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0610" windowHeight="11640" tabRatio="643" activeTab="8"/>
  </bookViews>
  <sheets>
    <sheet name="PROFILE" sheetId="7" r:id="rId1"/>
    <sheet name="RS- PA1" sheetId="10" r:id="rId2"/>
    <sheet name="RC-PA1" sheetId="11" r:id="rId3"/>
    <sheet name="RS HY" sheetId="5" r:id="rId4"/>
    <sheet name="RC HY" sheetId="4" r:id="rId5"/>
    <sheet name="RS PA2" sheetId="17" r:id="rId6"/>
    <sheet name="RC PA2" sheetId="18" r:id="rId7"/>
    <sheet name="RS FINAL" sheetId="13" r:id="rId8"/>
    <sheet name="RC FINAL" sheetId="20" r:id="rId9"/>
    <sheet name="RS HY 80" sheetId="19" r:id="rId10"/>
    <sheet name="RS FINAL 80" sheetId="21" r:id="rId11"/>
    <sheet name="Sheet1" sheetId="22" r:id="rId12"/>
    <sheet name="retest" sheetId="23" r:id="rId13"/>
  </sheets>
  <definedNames>
    <definedName name="_xlnm.Print_Area" localSheetId="8">'RC FINAL'!$A$1:$M$1543</definedName>
    <definedName name="_xlnm.Print_Area" localSheetId="12">retest!$A$1:$M$47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463" i="20" l="1"/>
  <c r="L1464" i="20"/>
  <c r="L1465" i="20"/>
  <c r="L1466" i="20"/>
  <c r="L1462" i="20"/>
  <c r="D1469" i="20" s="1"/>
  <c r="M1469" i="20"/>
  <c r="D1468" i="20"/>
  <c r="F1463" i="20"/>
  <c r="F1464" i="20"/>
  <c r="F1465" i="20"/>
  <c r="F1466" i="20"/>
  <c r="F1462" i="20"/>
  <c r="L18" i="23" l="1"/>
  <c r="L17" i="23"/>
  <c r="L16" i="23"/>
  <c r="L15" i="23"/>
  <c r="N14" i="23"/>
  <c r="M21" i="23"/>
  <c r="M20" i="23"/>
  <c r="D20" i="23"/>
  <c r="G20" i="23" s="1"/>
  <c r="L20" i="23" s="1"/>
  <c r="L114" i="20"/>
  <c r="D21" i="23" l="1"/>
  <c r="G21" i="23" s="1"/>
  <c r="L21" i="23" s="1"/>
  <c r="D22" i="23"/>
  <c r="I22" i="23" s="1"/>
  <c r="M22" i="23" s="1"/>
  <c r="M15" i="20"/>
  <c r="L402" i="20" l="1"/>
  <c r="L887" i="20"/>
  <c r="S38" i="13" l="1"/>
  <c r="BG20" i="13"/>
  <c r="BH20" i="13"/>
  <c r="BM20" i="13"/>
  <c r="BN20" i="13"/>
  <c r="D603" i="20"/>
  <c r="I603" i="20" s="1"/>
  <c r="M603" i="20" s="1"/>
  <c r="M602" i="20"/>
  <c r="D602" i="20"/>
  <c r="G602" i="20" s="1"/>
  <c r="L602" i="20" s="1"/>
  <c r="M601" i="20"/>
  <c r="D601" i="20"/>
  <c r="G601" i="20" s="1"/>
  <c r="L601" i="20" s="1"/>
  <c r="L547" i="20"/>
  <c r="M547" i="20" s="1"/>
  <c r="F547" i="20"/>
  <c r="G547" i="20" s="1"/>
  <c r="L453" i="20"/>
  <c r="M453" i="20" s="1"/>
  <c r="F453" i="20"/>
  <c r="G453" i="20" s="1"/>
  <c r="L16" i="20"/>
  <c r="M16" i="20" s="1"/>
  <c r="F16" i="20"/>
  <c r="G16" i="20" s="1"/>
  <c r="AY7" i="13"/>
  <c r="AY38" i="13"/>
  <c r="AY37" i="13"/>
  <c r="AM9" i="13" l="1"/>
  <c r="AM10" i="13"/>
  <c r="AZ37" i="13" l="1"/>
  <c r="AZ38" i="13"/>
  <c r="AM38" i="13" l="1"/>
  <c r="AN38" i="13" s="1"/>
  <c r="AM37" i="13"/>
  <c r="AN37" i="13" s="1"/>
  <c r="M1517" i="20" l="1"/>
  <c r="D1517" i="20"/>
  <c r="G1517" i="20" s="1"/>
  <c r="L1517" i="20" s="1"/>
  <c r="M1516" i="20"/>
  <c r="D1516" i="20"/>
  <c r="D1518" i="20" s="1"/>
  <c r="I1518" i="20" s="1"/>
  <c r="M1518" i="20" s="1"/>
  <c r="G1469" i="20"/>
  <c r="L1469" i="20" s="1"/>
  <c r="M1468" i="20"/>
  <c r="M1421" i="20"/>
  <c r="D1421" i="20"/>
  <c r="G1421" i="20" s="1"/>
  <c r="L1421" i="20" s="1"/>
  <c r="M1420" i="20"/>
  <c r="D1420" i="20"/>
  <c r="D1422" i="20" s="1"/>
  <c r="I1422" i="20" s="1"/>
  <c r="M1422" i="20" s="1"/>
  <c r="M1373" i="20"/>
  <c r="D1373" i="20"/>
  <c r="G1373" i="20" s="1"/>
  <c r="L1373" i="20" s="1"/>
  <c r="M1372" i="20"/>
  <c r="D1372" i="20"/>
  <c r="G1372" i="20" s="1"/>
  <c r="L1372" i="20" s="1"/>
  <c r="M1325" i="20"/>
  <c r="D1325" i="20"/>
  <c r="G1325" i="20" s="1"/>
  <c r="L1325" i="20" s="1"/>
  <c r="M1324" i="20"/>
  <c r="D1324" i="20"/>
  <c r="G1324" i="20" s="1"/>
  <c r="L1324" i="20" s="1"/>
  <c r="BQ7" i="13"/>
  <c r="BQ8" i="13"/>
  <c r="BQ9" i="13"/>
  <c r="BQ10" i="13"/>
  <c r="BQ11" i="13"/>
  <c r="BQ12" i="13"/>
  <c r="BQ13" i="13"/>
  <c r="BQ14" i="13"/>
  <c r="BQ15" i="13"/>
  <c r="BQ16" i="13"/>
  <c r="BQ17" i="13"/>
  <c r="BQ18" i="13"/>
  <c r="BQ19" i="13"/>
  <c r="BQ20" i="13"/>
  <c r="BQ21" i="13"/>
  <c r="BQ22" i="13"/>
  <c r="BQ23" i="13"/>
  <c r="BQ24" i="13"/>
  <c r="BQ25" i="13"/>
  <c r="BQ26" i="13"/>
  <c r="BQ27" i="13"/>
  <c r="BQ28" i="13"/>
  <c r="BQ29" i="13"/>
  <c r="BQ30" i="13"/>
  <c r="BQ31" i="13"/>
  <c r="BQ32" i="13"/>
  <c r="BQ33" i="13"/>
  <c r="BQ34" i="13"/>
  <c r="BQ35" i="13"/>
  <c r="BQ36" i="13"/>
  <c r="BQ37" i="13"/>
  <c r="BQ38" i="13"/>
  <c r="BQ6" i="13"/>
  <c r="D1470" i="20" l="1"/>
  <c r="I1470" i="20" s="1"/>
  <c r="M1470" i="20" s="1"/>
  <c r="G1468" i="20"/>
  <c r="L1468" i="20" s="1"/>
  <c r="G1420" i="20"/>
  <c r="L1420" i="20" s="1"/>
  <c r="G1516" i="20"/>
  <c r="L1516" i="20" s="1"/>
  <c r="D1374" i="20"/>
  <c r="I1374" i="20" s="1"/>
  <c r="M1374" i="20" s="1"/>
  <c r="D1326" i="20"/>
  <c r="I1326" i="20" s="1"/>
  <c r="M1326" i="20" s="1"/>
  <c r="BG35" i="13" l="1"/>
  <c r="BG36" i="13"/>
  <c r="BG37" i="13"/>
  <c r="BG38" i="13"/>
  <c r="BM28" i="13"/>
  <c r="BN28" i="13" s="1"/>
  <c r="BM29" i="13"/>
  <c r="BN29" i="13" s="1"/>
  <c r="BM30" i="13"/>
  <c r="BN30" i="13" s="1"/>
  <c r="BM31" i="13"/>
  <c r="BN31" i="13" s="1"/>
  <c r="BM32" i="13"/>
  <c r="BN32" i="13" s="1"/>
  <c r="BM33" i="13"/>
  <c r="BN33" i="13"/>
  <c r="BM34" i="13"/>
  <c r="BN34" i="13" s="1"/>
  <c r="BM35" i="13"/>
  <c r="BN35" i="13" s="1"/>
  <c r="BM36" i="13"/>
  <c r="BN36" i="13" s="1"/>
  <c r="BM37" i="13"/>
  <c r="BN37" i="13" s="1"/>
  <c r="BM38" i="13"/>
  <c r="BN38" i="13" s="1"/>
  <c r="AG34" i="13"/>
  <c r="AH34" i="13" s="1"/>
  <c r="AG35" i="13"/>
  <c r="AH35" i="13"/>
  <c r="AG36" i="13"/>
  <c r="AH36" i="13" s="1"/>
  <c r="AG37" i="13"/>
  <c r="AH37" i="13" s="1"/>
  <c r="AG38" i="13"/>
  <c r="AH38" i="13"/>
  <c r="M31" i="13"/>
  <c r="M32" i="13"/>
  <c r="M33" i="13"/>
  <c r="M34" i="13"/>
  <c r="M35" i="13"/>
  <c r="M36" i="13"/>
  <c r="M37" i="13"/>
  <c r="N37" i="13" s="1"/>
  <c r="M38" i="13"/>
  <c r="N38" i="13" s="1"/>
  <c r="Y33" i="13"/>
  <c r="Z33" i="13" s="1"/>
  <c r="Y34" i="13"/>
  <c r="Z34" i="13" s="1"/>
  <c r="Y35" i="13"/>
  <c r="Z35" i="13" s="1"/>
  <c r="Y36" i="13"/>
  <c r="Z36" i="13" s="1"/>
  <c r="Y37" i="13"/>
  <c r="Z37" i="13" s="1"/>
  <c r="Y38" i="13"/>
  <c r="Z38" i="13" s="1"/>
  <c r="T38" i="13"/>
  <c r="L37" i="17"/>
  <c r="L36" i="17"/>
  <c r="L35" i="17"/>
  <c r="L34" i="17"/>
  <c r="L33" i="17"/>
  <c r="L32" i="17"/>
  <c r="L31" i="17"/>
  <c r="L30" i="17"/>
  <c r="L29" i="17"/>
  <c r="L28" i="17"/>
  <c r="L27" i="17"/>
  <c r="L26" i="17"/>
  <c r="L25" i="17"/>
  <c r="L24" i="17"/>
  <c r="L23" i="17"/>
  <c r="L22" i="17"/>
  <c r="L21" i="17"/>
  <c r="L20" i="17"/>
  <c r="L19" i="17"/>
  <c r="L18" i="17"/>
  <c r="L17" i="17"/>
  <c r="L16" i="17"/>
  <c r="L15" i="17"/>
  <c r="L14" i="17"/>
  <c r="L13" i="17"/>
  <c r="L12" i="17"/>
  <c r="L11" i="17"/>
  <c r="L10" i="17"/>
  <c r="L9" i="17"/>
  <c r="L8" i="17"/>
  <c r="L7" i="17"/>
  <c r="L6" i="17"/>
  <c r="J37" i="17"/>
  <c r="J36" i="17"/>
  <c r="J35" i="17"/>
  <c r="J34" i="17"/>
  <c r="J33" i="17"/>
  <c r="J32" i="17"/>
  <c r="J31" i="17"/>
  <c r="J30" i="17"/>
  <c r="J29" i="17"/>
  <c r="J28" i="17"/>
  <c r="J27" i="17"/>
  <c r="J26" i="17"/>
  <c r="J25" i="17"/>
  <c r="J24" i="17"/>
  <c r="J23" i="17"/>
  <c r="J22" i="17"/>
  <c r="J21" i="17"/>
  <c r="J20" i="17"/>
  <c r="J19" i="17"/>
  <c r="J18" i="17"/>
  <c r="J17" i="17"/>
  <c r="J16" i="17"/>
  <c r="J15" i="17"/>
  <c r="J14" i="17"/>
  <c r="J13" i="17"/>
  <c r="J12" i="17"/>
  <c r="J11" i="17"/>
  <c r="J10" i="17"/>
  <c r="J9" i="17"/>
  <c r="J8" i="17"/>
  <c r="J7" i="17"/>
  <c r="J6" i="17"/>
  <c r="H37" i="17"/>
  <c r="H36" i="17"/>
  <c r="H35" i="17"/>
  <c r="H34" i="17"/>
  <c r="H33" i="17"/>
  <c r="H32" i="17"/>
  <c r="H31" i="17"/>
  <c r="H30" i="17"/>
  <c r="H29" i="17"/>
  <c r="H28" i="17"/>
  <c r="H27" i="17"/>
  <c r="H26" i="17"/>
  <c r="H25" i="17"/>
  <c r="H24" i="17"/>
  <c r="H23" i="17"/>
  <c r="H22" i="17"/>
  <c r="H21" i="17"/>
  <c r="H20" i="17"/>
  <c r="H19" i="17"/>
  <c r="H18" i="17"/>
  <c r="H17" i="17"/>
  <c r="H16" i="17"/>
  <c r="H15" i="17"/>
  <c r="H14" i="17"/>
  <c r="H13" i="17"/>
  <c r="H12" i="17"/>
  <c r="H11" i="17"/>
  <c r="H10" i="17"/>
  <c r="H9" i="17"/>
  <c r="H8" i="17"/>
  <c r="H7" i="17"/>
  <c r="H6" i="17"/>
  <c r="F37" i="17"/>
  <c r="F36" i="17"/>
  <c r="F35" i="17"/>
  <c r="F34" i="17"/>
  <c r="F33" i="17"/>
  <c r="F32" i="17"/>
  <c r="F31" i="17"/>
  <c r="F30" i="17"/>
  <c r="F29" i="17"/>
  <c r="F28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6" i="17"/>
  <c r="N6" i="17" s="1"/>
  <c r="O6" i="17" s="1"/>
  <c r="P6" i="17" s="1"/>
  <c r="BS38" i="13" l="1"/>
  <c r="BS37" i="13"/>
  <c r="D732" i="18"/>
  <c r="D733" i="18" s="1"/>
  <c r="C732" i="18"/>
  <c r="E730" i="18"/>
  <c r="E729" i="18"/>
  <c r="E728" i="18"/>
  <c r="E727" i="18"/>
  <c r="E726" i="18"/>
  <c r="E725" i="18"/>
  <c r="D709" i="18"/>
  <c r="D710" i="18" s="1"/>
  <c r="C709" i="18"/>
  <c r="E706" i="18"/>
  <c r="E705" i="18"/>
  <c r="E704" i="18"/>
  <c r="E703" i="18"/>
  <c r="E702" i="18"/>
  <c r="D686" i="18"/>
  <c r="D687" i="18" s="1"/>
  <c r="C686" i="18"/>
  <c r="E683" i="18"/>
  <c r="E682" i="18"/>
  <c r="E681" i="18"/>
  <c r="E680" i="18"/>
  <c r="E679" i="18"/>
  <c r="D663" i="18"/>
  <c r="D664" i="18" s="1"/>
  <c r="C663" i="18"/>
  <c r="E660" i="18"/>
  <c r="E659" i="18"/>
  <c r="E658" i="18"/>
  <c r="E657" i="18"/>
  <c r="E656" i="18"/>
  <c r="D640" i="18"/>
  <c r="D641" i="18" s="1"/>
  <c r="C640" i="18"/>
  <c r="E637" i="18"/>
  <c r="E636" i="18"/>
  <c r="E635" i="18"/>
  <c r="E634" i="18"/>
  <c r="E633" i="18"/>
  <c r="D617" i="18"/>
  <c r="D618" i="18" s="1"/>
  <c r="C617" i="18"/>
  <c r="E614" i="18"/>
  <c r="E613" i="18"/>
  <c r="E612" i="18"/>
  <c r="E611" i="18"/>
  <c r="E610" i="18"/>
  <c r="D594" i="18"/>
  <c r="D595" i="18" s="1"/>
  <c r="C594" i="18"/>
  <c r="E591" i="18"/>
  <c r="E590" i="18"/>
  <c r="E589" i="18"/>
  <c r="E588" i="18"/>
  <c r="E587" i="18"/>
  <c r="D571" i="18"/>
  <c r="D572" i="18" s="1"/>
  <c r="C571" i="18"/>
  <c r="E568" i="18"/>
  <c r="E567" i="18"/>
  <c r="E566" i="18"/>
  <c r="E565" i="18"/>
  <c r="E564" i="18"/>
  <c r="D548" i="18"/>
  <c r="D549" i="18" s="1"/>
  <c r="C548" i="18"/>
  <c r="E545" i="18"/>
  <c r="E544" i="18"/>
  <c r="E543" i="18"/>
  <c r="E542" i="18"/>
  <c r="E541" i="18"/>
  <c r="D525" i="18"/>
  <c r="D526" i="18" s="1"/>
  <c r="C525" i="18"/>
  <c r="E522" i="18"/>
  <c r="E521" i="18"/>
  <c r="E520" i="18"/>
  <c r="E519" i="18"/>
  <c r="E518" i="18"/>
  <c r="D502" i="18"/>
  <c r="D503" i="18" s="1"/>
  <c r="C502" i="18"/>
  <c r="E499" i="18"/>
  <c r="E498" i="18"/>
  <c r="E497" i="18"/>
  <c r="E496" i="18"/>
  <c r="E495" i="18"/>
  <c r="D479" i="18"/>
  <c r="D480" i="18" s="1"/>
  <c r="C479" i="18"/>
  <c r="E476" i="18"/>
  <c r="E475" i="18"/>
  <c r="E474" i="18"/>
  <c r="E473" i="18"/>
  <c r="E472" i="18"/>
  <c r="D456" i="18"/>
  <c r="D457" i="18" s="1"/>
  <c r="C456" i="18"/>
  <c r="E453" i="18"/>
  <c r="E452" i="18"/>
  <c r="E451" i="18"/>
  <c r="E450" i="18"/>
  <c r="E449" i="18"/>
  <c r="D433" i="18"/>
  <c r="D434" i="18" s="1"/>
  <c r="C433" i="18"/>
  <c r="E430" i="18"/>
  <c r="E429" i="18"/>
  <c r="E428" i="18"/>
  <c r="E427" i="18"/>
  <c r="E426" i="18"/>
  <c r="D410" i="18"/>
  <c r="D411" i="18" s="1"/>
  <c r="C410" i="18"/>
  <c r="E407" i="18"/>
  <c r="E406" i="18"/>
  <c r="E405" i="18"/>
  <c r="E404" i="18"/>
  <c r="E403" i="18"/>
  <c r="D387" i="18"/>
  <c r="D388" i="18" s="1"/>
  <c r="C387" i="18"/>
  <c r="E384" i="18"/>
  <c r="E383" i="18"/>
  <c r="E382" i="18"/>
  <c r="E381" i="18"/>
  <c r="E380" i="18"/>
  <c r="D364" i="18"/>
  <c r="D365" i="18" s="1"/>
  <c r="C364" i="18"/>
  <c r="E361" i="18"/>
  <c r="E360" i="18"/>
  <c r="E359" i="18"/>
  <c r="E358" i="18"/>
  <c r="E357" i="18"/>
  <c r="D341" i="18"/>
  <c r="D342" i="18" s="1"/>
  <c r="C341" i="18"/>
  <c r="E338" i="18"/>
  <c r="E337" i="18"/>
  <c r="E336" i="18"/>
  <c r="E335" i="18"/>
  <c r="E334" i="18"/>
  <c r="D318" i="18"/>
  <c r="D319" i="18" s="1"/>
  <c r="C318" i="18"/>
  <c r="E315" i="18"/>
  <c r="E314" i="18"/>
  <c r="E313" i="18"/>
  <c r="E312" i="18"/>
  <c r="E311" i="18"/>
  <c r="D295" i="18"/>
  <c r="D296" i="18" s="1"/>
  <c r="C295" i="18"/>
  <c r="E292" i="18"/>
  <c r="E291" i="18"/>
  <c r="E290" i="18"/>
  <c r="E289" i="18"/>
  <c r="E288" i="18"/>
  <c r="D272" i="18"/>
  <c r="D273" i="18" s="1"/>
  <c r="C272" i="18"/>
  <c r="E269" i="18"/>
  <c r="E268" i="18"/>
  <c r="E267" i="18"/>
  <c r="E266" i="18"/>
  <c r="E265" i="18"/>
  <c r="D249" i="18"/>
  <c r="D250" i="18" s="1"/>
  <c r="C249" i="18"/>
  <c r="E246" i="18"/>
  <c r="E245" i="18"/>
  <c r="E244" i="18"/>
  <c r="E243" i="18"/>
  <c r="E242" i="18"/>
  <c r="D226" i="18"/>
  <c r="D227" i="18" s="1"/>
  <c r="C226" i="18"/>
  <c r="E223" i="18"/>
  <c r="E222" i="18"/>
  <c r="E221" i="18"/>
  <c r="E220" i="18"/>
  <c r="E219" i="18"/>
  <c r="D203" i="18"/>
  <c r="D204" i="18" s="1"/>
  <c r="C203" i="18"/>
  <c r="E200" i="18"/>
  <c r="E199" i="18"/>
  <c r="E198" i="18"/>
  <c r="E197" i="18"/>
  <c r="E196" i="18"/>
  <c r="D180" i="18"/>
  <c r="D181" i="18" s="1"/>
  <c r="C180" i="18"/>
  <c r="E177" i="18"/>
  <c r="E176" i="18"/>
  <c r="E175" i="18"/>
  <c r="E174" i="18"/>
  <c r="E173" i="18"/>
  <c r="D157" i="18"/>
  <c r="D158" i="18" s="1"/>
  <c r="C157" i="18"/>
  <c r="E154" i="18"/>
  <c r="E153" i="18"/>
  <c r="E152" i="18"/>
  <c r="E151" i="18"/>
  <c r="E150" i="18"/>
  <c r="D134" i="18"/>
  <c r="D135" i="18" s="1"/>
  <c r="C134" i="18"/>
  <c r="E131" i="18"/>
  <c r="E130" i="18"/>
  <c r="E129" i="18"/>
  <c r="E128" i="18"/>
  <c r="E127" i="18"/>
  <c r="D111" i="18"/>
  <c r="D112" i="18" s="1"/>
  <c r="C111" i="18"/>
  <c r="E108" i="18"/>
  <c r="E107" i="18"/>
  <c r="E106" i="18"/>
  <c r="E105" i="18"/>
  <c r="E104" i="18"/>
  <c r="D88" i="18"/>
  <c r="D89" i="18" s="1"/>
  <c r="C88" i="18"/>
  <c r="E85" i="18"/>
  <c r="E84" i="18"/>
  <c r="E83" i="18"/>
  <c r="E82" i="18"/>
  <c r="E81" i="18"/>
  <c r="D65" i="18"/>
  <c r="D66" i="18" s="1"/>
  <c r="C65" i="18"/>
  <c r="E62" i="18"/>
  <c r="E61" i="18"/>
  <c r="E60" i="18"/>
  <c r="E59" i="18"/>
  <c r="E58" i="18"/>
  <c r="D42" i="18"/>
  <c r="D43" i="18" s="1"/>
  <c r="C42" i="18"/>
  <c r="E39" i="18"/>
  <c r="E38" i="18"/>
  <c r="E37" i="18"/>
  <c r="E36" i="18"/>
  <c r="E35" i="18"/>
  <c r="D19" i="18"/>
  <c r="D20" i="18" s="1"/>
  <c r="C19" i="18"/>
  <c r="E16" i="18"/>
  <c r="E15" i="18"/>
  <c r="E14" i="18"/>
  <c r="E13" i="18"/>
  <c r="E12" i="18"/>
  <c r="N37" i="17"/>
  <c r="O37" i="17" s="1"/>
  <c r="P37" i="17" s="1"/>
  <c r="N36" i="17"/>
  <c r="O36" i="17" s="1"/>
  <c r="P36" i="17" s="1"/>
  <c r="N35" i="17"/>
  <c r="O35" i="17" s="1"/>
  <c r="P35" i="17" s="1"/>
  <c r="N34" i="17"/>
  <c r="O34" i="17" s="1"/>
  <c r="P34" i="17" s="1"/>
  <c r="N33" i="17"/>
  <c r="O33" i="17" s="1"/>
  <c r="P33" i="17" s="1"/>
  <c r="N32" i="17"/>
  <c r="O32" i="17" s="1"/>
  <c r="P32" i="17" s="1"/>
  <c r="N31" i="17"/>
  <c r="O31" i="17" s="1"/>
  <c r="P31" i="17" s="1"/>
  <c r="N30" i="17"/>
  <c r="O30" i="17" s="1"/>
  <c r="P30" i="17" s="1"/>
  <c r="N29" i="17"/>
  <c r="O29" i="17" s="1"/>
  <c r="P29" i="17" s="1"/>
  <c r="N28" i="17"/>
  <c r="O28" i="17" s="1"/>
  <c r="P28" i="17" s="1"/>
  <c r="N27" i="17"/>
  <c r="O27" i="17" s="1"/>
  <c r="P27" i="17" s="1"/>
  <c r="N26" i="17"/>
  <c r="O26" i="17" s="1"/>
  <c r="P26" i="17" s="1"/>
  <c r="N25" i="17"/>
  <c r="O25" i="17" s="1"/>
  <c r="P25" i="17" s="1"/>
  <c r="N24" i="17"/>
  <c r="O24" i="17" s="1"/>
  <c r="P24" i="17" s="1"/>
  <c r="N23" i="17"/>
  <c r="O23" i="17" s="1"/>
  <c r="P23" i="17" s="1"/>
  <c r="N22" i="17"/>
  <c r="O22" i="17" s="1"/>
  <c r="P22" i="17" s="1"/>
  <c r="N21" i="17"/>
  <c r="O21" i="17" s="1"/>
  <c r="P21" i="17" s="1"/>
  <c r="N20" i="17"/>
  <c r="O20" i="17" s="1"/>
  <c r="P20" i="17" s="1"/>
  <c r="N19" i="17"/>
  <c r="O19" i="17" s="1"/>
  <c r="P19" i="17" s="1"/>
  <c r="N18" i="17"/>
  <c r="O18" i="17" s="1"/>
  <c r="P18" i="17" s="1"/>
  <c r="N17" i="17"/>
  <c r="O17" i="17" s="1"/>
  <c r="P17" i="17" s="1"/>
  <c r="N16" i="17"/>
  <c r="O16" i="17" s="1"/>
  <c r="P16" i="17" s="1"/>
  <c r="N15" i="17"/>
  <c r="O15" i="17" s="1"/>
  <c r="P15" i="17" s="1"/>
  <c r="N14" i="17"/>
  <c r="O14" i="17" s="1"/>
  <c r="P14" i="17" s="1"/>
  <c r="N13" i="17"/>
  <c r="O13" i="17" s="1"/>
  <c r="P13" i="17" s="1"/>
  <c r="N12" i="17"/>
  <c r="O12" i="17" s="1"/>
  <c r="P12" i="17" s="1"/>
  <c r="N11" i="17"/>
  <c r="O11" i="17" s="1"/>
  <c r="P11" i="17" s="1"/>
  <c r="N10" i="17"/>
  <c r="O10" i="17" s="1"/>
  <c r="P10" i="17" s="1"/>
  <c r="N9" i="17"/>
  <c r="O9" i="17" s="1"/>
  <c r="P9" i="17" s="1"/>
  <c r="N8" i="17"/>
  <c r="O8" i="17" s="1"/>
  <c r="P8" i="17" s="1"/>
  <c r="N7" i="17"/>
  <c r="O7" i="17" s="1"/>
  <c r="P7" i="17" s="1"/>
  <c r="M1277" i="20" l="1"/>
  <c r="M1276" i="20"/>
  <c r="M1229" i="20"/>
  <c r="M1228" i="20"/>
  <c r="M1181" i="20"/>
  <c r="M1180" i="20"/>
  <c r="M1133" i="20"/>
  <c r="M1132" i="20"/>
  <c r="M1084" i="20"/>
  <c r="M1083" i="20"/>
  <c r="M1035" i="20"/>
  <c r="M1034" i="20"/>
  <c r="M986" i="20"/>
  <c r="M939" i="20"/>
  <c r="M938" i="20"/>
  <c r="M890" i="20"/>
  <c r="M889" i="20"/>
  <c r="M842" i="20"/>
  <c r="M841" i="20"/>
  <c r="M794" i="20"/>
  <c r="M793" i="20"/>
  <c r="M746" i="20"/>
  <c r="M745" i="20"/>
  <c r="M698" i="20"/>
  <c r="M697" i="20"/>
  <c r="M649" i="20"/>
  <c r="M648" i="20"/>
  <c r="M554" i="20"/>
  <c r="M553" i="20"/>
  <c r="M506" i="20"/>
  <c r="M505" i="20"/>
  <c r="M458" i="20"/>
  <c r="M457" i="20"/>
  <c r="M409" i="20"/>
  <c r="M408" i="20"/>
  <c r="M360" i="20"/>
  <c r="M359" i="20"/>
  <c r="M311" i="20"/>
  <c r="M310" i="20"/>
  <c r="M262" i="20"/>
  <c r="M261" i="20"/>
  <c r="M214" i="20"/>
  <c r="M213" i="20"/>
  <c r="M166" i="20"/>
  <c r="M165" i="20"/>
  <c r="M118" i="20"/>
  <c r="M117" i="20"/>
  <c r="M70" i="20"/>
  <c r="M69" i="20"/>
  <c r="M21" i="20"/>
  <c r="D21" i="20"/>
  <c r="G21" i="20" s="1"/>
  <c r="L21" i="20" s="1"/>
  <c r="M20" i="20"/>
  <c r="D20" i="20"/>
  <c r="BH38" i="13"/>
  <c r="BH37" i="13"/>
  <c r="BH36" i="13"/>
  <c r="BH35" i="13"/>
  <c r="BG34" i="13"/>
  <c r="BH34" i="13" s="1"/>
  <c r="BG33" i="13"/>
  <c r="BH33" i="13" s="1"/>
  <c r="BG32" i="13"/>
  <c r="BH32" i="13" s="1"/>
  <c r="BG31" i="13"/>
  <c r="BH31" i="13" s="1"/>
  <c r="BG30" i="13"/>
  <c r="BH30" i="13" s="1"/>
  <c r="BG29" i="13"/>
  <c r="BH29" i="13" s="1"/>
  <c r="BG28" i="13"/>
  <c r="BH28" i="13" s="1"/>
  <c r="BG27" i="13"/>
  <c r="BH27" i="13" s="1"/>
  <c r="BG26" i="13"/>
  <c r="BH26" i="13" s="1"/>
  <c r="BG25" i="13"/>
  <c r="BH25" i="13" s="1"/>
  <c r="BG24" i="13"/>
  <c r="BH24" i="13" s="1"/>
  <c r="BG23" i="13"/>
  <c r="BH23" i="13" s="1"/>
  <c r="BG22" i="13"/>
  <c r="BH22" i="13" s="1"/>
  <c r="BG21" i="13"/>
  <c r="BH21" i="13" s="1"/>
  <c r="BG19" i="13"/>
  <c r="BH19" i="13" s="1"/>
  <c r="BG18" i="13"/>
  <c r="BH18" i="13" s="1"/>
  <c r="BG17" i="13"/>
  <c r="BH17" i="13" s="1"/>
  <c r="BG16" i="13"/>
  <c r="BH16" i="13" s="1"/>
  <c r="BG15" i="13"/>
  <c r="BH15" i="13" s="1"/>
  <c r="BG14" i="13"/>
  <c r="BH14" i="13" s="1"/>
  <c r="BG13" i="13"/>
  <c r="BH13" i="13" s="1"/>
  <c r="BG12" i="13"/>
  <c r="BH12" i="13" s="1"/>
  <c r="BG11" i="13"/>
  <c r="BH11" i="13" s="1"/>
  <c r="BG10" i="13"/>
  <c r="BH10" i="13" s="1"/>
  <c r="BG9" i="13"/>
  <c r="BH9" i="13" s="1"/>
  <c r="BG8" i="13"/>
  <c r="BH8" i="13" s="1"/>
  <c r="BG7" i="13"/>
  <c r="BH7" i="13" s="1"/>
  <c r="AT38" i="13"/>
  <c r="AS37" i="13"/>
  <c r="AT37" i="13" s="1"/>
  <c r="AT36" i="13"/>
  <c r="AS36" i="13"/>
  <c r="AS35" i="13"/>
  <c r="AT35" i="13" s="1"/>
  <c r="AS34" i="13"/>
  <c r="AT34" i="13" s="1"/>
  <c r="AS33" i="13"/>
  <c r="AT33" i="13" s="1"/>
  <c r="AS32" i="13"/>
  <c r="AT32" i="13" s="1"/>
  <c r="AS31" i="13"/>
  <c r="AT31" i="13" s="1"/>
  <c r="AS30" i="13"/>
  <c r="AT30" i="13" s="1"/>
  <c r="AT29" i="13"/>
  <c r="AS29" i="13"/>
  <c r="AS28" i="13"/>
  <c r="AT28" i="13" s="1"/>
  <c r="AS27" i="13"/>
  <c r="AT27" i="13" s="1"/>
  <c r="AT26" i="13"/>
  <c r="AS26" i="13"/>
  <c r="AS25" i="13"/>
  <c r="AT25" i="13" s="1"/>
  <c r="AT24" i="13"/>
  <c r="AS24" i="13"/>
  <c r="AS23" i="13"/>
  <c r="AT23" i="13" s="1"/>
  <c r="AS22" i="13"/>
  <c r="AT22" i="13" s="1"/>
  <c r="AT21" i="13"/>
  <c r="AS21" i="13"/>
  <c r="AS20" i="13"/>
  <c r="AT20" i="13" s="1"/>
  <c r="AS19" i="13"/>
  <c r="AT19" i="13" s="1"/>
  <c r="AS18" i="13"/>
  <c r="AT18" i="13" s="1"/>
  <c r="AT17" i="13"/>
  <c r="AS17" i="13"/>
  <c r="AS16" i="13"/>
  <c r="AT16" i="13" s="1"/>
  <c r="AS15" i="13"/>
  <c r="AT15" i="13" s="1"/>
  <c r="AS14" i="13"/>
  <c r="AT14" i="13" s="1"/>
  <c r="AT13" i="13"/>
  <c r="AS13" i="13"/>
  <c r="AS12" i="13"/>
  <c r="AT12" i="13" s="1"/>
  <c r="AT11" i="13"/>
  <c r="AS11" i="13"/>
  <c r="AS10" i="13"/>
  <c r="AT10" i="13" s="1"/>
  <c r="AS9" i="13"/>
  <c r="AT9" i="13" s="1"/>
  <c r="AT8" i="13"/>
  <c r="AS8" i="13"/>
  <c r="AS7" i="13"/>
  <c r="AT7" i="13" s="1"/>
  <c r="AG33" i="13"/>
  <c r="AH33" i="13" s="1"/>
  <c r="AG32" i="13"/>
  <c r="AH32" i="13" s="1"/>
  <c r="AG31" i="13"/>
  <c r="AH31" i="13" s="1"/>
  <c r="AG30" i="13"/>
  <c r="AH30" i="13" s="1"/>
  <c r="AG29" i="13"/>
  <c r="AH29" i="13" s="1"/>
  <c r="AG28" i="13"/>
  <c r="AH28" i="13" s="1"/>
  <c r="AG27" i="13"/>
  <c r="AH27" i="13" s="1"/>
  <c r="AG26" i="13"/>
  <c r="AH26" i="13" s="1"/>
  <c r="AG25" i="13"/>
  <c r="AH25" i="13" s="1"/>
  <c r="AG24" i="13"/>
  <c r="AH24" i="13" s="1"/>
  <c r="AG23" i="13"/>
  <c r="AH23" i="13" s="1"/>
  <c r="AG22" i="13"/>
  <c r="AH22" i="13" s="1"/>
  <c r="AG21" i="13"/>
  <c r="AH21" i="13" s="1"/>
  <c r="AG20" i="13"/>
  <c r="AH20" i="13" s="1"/>
  <c r="AG19" i="13"/>
  <c r="AH19" i="13" s="1"/>
  <c r="AG18" i="13"/>
  <c r="AH18" i="13" s="1"/>
  <c r="AG17" i="13"/>
  <c r="AH17" i="13" s="1"/>
  <c r="AG16" i="13"/>
  <c r="AH16" i="13" s="1"/>
  <c r="AG15" i="13"/>
  <c r="AH15" i="13" s="1"/>
  <c r="AG14" i="13"/>
  <c r="AH14" i="13" s="1"/>
  <c r="AG13" i="13"/>
  <c r="AH13" i="13" s="1"/>
  <c r="AG12" i="13"/>
  <c r="AH12" i="13" s="1"/>
  <c r="AG11" i="13"/>
  <c r="AH11" i="13" s="1"/>
  <c r="AG10" i="13"/>
  <c r="AH10" i="13" s="1"/>
  <c r="AG9" i="13"/>
  <c r="AH9" i="13" s="1"/>
  <c r="AG8" i="13"/>
  <c r="AH8" i="13" s="1"/>
  <c r="AG7" i="13"/>
  <c r="AH7" i="13" s="1"/>
  <c r="S37" i="13"/>
  <c r="T37" i="13" s="1"/>
  <c r="S36" i="13"/>
  <c r="T36" i="13" s="1"/>
  <c r="S35" i="13"/>
  <c r="T35" i="13" s="1"/>
  <c r="S34" i="13"/>
  <c r="T34" i="13" s="1"/>
  <c r="S33" i="13"/>
  <c r="T33" i="13" s="1"/>
  <c r="S32" i="13"/>
  <c r="T32" i="13" s="1"/>
  <c r="S31" i="13"/>
  <c r="T31" i="13" s="1"/>
  <c r="S30" i="13"/>
  <c r="T30" i="13" s="1"/>
  <c r="S29" i="13"/>
  <c r="T29" i="13" s="1"/>
  <c r="S28" i="13"/>
  <c r="T28" i="13" s="1"/>
  <c r="S27" i="13"/>
  <c r="T27" i="13" s="1"/>
  <c r="S26" i="13"/>
  <c r="T26" i="13" s="1"/>
  <c r="S25" i="13"/>
  <c r="T25" i="13" s="1"/>
  <c r="S24" i="13"/>
  <c r="T24" i="13" s="1"/>
  <c r="S23" i="13"/>
  <c r="T23" i="13" s="1"/>
  <c r="S22" i="13"/>
  <c r="T22" i="13" s="1"/>
  <c r="S21" i="13"/>
  <c r="T21" i="13" s="1"/>
  <c r="S20" i="13"/>
  <c r="T20" i="13" s="1"/>
  <c r="S19" i="13"/>
  <c r="T19" i="13" s="1"/>
  <c r="S18" i="13"/>
  <c r="T18" i="13" s="1"/>
  <c r="S17" i="13"/>
  <c r="T17" i="13" s="1"/>
  <c r="S16" i="13"/>
  <c r="T16" i="13" s="1"/>
  <c r="S15" i="13"/>
  <c r="T15" i="13" s="1"/>
  <c r="S14" i="13"/>
  <c r="T14" i="13" s="1"/>
  <c r="S13" i="13"/>
  <c r="T13" i="13" s="1"/>
  <c r="S12" i="13"/>
  <c r="T12" i="13" s="1"/>
  <c r="S11" i="13"/>
  <c r="T11" i="13" s="1"/>
  <c r="S10" i="13"/>
  <c r="T10" i="13" s="1"/>
  <c r="S9" i="13"/>
  <c r="T9" i="13" s="1"/>
  <c r="S8" i="13"/>
  <c r="T8" i="13" s="1"/>
  <c r="S7" i="13"/>
  <c r="T7" i="13" s="1"/>
  <c r="G38" i="13"/>
  <c r="G37" i="13"/>
  <c r="G36" i="13"/>
  <c r="G35" i="13"/>
  <c r="G34" i="13"/>
  <c r="G33" i="13"/>
  <c r="G32" i="13"/>
  <c r="H32" i="13" s="1"/>
  <c r="G31" i="13"/>
  <c r="H31" i="13" s="1"/>
  <c r="G30" i="13"/>
  <c r="H30" i="13" s="1"/>
  <c r="G29" i="13"/>
  <c r="H29" i="13" s="1"/>
  <c r="G28" i="13"/>
  <c r="H28" i="13" s="1"/>
  <c r="G27" i="13"/>
  <c r="H27" i="13" s="1"/>
  <c r="G26" i="13"/>
  <c r="H26" i="13" s="1"/>
  <c r="G25" i="13"/>
  <c r="H25" i="13" s="1"/>
  <c r="G24" i="13"/>
  <c r="H24" i="13" s="1"/>
  <c r="G23" i="13"/>
  <c r="H23" i="13" s="1"/>
  <c r="G22" i="13"/>
  <c r="H22" i="13" s="1"/>
  <c r="G21" i="13"/>
  <c r="H21" i="13" s="1"/>
  <c r="G20" i="13"/>
  <c r="H20" i="13" s="1"/>
  <c r="G19" i="13"/>
  <c r="H19" i="13" s="1"/>
  <c r="G18" i="13"/>
  <c r="H18" i="13" s="1"/>
  <c r="G17" i="13"/>
  <c r="H17" i="13" s="1"/>
  <c r="G16" i="13"/>
  <c r="H16" i="13" s="1"/>
  <c r="G15" i="13"/>
  <c r="H15" i="13" s="1"/>
  <c r="G14" i="13"/>
  <c r="H14" i="13" s="1"/>
  <c r="G13" i="13"/>
  <c r="H13" i="13" s="1"/>
  <c r="G12" i="13"/>
  <c r="H12" i="13" s="1"/>
  <c r="G11" i="13"/>
  <c r="H11" i="13" s="1"/>
  <c r="G10" i="13"/>
  <c r="H10" i="13" s="1"/>
  <c r="G9" i="13"/>
  <c r="H9" i="13" s="1"/>
  <c r="G8" i="13"/>
  <c r="H8" i="13" s="1"/>
  <c r="G7" i="13"/>
  <c r="H7" i="13" s="1"/>
  <c r="AY36" i="13"/>
  <c r="AZ36" i="13" s="1"/>
  <c r="AM36" i="13"/>
  <c r="N36" i="13"/>
  <c r="AY35" i="13"/>
  <c r="AZ35" i="13" s="1"/>
  <c r="AM35" i="13"/>
  <c r="N35" i="13"/>
  <c r="AY34" i="13"/>
  <c r="AZ34" i="13" s="1"/>
  <c r="AM34" i="13"/>
  <c r="N34" i="13"/>
  <c r="AY33" i="13"/>
  <c r="AZ33" i="13" s="1"/>
  <c r="AM33" i="13"/>
  <c r="AN33" i="13" s="1"/>
  <c r="N33" i="13"/>
  <c r="AY32" i="13"/>
  <c r="AZ32" i="13" s="1"/>
  <c r="AM32" i="13"/>
  <c r="AN32" i="13" s="1"/>
  <c r="Y32" i="13"/>
  <c r="N32" i="13"/>
  <c r="AY31" i="13"/>
  <c r="AZ31" i="13" s="1"/>
  <c r="AM31" i="13"/>
  <c r="Y31" i="13"/>
  <c r="Z31" i="13" s="1"/>
  <c r="N31" i="13"/>
  <c r="AY30" i="13"/>
  <c r="AZ30" i="13" s="1"/>
  <c r="AM30" i="13"/>
  <c r="AN30" i="13" s="1"/>
  <c r="Y30" i="13"/>
  <c r="Z30" i="13" s="1"/>
  <c r="M30" i="13"/>
  <c r="AY29" i="13"/>
  <c r="AZ29" i="13" s="1"/>
  <c r="AM29" i="13"/>
  <c r="AN29" i="13" s="1"/>
  <c r="Y29" i="13"/>
  <c r="Z29" i="13" s="1"/>
  <c r="M29" i="13"/>
  <c r="AY28" i="13"/>
  <c r="AZ28" i="13" s="1"/>
  <c r="AM28" i="13"/>
  <c r="AN28" i="13" s="1"/>
  <c r="Y28" i="13"/>
  <c r="Z28" i="13" s="1"/>
  <c r="M28" i="13"/>
  <c r="BM27" i="13"/>
  <c r="BN27" i="13" s="1"/>
  <c r="AY27" i="13"/>
  <c r="AZ27" i="13" s="1"/>
  <c r="AM27" i="13"/>
  <c r="AN27" i="13" s="1"/>
  <c r="Y27" i="13"/>
  <c r="Z27" i="13" s="1"/>
  <c r="M27" i="13"/>
  <c r="BM26" i="13"/>
  <c r="BN26" i="13" s="1"/>
  <c r="AY26" i="13"/>
  <c r="AZ26" i="13" s="1"/>
  <c r="AM26" i="13"/>
  <c r="AN26" i="13" s="1"/>
  <c r="Y26" i="13"/>
  <c r="Z26" i="13" s="1"/>
  <c r="M26" i="13"/>
  <c r="N26" i="13" s="1"/>
  <c r="BM25" i="13"/>
  <c r="BN25" i="13" s="1"/>
  <c r="AY25" i="13"/>
  <c r="AZ25" i="13" s="1"/>
  <c r="AM25" i="13"/>
  <c r="AN25" i="13" s="1"/>
  <c r="Y25" i="13"/>
  <c r="Z25" i="13" s="1"/>
  <c r="M25" i="13"/>
  <c r="BM24" i="13"/>
  <c r="BN24" i="13" s="1"/>
  <c r="AY24" i="13"/>
  <c r="AZ24" i="13" s="1"/>
  <c r="AM24" i="13"/>
  <c r="AN24" i="13" s="1"/>
  <c r="Y24" i="13"/>
  <c r="Z24" i="13" s="1"/>
  <c r="M24" i="13"/>
  <c r="BM23" i="13"/>
  <c r="BN23" i="13" s="1"/>
  <c r="AY23" i="13"/>
  <c r="AZ23" i="13" s="1"/>
  <c r="AM23" i="13"/>
  <c r="AN23" i="13" s="1"/>
  <c r="Y23" i="13"/>
  <c r="Z23" i="13" s="1"/>
  <c r="M23" i="13"/>
  <c r="BM22" i="13"/>
  <c r="BN22" i="13" s="1"/>
  <c r="AY22" i="13"/>
  <c r="AZ22" i="13" s="1"/>
  <c r="AM22" i="13"/>
  <c r="AN22" i="13" s="1"/>
  <c r="Y22" i="13"/>
  <c r="Z22" i="13" s="1"/>
  <c r="M22" i="13"/>
  <c r="N22" i="13" s="1"/>
  <c r="BM21" i="13"/>
  <c r="BN21" i="13" s="1"/>
  <c r="AY21" i="13"/>
  <c r="AZ21" i="13" s="1"/>
  <c r="AM21" i="13"/>
  <c r="AN21" i="13" s="1"/>
  <c r="Y21" i="13"/>
  <c r="Z21" i="13" s="1"/>
  <c r="M21" i="13"/>
  <c r="N21" i="13" s="1"/>
  <c r="AY20" i="13"/>
  <c r="AZ20" i="13" s="1"/>
  <c r="AM20" i="13"/>
  <c r="AN20" i="13" s="1"/>
  <c r="Y20" i="13"/>
  <c r="Z20" i="13" s="1"/>
  <c r="M20" i="13"/>
  <c r="N20" i="13" s="1"/>
  <c r="BM19" i="13"/>
  <c r="BN19" i="13" s="1"/>
  <c r="AY19" i="13"/>
  <c r="AZ19" i="13" s="1"/>
  <c r="AM19" i="13"/>
  <c r="AN19" i="13" s="1"/>
  <c r="Y19" i="13"/>
  <c r="Z19" i="13" s="1"/>
  <c r="M19" i="13"/>
  <c r="BM18" i="13"/>
  <c r="BN18" i="13" s="1"/>
  <c r="AY18" i="13"/>
  <c r="AZ18" i="13" s="1"/>
  <c r="AM18" i="13"/>
  <c r="AN18" i="13" s="1"/>
  <c r="Y18" i="13"/>
  <c r="Z18" i="13" s="1"/>
  <c r="M18" i="13"/>
  <c r="BM17" i="13"/>
  <c r="BN17" i="13" s="1"/>
  <c r="AY17" i="13"/>
  <c r="AZ17" i="13" s="1"/>
  <c r="AM17" i="13"/>
  <c r="AN17" i="13" s="1"/>
  <c r="Y17" i="13"/>
  <c r="Z17" i="13" s="1"/>
  <c r="M17" i="13"/>
  <c r="N17" i="13" s="1"/>
  <c r="BM16" i="13"/>
  <c r="BN16" i="13" s="1"/>
  <c r="AY16" i="13"/>
  <c r="AZ16" i="13" s="1"/>
  <c r="AM16" i="13"/>
  <c r="AN16" i="13" s="1"/>
  <c r="Y16" i="13"/>
  <c r="Z16" i="13" s="1"/>
  <c r="M16" i="13"/>
  <c r="BM15" i="13"/>
  <c r="BN15" i="13" s="1"/>
  <c r="AY15" i="13"/>
  <c r="AZ15" i="13" s="1"/>
  <c r="AM15" i="13"/>
  <c r="AN15" i="13" s="1"/>
  <c r="Y15" i="13"/>
  <c r="M15" i="13"/>
  <c r="N15" i="13" s="1"/>
  <c r="BM14" i="13"/>
  <c r="BN14" i="13" s="1"/>
  <c r="AY14" i="13"/>
  <c r="AZ14" i="13" s="1"/>
  <c r="AM14" i="13"/>
  <c r="AN14" i="13" s="1"/>
  <c r="Y14" i="13"/>
  <c r="Z14" i="13" s="1"/>
  <c r="M14" i="13"/>
  <c r="BM13" i="13"/>
  <c r="BN13" i="13" s="1"/>
  <c r="AY13" i="13"/>
  <c r="AZ13" i="13" s="1"/>
  <c r="AM13" i="13"/>
  <c r="AN13" i="13" s="1"/>
  <c r="Y13" i="13"/>
  <c r="Z13" i="13" s="1"/>
  <c r="M13" i="13"/>
  <c r="BM12" i="13"/>
  <c r="BN12" i="13" s="1"/>
  <c r="AY12" i="13"/>
  <c r="AZ12" i="13" s="1"/>
  <c r="AM12" i="13"/>
  <c r="AN12" i="13" s="1"/>
  <c r="Y12" i="13"/>
  <c r="Z12" i="13" s="1"/>
  <c r="M12" i="13"/>
  <c r="BM11" i="13"/>
  <c r="BN11" i="13" s="1"/>
  <c r="AY11" i="13"/>
  <c r="AZ11" i="13" s="1"/>
  <c r="AM11" i="13"/>
  <c r="AN11" i="13" s="1"/>
  <c r="Y11" i="13"/>
  <c r="Z11" i="13" s="1"/>
  <c r="M11" i="13"/>
  <c r="N11" i="13" s="1"/>
  <c r="BM10" i="13"/>
  <c r="BN10" i="13" s="1"/>
  <c r="AY10" i="13"/>
  <c r="AZ10" i="13" s="1"/>
  <c r="AN10" i="13"/>
  <c r="Y10" i="13"/>
  <c r="M10" i="13"/>
  <c r="N10" i="13" s="1"/>
  <c r="BM9" i="13"/>
  <c r="BN9" i="13" s="1"/>
  <c r="AY9" i="13"/>
  <c r="AZ9" i="13" s="1"/>
  <c r="AN9" i="13"/>
  <c r="Y9" i="13"/>
  <c r="M9" i="13"/>
  <c r="N9" i="13" s="1"/>
  <c r="BM8" i="13"/>
  <c r="BN8" i="13" s="1"/>
  <c r="AY8" i="13"/>
  <c r="AZ8" i="13" s="1"/>
  <c r="AM8" i="13"/>
  <c r="AN8" i="13" s="1"/>
  <c r="Y8" i="13"/>
  <c r="M8" i="13"/>
  <c r="N8" i="13" s="1"/>
  <c r="BM7" i="13"/>
  <c r="BN7" i="13" s="1"/>
  <c r="AZ7" i="13"/>
  <c r="AM7" i="13"/>
  <c r="AN7" i="13" s="1"/>
  <c r="Y7" i="13"/>
  <c r="M7" i="13"/>
  <c r="N7" i="13" s="1"/>
  <c r="BS6" i="13"/>
  <c r="BG6" i="13"/>
  <c r="AS6" i="13"/>
  <c r="AG6" i="13"/>
  <c r="S6" i="13"/>
  <c r="G6" i="13"/>
  <c r="BR38" i="13" l="1"/>
  <c r="BT38" i="13" s="1"/>
  <c r="H38" i="13"/>
  <c r="BR37" i="13"/>
  <c r="BT37" i="13" s="1"/>
  <c r="H37" i="13"/>
  <c r="BR36" i="13"/>
  <c r="H36" i="13"/>
  <c r="BR35" i="13"/>
  <c r="H35" i="13"/>
  <c r="BR34" i="13"/>
  <c r="H34" i="13"/>
  <c r="H33" i="13"/>
  <c r="BR33" i="13"/>
  <c r="AN36" i="13"/>
  <c r="BS36" i="13"/>
  <c r="AN35" i="13"/>
  <c r="BS35" i="13"/>
  <c r="AN34" i="13"/>
  <c r="BS34" i="13"/>
  <c r="D553" i="20"/>
  <c r="G553" i="20" s="1"/>
  <c r="L553" i="20" s="1"/>
  <c r="D938" i="20"/>
  <c r="G938" i="20" s="1"/>
  <c r="L938" i="20" s="1"/>
  <c r="D554" i="20"/>
  <c r="G554" i="20" s="1"/>
  <c r="L554" i="20" s="1"/>
  <c r="D648" i="20"/>
  <c r="G648" i="20" s="1"/>
  <c r="L648" i="20" s="1"/>
  <c r="D262" i="20"/>
  <c r="G262" i="20" s="1"/>
  <c r="L262" i="20" s="1"/>
  <c r="D649" i="20"/>
  <c r="G649" i="20" s="1"/>
  <c r="L649" i="20" s="1"/>
  <c r="D1083" i="20"/>
  <c r="G1083" i="20" s="1"/>
  <c r="L1083" i="20" s="1"/>
  <c r="D939" i="20"/>
  <c r="G939" i="20" s="1"/>
  <c r="L939" i="20" s="1"/>
  <c r="D261" i="20"/>
  <c r="D457" i="20"/>
  <c r="G457" i="20" s="1"/>
  <c r="L457" i="20" s="1"/>
  <c r="D1132" i="20"/>
  <c r="D165" i="20"/>
  <c r="G165" i="20" s="1"/>
  <c r="L165" i="20" s="1"/>
  <c r="D311" i="20"/>
  <c r="G311" i="20" s="1"/>
  <c r="L311" i="20" s="1"/>
  <c r="D746" i="20"/>
  <c r="G746" i="20" s="1"/>
  <c r="L746" i="20" s="1"/>
  <c r="D1133" i="20"/>
  <c r="G1133" i="20" s="1"/>
  <c r="L1133" i="20" s="1"/>
  <c r="D166" i="20"/>
  <c r="G166" i="20" s="1"/>
  <c r="L166" i="20" s="1"/>
  <c r="D458" i="20"/>
  <c r="G458" i="20" s="1"/>
  <c r="L458" i="20" s="1"/>
  <c r="D841" i="20"/>
  <c r="G841" i="20" s="1"/>
  <c r="L841" i="20" s="1"/>
  <c r="D409" i="20"/>
  <c r="G409" i="20" s="1"/>
  <c r="L409" i="20" s="1"/>
  <c r="D1035" i="20"/>
  <c r="G1035" i="20" s="1"/>
  <c r="L1035" i="20" s="1"/>
  <c r="D1229" i="20"/>
  <c r="G1229" i="20" s="1"/>
  <c r="L1229" i="20" s="1"/>
  <c r="BS32" i="13"/>
  <c r="D22" i="20"/>
  <c r="G20" i="20"/>
  <c r="L20" i="20" s="1"/>
  <c r="D118" i="20"/>
  <c r="G118" i="20" s="1"/>
  <c r="L118" i="20" s="1"/>
  <c r="D214" i="20"/>
  <c r="G214" i="20" s="1"/>
  <c r="L214" i="20" s="1"/>
  <c r="D360" i="20"/>
  <c r="G360" i="20" s="1"/>
  <c r="L360" i="20" s="1"/>
  <c r="D697" i="20"/>
  <c r="D793" i="20"/>
  <c r="D70" i="20"/>
  <c r="G70" i="20" s="1"/>
  <c r="L70" i="20" s="1"/>
  <c r="D117" i="20"/>
  <c r="D213" i="20"/>
  <c r="D310" i="20"/>
  <c r="D359" i="20"/>
  <c r="D408" i="20"/>
  <c r="D506" i="20"/>
  <c r="G506" i="20" s="1"/>
  <c r="L506" i="20" s="1"/>
  <c r="D698" i="20"/>
  <c r="G698" i="20" s="1"/>
  <c r="L698" i="20" s="1"/>
  <c r="D890" i="20"/>
  <c r="G890" i="20" s="1"/>
  <c r="L890" i="20" s="1"/>
  <c r="D69" i="20"/>
  <c r="D745" i="20"/>
  <c r="D842" i="20"/>
  <c r="G842" i="20" s="1"/>
  <c r="L842" i="20" s="1"/>
  <c r="D986" i="20"/>
  <c r="D987" i="20"/>
  <c r="G987" i="20" s="1"/>
  <c r="L987" i="20" s="1"/>
  <c r="D1034" i="20"/>
  <c r="D1277" i="20"/>
  <c r="G1277" i="20" s="1"/>
  <c r="L1277" i="20" s="1"/>
  <c r="D889" i="20"/>
  <c r="D505" i="20"/>
  <c r="D794" i="20"/>
  <c r="G794" i="20" s="1"/>
  <c r="L794" i="20" s="1"/>
  <c r="D1084" i="20"/>
  <c r="G1084" i="20" s="1"/>
  <c r="L1084" i="20" s="1"/>
  <c r="D1181" i="20"/>
  <c r="G1181" i="20" s="1"/>
  <c r="L1181" i="20" s="1"/>
  <c r="D1228" i="20"/>
  <c r="D1180" i="20"/>
  <c r="D1276" i="20"/>
  <c r="BS23" i="13"/>
  <c r="BS15" i="13"/>
  <c r="BR21" i="13"/>
  <c r="BR23" i="13"/>
  <c r="BS10" i="13"/>
  <c r="BR32" i="13"/>
  <c r="BS8" i="13"/>
  <c r="BS9" i="13"/>
  <c r="BS21" i="13"/>
  <c r="BS27" i="13"/>
  <c r="BS29" i="13"/>
  <c r="Z32" i="13"/>
  <c r="BS19" i="13"/>
  <c r="N23" i="13"/>
  <c r="Z8" i="13"/>
  <c r="BS31" i="13"/>
  <c r="Z7" i="13"/>
  <c r="Z10" i="13"/>
  <c r="BR13" i="13"/>
  <c r="Z15" i="13"/>
  <c r="N19" i="13"/>
  <c r="BR25" i="13"/>
  <c r="N27" i="13"/>
  <c r="BR31" i="13"/>
  <c r="AN31" i="13"/>
  <c r="BS17" i="13"/>
  <c r="BR29" i="13"/>
  <c r="BR6" i="13"/>
  <c r="BT6" i="13" s="1"/>
  <c r="BR7" i="13"/>
  <c r="BR8" i="13"/>
  <c r="BR17" i="13"/>
  <c r="BR15" i="13"/>
  <c r="BR9" i="13"/>
  <c r="BS13" i="13"/>
  <c r="N13" i="13"/>
  <c r="N14" i="13"/>
  <c r="BS14" i="13"/>
  <c r="N18" i="13"/>
  <c r="BS18" i="13"/>
  <c r="BR20" i="13"/>
  <c r="BS22" i="13"/>
  <c r="BS7" i="13"/>
  <c r="BS12" i="13"/>
  <c r="N12" i="13"/>
  <c r="BS24" i="13"/>
  <c r="N24" i="13"/>
  <c r="BR28" i="13"/>
  <c r="BR10" i="13"/>
  <c r="BS25" i="13"/>
  <c r="N25" i="13"/>
  <c r="N30" i="13"/>
  <c r="BS30" i="13"/>
  <c r="Z9" i="13"/>
  <c r="BS11" i="13"/>
  <c r="BR12" i="13"/>
  <c r="BR14" i="13"/>
  <c r="BR16" i="13"/>
  <c r="BR22" i="13"/>
  <c r="BR26" i="13"/>
  <c r="BR27" i="13"/>
  <c r="BS26" i="13"/>
  <c r="BS28" i="13"/>
  <c r="BR30" i="13"/>
  <c r="BR11" i="13"/>
  <c r="BS16" i="13"/>
  <c r="BR18" i="13"/>
  <c r="BR19" i="13"/>
  <c r="BR24" i="13"/>
  <c r="N28" i="13"/>
  <c r="N29" i="13"/>
  <c r="N16" i="13"/>
  <c r="BS20" i="13"/>
  <c r="BS33" i="13"/>
  <c r="I22" i="20" l="1"/>
  <c r="M22" i="20" s="1"/>
  <c r="BT35" i="13"/>
  <c r="BU37" i="13"/>
  <c r="BV37" i="13" s="1"/>
  <c r="BU38" i="13"/>
  <c r="BV38" i="13" s="1"/>
  <c r="BT36" i="13"/>
  <c r="BT34" i="13"/>
  <c r="D555" i="20"/>
  <c r="I555" i="20" s="1"/>
  <c r="M555" i="20" s="1"/>
  <c r="D263" i="20"/>
  <c r="I263" i="20" s="1"/>
  <c r="D940" i="20"/>
  <c r="I940" i="20" s="1"/>
  <c r="M940" i="20" s="1"/>
  <c r="D650" i="20"/>
  <c r="I650" i="20" s="1"/>
  <c r="M650" i="20" s="1"/>
  <c r="D1134" i="20"/>
  <c r="I1134" i="20" s="1"/>
  <c r="M1134" i="20" s="1"/>
  <c r="D459" i="20"/>
  <c r="I459" i="20" s="1"/>
  <c r="M459" i="20" s="1"/>
  <c r="G1132" i="20"/>
  <c r="L1132" i="20" s="1"/>
  <c r="D167" i="20"/>
  <c r="I167" i="20" s="1"/>
  <c r="M167" i="20" s="1"/>
  <c r="G261" i="20"/>
  <c r="L261" i="20" s="1"/>
  <c r="D843" i="20"/>
  <c r="I843" i="20" s="1"/>
  <c r="M843" i="20" s="1"/>
  <c r="BT32" i="13"/>
  <c r="BT23" i="13"/>
  <c r="G1276" i="20"/>
  <c r="L1276" i="20" s="1"/>
  <c r="D1278" i="20"/>
  <c r="I1278" i="20" s="1"/>
  <c r="M1278" i="20" s="1"/>
  <c r="G1180" i="20"/>
  <c r="L1180" i="20" s="1"/>
  <c r="D1182" i="20"/>
  <c r="I1182" i="20" s="1"/>
  <c r="M1182" i="20" s="1"/>
  <c r="D1085" i="20"/>
  <c r="I1085" i="20" s="1"/>
  <c r="M1085" i="20" s="1"/>
  <c r="G505" i="20"/>
  <c r="L505" i="20" s="1"/>
  <c r="D507" i="20"/>
  <c r="I507" i="20" s="1"/>
  <c r="M507" i="20" s="1"/>
  <c r="G1034" i="20"/>
  <c r="L1034" i="20" s="1"/>
  <c r="D1036" i="20"/>
  <c r="I1036" i="20" s="1"/>
  <c r="M1036" i="20" s="1"/>
  <c r="G69" i="20"/>
  <c r="L69" i="20" s="1"/>
  <c r="D71" i="20"/>
  <c r="I71" i="20" s="1"/>
  <c r="M71" i="20" s="1"/>
  <c r="G359" i="20"/>
  <c r="L359" i="20" s="1"/>
  <c r="D361" i="20"/>
  <c r="I361" i="20" s="1"/>
  <c r="M361" i="20" s="1"/>
  <c r="D1230" i="20"/>
  <c r="I1230" i="20" s="1"/>
  <c r="M1230" i="20" s="1"/>
  <c r="G1228" i="20"/>
  <c r="L1228" i="20" s="1"/>
  <c r="D747" i="20"/>
  <c r="I747" i="20" s="1"/>
  <c r="M747" i="20" s="1"/>
  <c r="G745" i="20"/>
  <c r="L745" i="20" s="1"/>
  <c r="G408" i="20"/>
  <c r="L408" i="20" s="1"/>
  <c r="D410" i="20"/>
  <c r="I410" i="20" s="1"/>
  <c r="M410" i="20" s="1"/>
  <c r="G213" i="20"/>
  <c r="L213" i="20" s="1"/>
  <c r="D215" i="20"/>
  <c r="I215" i="20" s="1"/>
  <c r="M215" i="20" s="1"/>
  <c r="D795" i="20"/>
  <c r="I795" i="20" s="1"/>
  <c r="M795" i="20" s="1"/>
  <c r="G793" i="20"/>
  <c r="L793" i="20" s="1"/>
  <c r="G697" i="20"/>
  <c r="L697" i="20" s="1"/>
  <c r="D699" i="20"/>
  <c r="I699" i="20" s="1"/>
  <c r="M699" i="20" s="1"/>
  <c r="G889" i="20"/>
  <c r="L889" i="20" s="1"/>
  <c r="D891" i="20"/>
  <c r="I891" i="20" s="1"/>
  <c r="M891" i="20" s="1"/>
  <c r="D988" i="20"/>
  <c r="I988" i="20" s="1"/>
  <c r="M988" i="20" s="1"/>
  <c r="G986" i="20"/>
  <c r="L986" i="20" s="1"/>
  <c r="G310" i="20"/>
  <c r="L310" i="20" s="1"/>
  <c r="D312" i="20"/>
  <c r="I312" i="20" s="1"/>
  <c r="M312" i="20" s="1"/>
  <c r="G117" i="20"/>
  <c r="L117" i="20" s="1"/>
  <c r="D119" i="20"/>
  <c r="I119" i="20" s="1"/>
  <c r="M119" i="20" s="1"/>
  <c r="BT24" i="13"/>
  <c r="BT14" i="13"/>
  <c r="BT21" i="13"/>
  <c r="BT8" i="13"/>
  <c r="BT27" i="13"/>
  <c r="BT19" i="13"/>
  <c r="BT15" i="13"/>
  <c r="BT33" i="13"/>
  <c r="BT13" i="13"/>
  <c r="BT29" i="13"/>
  <c r="BT17" i="13"/>
  <c r="BT7" i="13"/>
  <c r="BT11" i="13"/>
  <c r="BT10" i="13"/>
  <c r="BT31" i="13"/>
  <c r="BT9" i="13"/>
  <c r="BT30" i="13"/>
  <c r="BT25" i="13"/>
  <c r="BT18" i="13"/>
  <c r="BT26" i="13"/>
  <c r="BT12" i="13"/>
  <c r="BT22" i="13"/>
  <c r="BT20" i="13"/>
  <c r="BT16" i="13"/>
  <c r="BT28" i="13"/>
  <c r="BU19" i="13" l="1"/>
  <c r="BV19" i="13" s="1"/>
  <c r="BU21" i="13"/>
  <c r="BV21" i="13" s="1"/>
  <c r="BU23" i="13"/>
  <c r="BV23" i="13" s="1"/>
  <c r="BU34" i="13"/>
  <c r="BV34" i="13" s="1"/>
  <c r="BU14" i="13"/>
  <c r="BV14" i="13" s="1"/>
  <c r="BU32" i="13"/>
  <c r="BV32" i="13" s="1"/>
  <c r="BU36" i="13"/>
  <c r="BV36" i="13" s="1"/>
  <c r="BU30" i="13"/>
  <c r="BV30" i="13" s="1"/>
  <c r="BU8" i="13"/>
  <c r="BV8" i="13" s="1"/>
  <c r="BU31" i="13"/>
  <c r="BV31" i="13" s="1"/>
  <c r="BU11" i="13"/>
  <c r="BV11" i="13" s="1"/>
  <c r="BU17" i="13"/>
  <c r="BV17" i="13" s="1"/>
  <c r="BU25" i="13"/>
  <c r="BV25" i="13" s="1"/>
  <c r="BU10" i="13"/>
  <c r="BV10" i="13" s="1"/>
  <c r="BU28" i="13"/>
  <c r="BV28" i="13" s="1"/>
  <c r="BU24" i="13"/>
  <c r="BV24" i="13" s="1"/>
  <c r="BU16" i="13"/>
  <c r="BV16" i="13" s="1"/>
  <c r="BU7" i="13"/>
  <c r="BV7" i="13" s="1"/>
  <c r="BU29" i="13"/>
  <c r="BV29" i="13" s="1"/>
  <c r="BU13" i="13"/>
  <c r="BV13" i="13" s="1"/>
  <c r="BU26" i="13"/>
  <c r="BV26" i="13" s="1"/>
  <c r="BU33" i="13"/>
  <c r="BV33" i="13" s="1"/>
  <c r="BU27" i="13"/>
  <c r="BV27" i="13" s="1"/>
  <c r="BU9" i="13"/>
  <c r="BV9" i="13" s="1"/>
  <c r="BU20" i="13"/>
  <c r="BV20" i="13" s="1"/>
  <c r="BU22" i="13"/>
  <c r="BV22" i="13" s="1"/>
  <c r="BU12" i="13"/>
  <c r="BV12" i="13" s="1"/>
  <c r="BU35" i="13"/>
  <c r="BV35" i="13" s="1"/>
  <c r="BU18" i="13"/>
  <c r="BV18" i="13" s="1"/>
  <c r="BU15" i="13"/>
  <c r="BV15" i="13" s="1"/>
  <c r="I8" i="19"/>
  <c r="I9" i="19"/>
  <c r="I10" i="19"/>
  <c r="I11" i="19"/>
  <c r="I12" i="19"/>
  <c r="I13" i="19"/>
  <c r="I14" i="19"/>
  <c r="I15" i="19"/>
  <c r="I16" i="19"/>
  <c r="I17" i="19"/>
  <c r="I18" i="19"/>
  <c r="I19" i="19"/>
  <c r="I20" i="19"/>
  <c r="I21" i="19"/>
  <c r="I22" i="19"/>
  <c r="I23" i="19"/>
  <c r="I24" i="19"/>
  <c r="I25" i="19"/>
  <c r="I26" i="19"/>
  <c r="I27" i="19"/>
  <c r="I28" i="19"/>
  <c r="I29" i="19"/>
  <c r="I30" i="19"/>
  <c r="I31" i="19"/>
  <c r="I32" i="19"/>
  <c r="I33" i="19"/>
  <c r="I34" i="19"/>
  <c r="I35" i="19"/>
  <c r="I36" i="19"/>
  <c r="I37" i="19"/>
  <c r="I38" i="19"/>
  <c r="I7" i="19"/>
  <c r="G767" i="4"/>
  <c r="G766" i="4"/>
  <c r="G763" i="4"/>
  <c r="G762" i="4"/>
  <c r="G768" i="4" s="1"/>
  <c r="G769" i="4" s="1"/>
  <c r="H769" i="4" s="1"/>
  <c r="G743" i="4"/>
  <c r="G744" i="4" s="1"/>
  <c r="H744" i="4" s="1"/>
  <c r="G716" i="4"/>
  <c r="H716" i="4" s="1"/>
  <c r="G715" i="4"/>
  <c r="H715" i="4" s="1"/>
  <c r="G714" i="4"/>
  <c r="H714" i="4" s="1"/>
  <c r="G713" i="4"/>
  <c r="H713" i="4" s="1"/>
  <c r="G712" i="4"/>
  <c r="G718" i="4" s="1"/>
  <c r="G719" i="4" s="1"/>
  <c r="H719" i="4" s="1"/>
  <c r="G692" i="4"/>
  <c r="H692" i="4" s="1"/>
  <c r="G691" i="4"/>
  <c r="H691" i="4" s="1"/>
  <c r="G690" i="4"/>
  <c r="H690" i="4" s="1"/>
  <c r="G689" i="4"/>
  <c r="H689" i="4" s="1"/>
  <c r="G688" i="4"/>
  <c r="H688" i="4" s="1"/>
  <c r="G668" i="4"/>
  <c r="H668" i="4" s="1"/>
  <c r="G667" i="4"/>
  <c r="H667" i="4" s="1"/>
  <c r="G666" i="4"/>
  <c r="H666" i="4" s="1"/>
  <c r="G665" i="4"/>
  <c r="H665" i="4" s="1"/>
  <c r="H664" i="4"/>
  <c r="G664" i="4"/>
  <c r="G643" i="4"/>
  <c r="H643" i="4" s="1"/>
  <c r="G642" i="4"/>
  <c r="H642" i="4" s="1"/>
  <c r="G641" i="4"/>
  <c r="H641" i="4" s="1"/>
  <c r="G640" i="4"/>
  <c r="H640" i="4" s="1"/>
  <c r="G639" i="4"/>
  <c r="H618" i="4"/>
  <c r="G618" i="4"/>
  <c r="H617" i="4"/>
  <c r="G617" i="4"/>
  <c r="G616" i="4"/>
  <c r="H616" i="4" s="1"/>
  <c r="G615" i="4"/>
  <c r="H615" i="4" s="1"/>
  <c r="H614" i="4"/>
  <c r="G614" i="4"/>
  <c r="G594" i="4"/>
  <c r="H594" i="4" s="1"/>
  <c r="G593" i="4"/>
  <c r="H593" i="4" s="1"/>
  <c r="G592" i="4"/>
  <c r="H592" i="4" s="1"/>
  <c r="G591" i="4"/>
  <c r="H591" i="4" s="1"/>
  <c r="G590" i="4"/>
  <c r="H590" i="4" s="1"/>
  <c r="G572" i="4"/>
  <c r="G573" i="4" s="1"/>
  <c r="H573" i="4" s="1"/>
  <c r="H570" i="4"/>
  <c r="H569" i="4"/>
  <c r="H568" i="4"/>
  <c r="H567" i="4"/>
  <c r="H566" i="4"/>
  <c r="G546" i="4"/>
  <c r="H546" i="4" s="1"/>
  <c r="H545" i="4"/>
  <c r="G545" i="4"/>
  <c r="H544" i="4"/>
  <c r="G544" i="4"/>
  <c r="G543" i="4"/>
  <c r="H543" i="4" s="1"/>
  <c r="H542" i="4"/>
  <c r="G542" i="4"/>
  <c r="G521" i="4"/>
  <c r="H521" i="4" s="1"/>
  <c r="G520" i="4"/>
  <c r="H520" i="4" s="1"/>
  <c r="G519" i="4"/>
  <c r="H519" i="4" s="1"/>
  <c r="G518" i="4"/>
  <c r="H518" i="4" s="1"/>
  <c r="G517" i="4"/>
  <c r="H517" i="4" s="1"/>
  <c r="H497" i="4"/>
  <c r="G497" i="4"/>
  <c r="G496" i="4"/>
  <c r="H496" i="4" s="1"/>
  <c r="H495" i="4"/>
  <c r="G495" i="4"/>
  <c r="H494" i="4"/>
  <c r="G494" i="4"/>
  <c r="G493" i="4"/>
  <c r="G473" i="4"/>
  <c r="H473" i="4" s="1"/>
  <c r="G472" i="4"/>
  <c r="H472" i="4" s="1"/>
  <c r="G471" i="4"/>
  <c r="H471" i="4" s="1"/>
  <c r="G470" i="4"/>
  <c r="H470" i="4" s="1"/>
  <c r="G469" i="4"/>
  <c r="H449" i="4"/>
  <c r="G449" i="4"/>
  <c r="G448" i="4"/>
  <c r="H448" i="4" s="1"/>
  <c r="G447" i="4"/>
  <c r="H447" i="4" s="1"/>
  <c r="G446" i="4"/>
  <c r="G451" i="4" s="1"/>
  <c r="G452" i="4" s="1"/>
  <c r="H452" i="4" s="1"/>
  <c r="G426" i="4"/>
  <c r="H426" i="4" s="1"/>
  <c r="G425" i="4"/>
  <c r="H425" i="4" s="1"/>
  <c r="G424" i="4"/>
  <c r="H424" i="4" s="1"/>
  <c r="G423" i="4"/>
  <c r="H423" i="4" s="1"/>
  <c r="G422" i="4"/>
  <c r="H422" i="4" s="1"/>
  <c r="G421" i="4"/>
  <c r="G401" i="4"/>
  <c r="H401" i="4" s="1"/>
  <c r="G400" i="4"/>
  <c r="H400" i="4" s="1"/>
  <c r="G399" i="4"/>
  <c r="H399" i="4" s="1"/>
  <c r="G398" i="4"/>
  <c r="H398" i="4" s="1"/>
  <c r="G397" i="4"/>
  <c r="G403" i="4" s="1"/>
  <c r="G404" i="4" s="1"/>
  <c r="H404" i="4" s="1"/>
  <c r="G376" i="4"/>
  <c r="H376" i="4" s="1"/>
  <c r="G375" i="4"/>
  <c r="H375" i="4" s="1"/>
  <c r="G374" i="4"/>
  <c r="H374" i="4" s="1"/>
  <c r="G373" i="4"/>
  <c r="H373" i="4" s="1"/>
  <c r="G372" i="4"/>
  <c r="H372" i="4" s="1"/>
  <c r="G352" i="4"/>
  <c r="H352" i="4" s="1"/>
  <c r="G351" i="4"/>
  <c r="H351" i="4" s="1"/>
  <c r="G350" i="4"/>
  <c r="H350" i="4" s="1"/>
  <c r="G349" i="4"/>
  <c r="H349" i="4" s="1"/>
  <c r="G348" i="4"/>
  <c r="H348" i="4" s="1"/>
  <c r="G329" i="4"/>
  <c r="H329" i="4" s="1"/>
  <c r="G328" i="4"/>
  <c r="H328" i="4" s="1"/>
  <c r="G327" i="4"/>
  <c r="H327" i="4" s="1"/>
  <c r="G326" i="4"/>
  <c r="H326" i="4" s="1"/>
  <c r="G325" i="4"/>
  <c r="H325" i="4" s="1"/>
  <c r="G305" i="4"/>
  <c r="H305" i="4" s="1"/>
  <c r="H304" i="4"/>
  <c r="G304" i="4"/>
  <c r="G303" i="4"/>
  <c r="H303" i="4" s="1"/>
  <c r="G302" i="4"/>
  <c r="H302" i="4" s="1"/>
  <c r="G301" i="4"/>
  <c r="G307" i="4" s="1"/>
  <c r="G308" i="4" s="1"/>
  <c r="H308" i="4" s="1"/>
  <c r="G281" i="4"/>
  <c r="H281" i="4" s="1"/>
  <c r="G280" i="4"/>
  <c r="H280" i="4" s="1"/>
  <c r="G279" i="4"/>
  <c r="H279" i="4" s="1"/>
  <c r="G278" i="4"/>
  <c r="H278" i="4" s="1"/>
  <c r="G277" i="4"/>
  <c r="G257" i="4"/>
  <c r="H257" i="4" s="1"/>
  <c r="G256" i="4"/>
  <c r="H256" i="4" s="1"/>
  <c r="H255" i="4"/>
  <c r="G255" i="4"/>
  <c r="G254" i="4"/>
  <c r="H254" i="4" s="1"/>
  <c r="H253" i="4"/>
  <c r="G253" i="4"/>
  <c r="G234" i="4"/>
  <c r="H234" i="4" s="1"/>
  <c r="G233" i="4"/>
  <c r="H233" i="4" s="1"/>
  <c r="G232" i="4"/>
  <c r="H232" i="4" s="1"/>
  <c r="G231" i="4"/>
  <c r="H231" i="4" s="1"/>
  <c r="G230" i="4"/>
  <c r="H230" i="4" s="1"/>
  <c r="G211" i="4"/>
  <c r="H211" i="4" s="1"/>
  <c r="G210" i="4"/>
  <c r="H210" i="4" s="1"/>
  <c r="G209" i="4"/>
  <c r="H209" i="4" s="1"/>
  <c r="G208" i="4"/>
  <c r="H208" i="4" s="1"/>
  <c r="G207" i="4"/>
  <c r="G188" i="4"/>
  <c r="H188" i="4" s="1"/>
  <c r="G187" i="4"/>
  <c r="H187" i="4" s="1"/>
  <c r="G186" i="4"/>
  <c r="H186" i="4" s="1"/>
  <c r="G185" i="4"/>
  <c r="H185" i="4" s="1"/>
  <c r="G184" i="4"/>
  <c r="H163" i="4"/>
  <c r="G163" i="4"/>
  <c r="G162" i="4"/>
  <c r="H162" i="4" s="1"/>
  <c r="G161" i="4"/>
  <c r="H161" i="4" s="1"/>
  <c r="G160" i="4"/>
  <c r="H160" i="4" s="1"/>
  <c r="G159" i="4"/>
  <c r="H159" i="4" s="1"/>
  <c r="G139" i="4"/>
  <c r="H139" i="4" s="1"/>
  <c r="G138" i="4"/>
  <c r="H138" i="4" s="1"/>
  <c r="G137" i="4"/>
  <c r="H137" i="4" s="1"/>
  <c r="G136" i="4"/>
  <c r="H136" i="4" s="1"/>
  <c r="G135" i="4"/>
  <c r="H135" i="4" s="1"/>
  <c r="G114" i="4"/>
  <c r="H114" i="4" s="1"/>
  <c r="H113" i="4"/>
  <c r="G113" i="4"/>
  <c r="G112" i="4"/>
  <c r="H112" i="4" s="1"/>
  <c r="H111" i="4"/>
  <c r="G111" i="4"/>
  <c r="G110" i="4"/>
  <c r="G89" i="4"/>
  <c r="H89" i="4" s="1"/>
  <c r="G88" i="4"/>
  <c r="H88" i="4" s="1"/>
  <c r="G87" i="4"/>
  <c r="H87" i="4" s="1"/>
  <c r="G86" i="4"/>
  <c r="H86" i="4" s="1"/>
  <c r="G85" i="4"/>
  <c r="G65" i="4"/>
  <c r="H65" i="4" s="1"/>
  <c r="G64" i="4"/>
  <c r="H64" i="4" s="1"/>
  <c r="G63" i="4"/>
  <c r="H63" i="4" s="1"/>
  <c r="G62" i="4"/>
  <c r="H62" i="4" s="1"/>
  <c r="G61" i="4"/>
  <c r="H61" i="4" s="1"/>
  <c r="G41" i="4"/>
  <c r="H41" i="4" s="1"/>
  <c r="G40" i="4"/>
  <c r="H40" i="4" s="1"/>
  <c r="G39" i="4"/>
  <c r="H39" i="4" s="1"/>
  <c r="G38" i="4"/>
  <c r="H38" i="4" s="1"/>
  <c r="G37" i="4"/>
  <c r="H37" i="4" s="1"/>
  <c r="G18" i="4"/>
  <c r="H18" i="4" s="1"/>
  <c r="G17" i="4"/>
  <c r="H17" i="4" s="1"/>
  <c r="G16" i="4"/>
  <c r="H16" i="4" s="1"/>
  <c r="G15" i="4"/>
  <c r="H15" i="4" s="1"/>
  <c r="G14" i="4"/>
  <c r="AJ38" i="5"/>
  <c r="AB38" i="5"/>
  <c r="G38" i="5"/>
  <c r="AM38" i="5" s="1"/>
  <c r="AN38" i="5" s="1"/>
  <c r="AO38" i="5" s="1"/>
  <c r="AJ37" i="5"/>
  <c r="AA37" i="5"/>
  <c r="AM37" i="5" s="1"/>
  <c r="AN37" i="5" s="1"/>
  <c r="AO37" i="5" s="1"/>
  <c r="N37" i="5"/>
  <c r="M37" i="5"/>
  <c r="G37" i="5"/>
  <c r="AI36" i="5"/>
  <c r="AJ36" i="5" s="1"/>
  <c r="AA36" i="5"/>
  <c r="AB36" i="5" s="1"/>
  <c r="U36" i="5"/>
  <c r="V36" i="5" s="1"/>
  <c r="M36" i="5"/>
  <c r="N36" i="5" s="1"/>
  <c r="H36" i="5"/>
  <c r="G36" i="5"/>
  <c r="AI35" i="5"/>
  <c r="AJ35" i="5" s="1"/>
  <c r="AA35" i="5"/>
  <c r="AB35" i="5" s="1"/>
  <c r="U35" i="5"/>
  <c r="V35" i="5" s="1"/>
  <c r="M35" i="5"/>
  <c r="N35" i="5" s="1"/>
  <c r="G35" i="5"/>
  <c r="AJ34" i="5"/>
  <c r="AI34" i="5"/>
  <c r="AB34" i="5"/>
  <c r="AA34" i="5"/>
  <c r="U34" i="5"/>
  <c r="V34" i="5" s="1"/>
  <c r="M34" i="5"/>
  <c r="H34" i="5"/>
  <c r="G34" i="5"/>
  <c r="AI33" i="5"/>
  <c r="AJ33" i="5" s="1"/>
  <c r="AA33" i="5"/>
  <c r="AB33" i="5" s="1"/>
  <c r="U33" i="5"/>
  <c r="V33" i="5" s="1"/>
  <c r="M33" i="5"/>
  <c r="N33" i="5" s="1"/>
  <c r="G33" i="5"/>
  <c r="H33" i="5" s="1"/>
  <c r="AI32" i="5"/>
  <c r="AJ32" i="5" s="1"/>
  <c r="AA32" i="5"/>
  <c r="AB32" i="5" s="1"/>
  <c r="V32" i="5"/>
  <c r="U32" i="5"/>
  <c r="N32" i="5"/>
  <c r="M32" i="5"/>
  <c r="H32" i="5"/>
  <c r="G32" i="5"/>
  <c r="AI31" i="5"/>
  <c r="AJ31" i="5" s="1"/>
  <c r="AA31" i="5"/>
  <c r="AB31" i="5" s="1"/>
  <c r="U31" i="5"/>
  <c r="V31" i="5" s="1"/>
  <c r="M31" i="5"/>
  <c r="N31" i="5" s="1"/>
  <c r="G31" i="5"/>
  <c r="AI30" i="5"/>
  <c r="AJ30" i="5" s="1"/>
  <c r="AA30" i="5"/>
  <c r="AB30" i="5" s="1"/>
  <c r="U30" i="5"/>
  <c r="V30" i="5" s="1"/>
  <c r="M30" i="5"/>
  <c r="N30" i="5" s="1"/>
  <c r="G30" i="5"/>
  <c r="AM30" i="5" s="1"/>
  <c r="AN30" i="5" s="1"/>
  <c r="AO30" i="5" s="1"/>
  <c r="AI29" i="5"/>
  <c r="AJ29" i="5" s="1"/>
  <c r="AA29" i="5"/>
  <c r="AB29" i="5" s="1"/>
  <c r="U29" i="5"/>
  <c r="V29" i="5" s="1"/>
  <c r="M29" i="5"/>
  <c r="N29" i="5" s="1"/>
  <c r="G29" i="5"/>
  <c r="H29" i="5" s="1"/>
  <c r="AJ28" i="5"/>
  <c r="AI28" i="5"/>
  <c r="AB28" i="5"/>
  <c r="AA28" i="5"/>
  <c r="V28" i="5"/>
  <c r="U28" i="5"/>
  <c r="M28" i="5"/>
  <c r="N28" i="5" s="1"/>
  <c r="G28" i="5"/>
  <c r="AI27" i="5"/>
  <c r="AJ27" i="5" s="1"/>
  <c r="AA27" i="5"/>
  <c r="AB27" i="5" s="1"/>
  <c r="U27" i="5"/>
  <c r="V27" i="5" s="1"/>
  <c r="M27" i="5"/>
  <c r="N27" i="5" s="1"/>
  <c r="G27" i="5"/>
  <c r="H27" i="5" s="1"/>
  <c r="AJ26" i="5"/>
  <c r="AI26" i="5"/>
  <c r="AA26" i="5"/>
  <c r="AB26" i="5" s="1"/>
  <c r="U26" i="5"/>
  <c r="V26" i="5" s="1"/>
  <c r="N26" i="5"/>
  <c r="M26" i="5"/>
  <c r="H26" i="5"/>
  <c r="G26" i="5"/>
  <c r="AI25" i="5"/>
  <c r="AJ25" i="5" s="1"/>
  <c r="AA25" i="5"/>
  <c r="AB25" i="5" s="1"/>
  <c r="U25" i="5"/>
  <c r="V25" i="5" s="1"/>
  <c r="M25" i="5"/>
  <c r="N25" i="5" s="1"/>
  <c r="G25" i="5"/>
  <c r="H25" i="5" s="1"/>
  <c r="AJ24" i="5"/>
  <c r="AI24" i="5"/>
  <c r="AA24" i="5"/>
  <c r="AB24" i="5" s="1"/>
  <c r="U24" i="5"/>
  <c r="V24" i="5" s="1"/>
  <c r="M24" i="5"/>
  <c r="N24" i="5" s="1"/>
  <c r="G24" i="5"/>
  <c r="AM24" i="5" s="1"/>
  <c r="AN24" i="5" s="1"/>
  <c r="AO24" i="5" s="1"/>
  <c r="AI23" i="5"/>
  <c r="AJ23" i="5" s="1"/>
  <c r="AA23" i="5"/>
  <c r="AB23" i="5" s="1"/>
  <c r="U23" i="5"/>
  <c r="V23" i="5" s="1"/>
  <c r="M23" i="5"/>
  <c r="N23" i="5" s="1"/>
  <c r="G23" i="5"/>
  <c r="H23" i="5" s="1"/>
  <c r="AI22" i="5"/>
  <c r="AJ22" i="5" s="1"/>
  <c r="AA22" i="5"/>
  <c r="AB22" i="5" s="1"/>
  <c r="U22" i="5"/>
  <c r="V22" i="5" s="1"/>
  <c r="M22" i="5"/>
  <c r="N22" i="5" s="1"/>
  <c r="H22" i="5"/>
  <c r="G22" i="5"/>
  <c r="AI21" i="5"/>
  <c r="AJ21" i="5" s="1"/>
  <c r="AA21" i="5"/>
  <c r="AB21" i="5" s="1"/>
  <c r="U21" i="5"/>
  <c r="V21" i="5" s="1"/>
  <c r="M21" i="5"/>
  <c r="N21" i="5" s="1"/>
  <c r="G21" i="5"/>
  <c r="H21" i="5" s="1"/>
  <c r="AJ20" i="5"/>
  <c r="AI20" i="5"/>
  <c r="AB20" i="5"/>
  <c r="AA20" i="5"/>
  <c r="U20" i="5"/>
  <c r="V20" i="5" s="1"/>
  <c r="M20" i="5"/>
  <c r="N20" i="5" s="1"/>
  <c r="H20" i="5"/>
  <c r="G20" i="5"/>
  <c r="AI19" i="5"/>
  <c r="AJ19" i="5" s="1"/>
  <c r="AA19" i="5"/>
  <c r="AB19" i="5" s="1"/>
  <c r="U19" i="5"/>
  <c r="V19" i="5" s="1"/>
  <c r="M19" i="5"/>
  <c r="N19" i="5" s="1"/>
  <c r="G19" i="5"/>
  <c r="H19" i="5" s="1"/>
  <c r="AI18" i="5"/>
  <c r="AJ18" i="5" s="1"/>
  <c r="AA18" i="5"/>
  <c r="AB18" i="5" s="1"/>
  <c r="U18" i="5"/>
  <c r="V18" i="5" s="1"/>
  <c r="M18" i="5"/>
  <c r="N18" i="5" s="1"/>
  <c r="G18" i="5"/>
  <c r="AI17" i="5"/>
  <c r="AJ17" i="5" s="1"/>
  <c r="AA17" i="5"/>
  <c r="AB17" i="5" s="1"/>
  <c r="V17" i="5"/>
  <c r="U17" i="5"/>
  <c r="M17" i="5"/>
  <c r="N17" i="5" s="1"/>
  <c r="G17" i="5"/>
  <c r="AM17" i="5" s="1"/>
  <c r="AN17" i="5" s="1"/>
  <c r="AO17" i="5" s="1"/>
  <c r="AJ16" i="5"/>
  <c r="AI16" i="5"/>
  <c r="AA16" i="5"/>
  <c r="AB16" i="5" s="1"/>
  <c r="V16" i="5"/>
  <c r="U16" i="5"/>
  <c r="M16" i="5"/>
  <c r="N16" i="5" s="1"/>
  <c r="G16" i="5"/>
  <c r="H16" i="5" s="1"/>
  <c r="AI15" i="5"/>
  <c r="AJ15" i="5" s="1"/>
  <c r="AA15" i="5"/>
  <c r="AB15" i="5" s="1"/>
  <c r="U15" i="5"/>
  <c r="V15" i="5" s="1"/>
  <c r="M15" i="5"/>
  <c r="N15" i="5" s="1"/>
  <c r="G15" i="5"/>
  <c r="AI14" i="5"/>
  <c r="AJ14" i="5" s="1"/>
  <c r="AA14" i="5"/>
  <c r="AB14" i="5" s="1"/>
  <c r="V14" i="5"/>
  <c r="U14" i="5"/>
  <c r="M14" i="5"/>
  <c r="N14" i="5" s="1"/>
  <c r="G14" i="5"/>
  <c r="H14" i="5" s="1"/>
  <c r="AI13" i="5"/>
  <c r="AJ13" i="5" s="1"/>
  <c r="AA13" i="5"/>
  <c r="AB13" i="5" s="1"/>
  <c r="U13" i="5"/>
  <c r="V13" i="5" s="1"/>
  <c r="M13" i="5"/>
  <c r="G13" i="5"/>
  <c r="H13" i="5" s="1"/>
  <c r="AI12" i="5"/>
  <c r="AJ12" i="5" s="1"/>
  <c r="AB12" i="5"/>
  <c r="AA12" i="5"/>
  <c r="U12" i="5"/>
  <c r="V12" i="5" s="1"/>
  <c r="M12" i="5"/>
  <c r="N12" i="5" s="1"/>
  <c r="G12" i="5"/>
  <c r="AM12" i="5" s="1"/>
  <c r="AN12" i="5" s="1"/>
  <c r="AO12" i="5" s="1"/>
  <c r="AI11" i="5"/>
  <c r="AJ11" i="5" s="1"/>
  <c r="AA11" i="5"/>
  <c r="AB11" i="5" s="1"/>
  <c r="U11" i="5"/>
  <c r="V11" i="5" s="1"/>
  <c r="N11" i="5"/>
  <c r="M11" i="5"/>
  <c r="G11" i="5"/>
  <c r="AM11" i="5" s="1"/>
  <c r="AN11" i="5" s="1"/>
  <c r="AO11" i="5" s="1"/>
  <c r="AI10" i="5"/>
  <c r="AJ10" i="5" s="1"/>
  <c r="AA10" i="5"/>
  <c r="AB10" i="5" s="1"/>
  <c r="U10" i="5"/>
  <c r="V10" i="5" s="1"/>
  <c r="M10" i="5"/>
  <c r="N10" i="5" s="1"/>
  <c r="G10" i="5"/>
  <c r="H10" i="5" s="1"/>
  <c r="AI9" i="5"/>
  <c r="AJ9" i="5" s="1"/>
  <c r="AA9" i="5"/>
  <c r="AB9" i="5" s="1"/>
  <c r="V9" i="5"/>
  <c r="U9" i="5"/>
  <c r="M9" i="5"/>
  <c r="G9" i="5"/>
  <c r="H9" i="5" s="1"/>
  <c r="AI8" i="5"/>
  <c r="AJ8" i="5" s="1"/>
  <c r="AB8" i="5"/>
  <c r="AA8" i="5"/>
  <c r="U8" i="5"/>
  <c r="V8" i="5" s="1"/>
  <c r="M8" i="5"/>
  <c r="N8" i="5" s="1"/>
  <c r="G8" i="5"/>
  <c r="AI7" i="5"/>
  <c r="AJ7" i="5" s="1"/>
  <c r="AA7" i="5"/>
  <c r="AB7" i="5" s="1"/>
  <c r="U7" i="5"/>
  <c r="V7" i="5" s="1"/>
  <c r="M7" i="5"/>
  <c r="N7" i="5" s="1"/>
  <c r="G7" i="5"/>
  <c r="D709" i="11"/>
  <c r="D710" i="11" s="1"/>
  <c r="C709" i="11"/>
  <c r="E706" i="11"/>
  <c r="E705" i="11"/>
  <c r="E704" i="11"/>
  <c r="E703" i="11"/>
  <c r="E702" i="11"/>
  <c r="D686" i="11"/>
  <c r="D687" i="11" s="1"/>
  <c r="C686" i="11"/>
  <c r="E683" i="11"/>
  <c r="E682" i="11"/>
  <c r="E681" i="11"/>
  <c r="E680" i="11"/>
  <c r="E679" i="11"/>
  <c r="D663" i="11"/>
  <c r="D664" i="11" s="1"/>
  <c r="C663" i="11"/>
  <c r="E660" i="11"/>
  <c r="E659" i="11"/>
  <c r="E658" i="11"/>
  <c r="E657" i="11"/>
  <c r="E656" i="11"/>
  <c r="D640" i="11"/>
  <c r="D641" i="11" s="1"/>
  <c r="C640" i="11"/>
  <c r="E637" i="11"/>
  <c r="E636" i="11"/>
  <c r="E635" i="11"/>
  <c r="E634" i="11"/>
  <c r="E633" i="11"/>
  <c r="D617" i="11"/>
  <c r="D618" i="11" s="1"/>
  <c r="C617" i="11"/>
  <c r="E614" i="11"/>
  <c r="E613" i="11"/>
  <c r="E612" i="11"/>
  <c r="E611" i="11"/>
  <c r="E610" i="11"/>
  <c r="D594" i="11"/>
  <c r="D595" i="11" s="1"/>
  <c r="C594" i="11"/>
  <c r="E591" i="11"/>
  <c r="E590" i="11"/>
  <c r="E589" i="11"/>
  <c r="E588" i="11"/>
  <c r="E587" i="11"/>
  <c r="D571" i="11"/>
  <c r="D572" i="11" s="1"/>
  <c r="C571" i="11"/>
  <c r="E568" i="11"/>
  <c r="E567" i="11"/>
  <c r="E566" i="11"/>
  <c r="E565" i="11"/>
  <c r="E564" i="11"/>
  <c r="D548" i="11"/>
  <c r="D549" i="11" s="1"/>
  <c r="C548" i="11"/>
  <c r="E545" i="11"/>
  <c r="E544" i="11"/>
  <c r="E543" i="11"/>
  <c r="E542" i="11"/>
  <c r="E541" i="11"/>
  <c r="D525" i="11"/>
  <c r="D526" i="11" s="1"/>
  <c r="C525" i="11"/>
  <c r="E522" i="11"/>
  <c r="E521" i="11"/>
  <c r="E520" i="11"/>
  <c r="E519" i="11"/>
  <c r="E518" i="11"/>
  <c r="D502" i="11"/>
  <c r="D503" i="11" s="1"/>
  <c r="C502" i="11"/>
  <c r="E499" i="11"/>
  <c r="E498" i="11"/>
  <c r="E497" i="11"/>
  <c r="E496" i="11"/>
  <c r="E495" i="11"/>
  <c r="D479" i="11"/>
  <c r="D480" i="11" s="1"/>
  <c r="C479" i="11"/>
  <c r="E476" i="11"/>
  <c r="E475" i="11"/>
  <c r="E474" i="11"/>
  <c r="E473" i="11"/>
  <c r="E472" i="11"/>
  <c r="D456" i="11"/>
  <c r="D457" i="11" s="1"/>
  <c r="C456" i="11"/>
  <c r="E453" i="11"/>
  <c r="E452" i="11"/>
  <c r="E451" i="11"/>
  <c r="E450" i="11"/>
  <c r="E449" i="11"/>
  <c r="D433" i="11"/>
  <c r="D434" i="11" s="1"/>
  <c r="C433" i="11"/>
  <c r="E430" i="11"/>
  <c r="E429" i="11"/>
  <c r="E428" i="11"/>
  <c r="E427" i="11"/>
  <c r="E426" i="11"/>
  <c r="D410" i="11"/>
  <c r="D411" i="11" s="1"/>
  <c r="C410" i="11"/>
  <c r="E407" i="11"/>
  <c r="E406" i="11"/>
  <c r="E405" i="11"/>
  <c r="E404" i="11"/>
  <c r="E403" i="11"/>
  <c r="D387" i="11"/>
  <c r="D388" i="11" s="1"/>
  <c r="C387" i="11"/>
  <c r="E384" i="11"/>
  <c r="E383" i="11"/>
  <c r="E382" i="11"/>
  <c r="E381" i="11"/>
  <c r="E380" i="11"/>
  <c r="D364" i="11"/>
  <c r="D365" i="11" s="1"/>
  <c r="C364" i="11"/>
  <c r="E361" i="11"/>
  <c r="E360" i="11"/>
  <c r="E359" i="11"/>
  <c r="E358" i="11"/>
  <c r="E357" i="11"/>
  <c r="D341" i="11"/>
  <c r="D342" i="11" s="1"/>
  <c r="C341" i="11"/>
  <c r="E338" i="11"/>
  <c r="E337" i="11"/>
  <c r="E336" i="11"/>
  <c r="E335" i="11"/>
  <c r="E334" i="11"/>
  <c r="D318" i="11"/>
  <c r="D319" i="11" s="1"/>
  <c r="C318" i="11"/>
  <c r="E315" i="11"/>
  <c r="E314" i="11"/>
  <c r="E313" i="11"/>
  <c r="E312" i="11"/>
  <c r="E311" i="11"/>
  <c r="D295" i="11"/>
  <c r="D296" i="11" s="1"/>
  <c r="C295" i="11"/>
  <c r="E292" i="11"/>
  <c r="E291" i="11"/>
  <c r="E290" i="11"/>
  <c r="E289" i="11"/>
  <c r="E288" i="11"/>
  <c r="D272" i="11"/>
  <c r="D273" i="11" s="1"/>
  <c r="C272" i="11"/>
  <c r="E269" i="11"/>
  <c r="E268" i="11"/>
  <c r="E267" i="11"/>
  <c r="E266" i="11"/>
  <c r="E265" i="11"/>
  <c r="D249" i="11"/>
  <c r="D250" i="11" s="1"/>
  <c r="C249" i="11"/>
  <c r="E246" i="11"/>
  <c r="E245" i="11"/>
  <c r="E244" i="11"/>
  <c r="E243" i="11"/>
  <c r="E242" i="11"/>
  <c r="D226" i="11"/>
  <c r="D227" i="11" s="1"/>
  <c r="C226" i="11"/>
  <c r="E223" i="11"/>
  <c r="E222" i="11"/>
  <c r="E221" i="11"/>
  <c r="E220" i="11"/>
  <c r="E219" i="11"/>
  <c r="D203" i="11"/>
  <c r="D204" i="11" s="1"/>
  <c r="C203" i="11"/>
  <c r="E200" i="11"/>
  <c r="E199" i="11"/>
  <c r="E198" i="11"/>
  <c r="E197" i="11"/>
  <c r="E196" i="11"/>
  <c r="D180" i="11"/>
  <c r="D181" i="11" s="1"/>
  <c r="C180" i="11"/>
  <c r="E177" i="11"/>
  <c r="E176" i="11"/>
  <c r="E175" i="11"/>
  <c r="E174" i="11"/>
  <c r="E173" i="11"/>
  <c r="D157" i="11"/>
  <c r="D158" i="11" s="1"/>
  <c r="C157" i="11"/>
  <c r="E154" i="11"/>
  <c r="E153" i="11"/>
  <c r="E152" i="11"/>
  <c r="E151" i="11"/>
  <c r="E150" i="11"/>
  <c r="D134" i="11"/>
  <c r="D135" i="11" s="1"/>
  <c r="C134" i="11"/>
  <c r="E131" i="11"/>
  <c r="E130" i="11"/>
  <c r="E129" i="11"/>
  <c r="E128" i="11"/>
  <c r="E127" i="11"/>
  <c r="D111" i="11"/>
  <c r="D112" i="11" s="1"/>
  <c r="C111" i="11"/>
  <c r="E108" i="11"/>
  <c r="E107" i="11"/>
  <c r="E106" i="11"/>
  <c r="E105" i="11"/>
  <c r="E104" i="11"/>
  <c r="D88" i="11"/>
  <c r="D89" i="11" s="1"/>
  <c r="C88" i="11"/>
  <c r="E85" i="11"/>
  <c r="E84" i="11"/>
  <c r="E83" i="11"/>
  <c r="E82" i="11"/>
  <c r="E81" i="11"/>
  <c r="D65" i="11"/>
  <c r="D66" i="11" s="1"/>
  <c r="C65" i="11"/>
  <c r="E62" i="11"/>
  <c r="E61" i="11"/>
  <c r="E60" i="11"/>
  <c r="E59" i="11"/>
  <c r="E58" i="11"/>
  <c r="D42" i="11"/>
  <c r="D43" i="11" s="1"/>
  <c r="C42" i="11"/>
  <c r="E39" i="11"/>
  <c r="E38" i="11"/>
  <c r="E37" i="11"/>
  <c r="E36" i="11"/>
  <c r="E35" i="11"/>
  <c r="D19" i="11"/>
  <c r="D20" i="11" s="1"/>
  <c r="C19" i="11"/>
  <c r="E16" i="11"/>
  <c r="E15" i="11"/>
  <c r="E14" i="11"/>
  <c r="E13" i="11"/>
  <c r="E12" i="11"/>
  <c r="L36" i="10"/>
  <c r="J36" i="10"/>
  <c r="H36" i="10"/>
  <c r="F36" i="10"/>
  <c r="D36" i="10"/>
  <c r="L35" i="10"/>
  <c r="J35" i="10"/>
  <c r="H35" i="10"/>
  <c r="F35" i="10"/>
  <c r="D35" i="10"/>
  <c r="L34" i="10"/>
  <c r="J34" i="10"/>
  <c r="H34" i="10"/>
  <c r="F34" i="10"/>
  <c r="D34" i="10"/>
  <c r="N34" i="10" s="1"/>
  <c r="O34" i="10" s="1"/>
  <c r="P34" i="10" s="1"/>
  <c r="L33" i="10"/>
  <c r="J33" i="10"/>
  <c r="H33" i="10"/>
  <c r="F33" i="10"/>
  <c r="D33" i="10"/>
  <c r="N33" i="10" s="1"/>
  <c r="O33" i="10" s="1"/>
  <c r="P33" i="10" s="1"/>
  <c r="L32" i="10"/>
  <c r="J32" i="10"/>
  <c r="H32" i="10"/>
  <c r="F32" i="10"/>
  <c r="D32" i="10"/>
  <c r="L31" i="10"/>
  <c r="J31" i="10"/>
  <c r="H31" i="10"/>
  <c r="F31" i="10"/>
  <c r="D31" i="10"/>
  <c r="L30" i="10"/>
  <c r="J30" i="10"/>
  <c r="H30" i="10"/>
  <c r="F30" i="10"/>
  <c r="D30" i="10"/>
  <c r="L29" i="10"/>
  <c r="J29" i="10"/>
  <c r="H29" i="10"/>
  <c r="F29" i="10"/>
  <c r="D29" i="10"/>
  <c r="L28" i="10"/>
  <c r="J28" i="10"/>
  <c r="H28" i="10"/>
  <c r="F28" i="10"/>
  <c r="D28" i="10"/>
  <c r="L27" i="10"/>
  <c r="J27" i="10"/>
  <c r="H27" i="10"/>
  <c r="F27" i="10"/>
  <c r="D27" i="10"/>
  <c r="N27" i="10" s="1"/>
  <c r="O27" i="10" s="1"/>
  <c r="P27" i="10" s="1"/>
  <c r="L26" i="10"/>
  <c r="J26" i="10"/>
  <c r="H26" i="10"/>
  <c r="F26" i="10"/>
  <c r="D26" i="10"/>
  <c r="L25" i="10"/>
  <c r="J25" i="10"/>
  <c r="H25" i="10"/>
  <c r="F25" i="10"/>
  <c r="D25" i="10"/>
  <c r="N25" i="10" s="1"/>
  <c r="O25" i="10" s="1"/>
  <c r="P25" i="10" s="1"/>
  <c r="L24" i="10"/>
  <c r="J24" i="10"/>
  <c r="H24" i="10"/>
  <c r="F24" i="10"/>
  <c r="D24" i="10"/>
  <c r="L23" i="10"/>
  <c r="J23" i="10"/>
  <c r="H23" i="10"/>
  <c r="F23" i="10"/>
  <c r="D23" i="10"/>
  <c r="L22" i="10"/>
  <c r="J22" i="10"/>
  <c r="H22" i="10"/>
  <c r="F22" i="10"/>
  <c r="D22" i="10"/>
  <c r="N22" i="10" s="1"/>
  <c r="O22" i="10" s="1"/>
  <c r="P22" i="10" s="1"/>
  <c r="L21" i="10"/>
  <c r="J21" i="10"/>
  <c r="H21" i="10"/>
  <c r="F21" i="10"/>
  <c r="D21" i="10"/>
  <c r="N21" i="10" s="1"/>
  <c r="O21" i="10" s="1"/>
  <c r="P21" i="10" s="1"/>
  <c r="L20" i="10"/>
  <c r="J20" i="10"/>
  <c r="H20" i="10"/>
  <c r="F20" i="10"/>
  <c r="D20" i="10"/>
  <c r="L19" i="10"/>
  <c r="J19" i="10"/>
  <c r="H19" i="10"/>
  <c r="F19" i="10"/>
  <c r="D19" i="10"/>
  <c r="L18" i="10"/>
  <c r="J18" i="10"/>
  <c r="H18" i="10"/>
  <c r="F18" i="10"/>
  <c r="D18" i="10"/>
  <c r="L17" i="10"/>
  <c r="J17" i="10"/>
  <c r="H17" i="10"/>
  <c r="F17" i="10"/>
  <c r="D17" i="10"/>
  <c r="L16" i="10"/>
  <c r="J16" i="10"/>
  <c r="H16" i="10"/>
  <c r="F16" i="10"/>
  <c r="D16" i="10"/>
  <c r="L15" i="10"/>
  <c r="J15" i="10"/>
  <c r="H15" i="10"/>
  <c r="F15" i="10"/>
  <c r="D15" i="10"/>
  <c r="N15" i="10" s="1"/>
  <c r="O15" i="10" s="1"/>
  <c r="P15" i="10" s="1"/>
  <c r="L14" i="10"/>
  <c r="J14" i="10"/>
  <c r="H14" i="10"/>
  <c r="F14" i="10"/>
  <c r="D14" i="10"/>
  <c r="L13" i="10"/>
  <c r="J13" i="10"/>
  <c r="H13" i="10"/>
  <c r="F13" i="10"/>
  <c r="D13" i="10"/>
  <c r="N13" i="10" s="1"/>
  <c r="O13" i="10" s="1"/>
  <c r="P13" i="10" s="1"/>
  <c r="L12" i="10"/>
  <c r="J12" i="10"/>
  <c r="H12" i="10"/>
  <c r="F12" i="10"/>
  <c r="D12" i="10"/>
  <c r="L11" i="10"/>
  <c r="J11" i="10"/>
  <c r="H11" i="10"/>
  <c r="F11" i="10"/>
  <c r="D11" i="10"/>
  <c r="N11" i="10" s="1"/>
  <c r="O11" i="10" s="1"/>
  <c r="P11" i="10" s="1"/>
  <c r="L10" i="10"/>
  <c r="J10" i="10"/>
  <c r="H10" i="10"/>
  <c r="F10" i="10"/>
  <c r="D10" i="10"/>
  <c r="N10" i="10" s="1"/>
  <c r="O10" i="10" s="1"/>
  <c r="P10" i="10" s="1"/>
  <c r="L9" i="10"/>
  <c r="J9" i="10"/>
  <c r="H9" i="10"/>
  <c r="F9" i="10"/>
  <c r="D9" i="10"/>
  <c r="N9" i="10" s="1"/>
  <c r="O9" i="10" s="1"/>
  <c r="P9" i="10" s="1"/>
  <c r="L8" i="10"/>
  <c r="J8" i="10"/>
  <c r="H8" i="10"/>
  <c r="F8" i="10"/>
  <c r="D8" i="10"/>
  <c r="L7" i="10"/>
  <c r="J7" i="10"/>
  <c r="H7" i="10"/>
  <c r="F7" i="10"/>
  <c r="D7" i="10"/>
  <c r="L6" i="10"/>
  <c r="J6" i="10"/>
  <c r="H6" i="10"/>
  <c r="F6" i="10"/>
  <c r="D6" i="10"/>
  <c r="E44" i="7"/>
  <c r="N8" i="10" l="1"/>
  <c r="O8" i="10" s="1"/>
  <c r="P8" i="10" s="1"/>
  <c r="N20" i="10"/>
  <c r="O20" i="10" s="1"/>
  <c r="P20" i="10" s="1"/>
  <c r="N32" i="10"/>
  <c r="O32" i="10" s="1"/>
  <c r="P32" i="10" s="1"/>
  <c r="H17" i="5"/>
  <c r="H30" i="5"/>
  <c r="AB37" i="5"/>
  <c r="H397" i="4"/>
  <c r="AM9" i="5"/>
  <c r="AN9" i="5" s="1"/>
  <c r="AO9" i="5" s="1"/>
  <c r="N6" i="10"/>
  <c r="O6" i="10" s="1"/>
  <c r="P6" i="10" s="1"/>
  <c r="N18" i="10"/>
  <c r="O18" i="10" s="1"/>
  <c r="P18" i="10" s="1"/>
  <c r="N30" i="10"/>
  <c r="O30" i="10" s="1"/>
  <c r="P30" i="10" s="1"/>
  <c r="H24" i="5"/>
  <c r="AM32" i="5"/>
  <c r="AN32" i="5" s="1"/>
  <c r="AO32" i="5" s="1"/>
  <c r="H712" i="4"/>
  <c r="N35" i="10"/>
  <c r="O35" i="10" s="1"/>
  <c r="P35" i="10" s="1"/>
  <c r="N23" i="10"/>
  <c r="O23" i="10" s="1"/>
  <c r="P23" i="10" s="1"/>
  <c r="N16" i="10"/>
  <c r="O16" i="10" s="1"/>
  <c r="P16" i="10" s="1"/>
  <c r="N28" i="10"/>
  <c r="O28" i="10" s="1"/>
  <c r="P28" i="10" s="1"/>
  <c r="AM8" i="5"/>
  <c r="AN8" i="5" s="1"/>
  <c r="AO8" i="5" s="1"/>
  <c r="AM26" i="5"/>
  <c r="AN26" i="5" s="1"/>
  <c r="AO26" i="5" s="1"/>
  <c r="H446" i="4"/>
  <c r="G499" i="4"/>
  <c r="G500" i="4" s="1"/>
  <c r="H500" i="4" s="1"/>
  <c r="H493" i="4"/>
  <c r="N14" i="10"/>
  <c r="O14" i="10" s="1"/>
  <c r="P14" i="10" s="1"/>
  <c r="N26" i="10"/>
  <c r="O26" i="10" s="1"/>
  <c r="P26" i="10" s="1"/>
  <c r="AM18" i="5"/>
  <c r="AN18" i="5" s="1"/>
  <c r="AO18" i="5" s="1"/>
  <c r="AM20" i="5"/>
  <c r="AN20" i="5" s="1"/>
  <c r="AO20" i="5" s="1"/>
  <c r="G620" i="4"/>
  <c r="G621" i="4" s="1"/>
  <c r="H621" i="4" s="1"/>
  <c r="N7" i="10"/>
  <c r="O7" i="10" s="1"/>
  <c r="P7" i="10" s="1"/>
  <c r="N19" i="10"/>
  <c r="O19" i="10" s="1"/>
  <c r="P19" i="10" s="1"/>
  <c r="N31" i="10"/>
  <c r="O31" i="10" s="1"/>
  <c r="P31" i="10" s="1"/>
  <c r="AM13" i="5"/>
  <c r="AN13" i="5" s="1"/>
  <c r="AO13" i="5" s="1"/>
  <c r="G20" i="4"/>
  <c r="G21" i="4" s="1"/>
  <c r="H21" i="4" s="1"/>
  <c r="N12" i="10"/>
  <c r="O12" i="10" s="1"/>
  <c r="P12" i="10" s="1"/>
  <c r="N24" i="10"/>
  <c r="O24" i="10" s="1"/>
  <c r="P24" i="10" s="1"/>
  <c r="N36" i="10"/>
  <c r="O36" i="10" s="1"/>
  <c r="P36" i="10" s="1"/>
  <c r="AM28" i="5"/>
  <c r="AN28" i="5" s="1"/>
  <c r="AO28" i="5" s="1"/>
  <c r="AM34" i="5"/>
  <c r="AN34" i="5" s="1"/>
  <c r="AO34" i="5" s="1"/>
  <c r="G116" i="4"/>
  <c r="G117" i="4" s="1"/>
  <c r="H117" i="4" s="1"/>
  <c r="G548" i="4"/>
  <c r="G549" i="4" s="1"/>
  <c r="H549" i="4" s="1"/>
  <c r="N17" i="10"/>
  <c r="O17" i="10" s="1"/>
  <c r="P17" i="10" s="1"/>
  <c r="N29" i="10"/>
  <c r="O29" i="10" s="1"/>
  <c r="P29" i="10" s="1"/>
  <c r="AM7" i="5"/>
  <c r="AN7" i="5" s="1"/>
  <c r="AO7" i="5" s="1"/>
  <c r="AM15" i="5"/>
  <c r="AN15" i="5" s="1"/>
  <c r="AO15" i="5" s="1"/>
  <c r="AM22" i="5"/>
  <c r="AN22" i="5" s="1"/>
  <c r="AO22" i="5" s="1"/>
  <c r="H28" i="5"/>
  <c r="N34" i="5"/>
  <c r="AM36" i="5"/>
  <c r="AN36" i="5" s="1"/>
  <c r="AO36" i="5" s="1"/>
  <c r="G213" i="4"/>
  <c r="G214" i="4" s="1"/>
  <c r="H214" i="4" s="1"/>
  <c r="G670" i="4"/>
  <c r="G671" i="4" s="1"/>
  <c r="H671" i="4" s="1"/>
  <c r="H7" i="5"/>
  <c r="N9" i="5"/>
  <c r="AM10" i="5"/>
  <c r="AN10" i="5" s="1"/>
  <c r="AO10" i="5" s="1"/>
  <c r="H11" i="5"/>
  <c r="N13" i="5"/>
  <c r="AM14" i="5"/>
  <c r="AN14" i="5" s="1"/>
  <c r="AO14" i="5" s="1"/>
  <c r="H15" i="5"/>
  <c r="AM16" i="5"/>
  <c r="AN16" i="5" s="1"/>
  <c r="AO16" i="5" s="1"/>
  <c r="AM35" i="5"/>
  <c r="AN35" i="5" s="1"/>
  <c r="AO35" i="5" s="1"/>
  <c r="H35" i="5"/>
  <c r="H8" i="5"/>
  <c r="H12" i="5"/>
  <c r="H18" i="5"/>
  <c r="AM19" i="5"/>
  <c r="AN19" i="5" s="1"/>
  <c r="AO19" i="5" s="1"/>
  <c r="AM23" i="5"/>
  <c r="AN23" i="5" s="1"/>
  <c r="AO23" i="5" s="1"/>
  <c r="AM27" i="5"/>
  <c r="AN27" i="5" s="1"/>
  <c r="AO27" i="5" s="1"/>
  <c r="AM33" i="5"/>
  <c r="AN33" i="5" s="1"/>
  <c r="AO33" i="5" s="1"/>
  <c r="H469" i="4"/>
  <c r="G475" i="4"/>
  <c r="G476" i="4" s="1"/>
  <c r="H476" i="4" s="1"/>
  <c r="G43" i="4"/>
  <c r="G44" i="4" s="1"/>
  <c r="H44" i="4" s="1"/>
  <c r="G141" i="4"/>
  <c r="G142" i="4" s="1"/>
  <c r="H142" i="4" s="1"/>
  <c r="G236" i="4"/>
  <c r="G237" i="4" s="1"/>
  <c r="H237" i="4" s="1"/>
  <c r="G331" i="4"/>
  <c r="G332" i="4" s="1"/>
  <c r="H332" i="4" s="1"/>
  <c r="AM21" i="5"/>
  <c r="AN21" i="5" s="1"/>
  <c r="AO21" i="5" s="1"/>
  <c r="AM25" i="5"/>
  <c r="AN25" i="5" s="1"/>
  <c r="AO25" i="5" s="1"/>
  <c r="AM29" i="5"/>
  <c r="AN29" i="5" s="1"/>
  <c r="AO29" i="5" s="1"/>
  <c r="AM31" i="5"/>
  <c r="AN31" i="5" s="1"/>
  <c r="AO31" i="5" s="1"/>
  <c r="H31" i="5"/>
  <c r="G91" i="4"/>
  <c r="G92" i="4" s="1"/>
  <c r="H92" i="4" s="1"/>
  <c r="H85" i="4"/>
  <c r="G190" i="4"/>
  <c r="G191" i="4" s="1"/>
  <c r="H191" i="4" s="1"/>
  <c r="H184" i="4"/>
  <c r="G283" i="4"/>
  <c r="G284" i="4" s="1"/>
  <c r="H284" i="4" s="1"/>
  <c r="H277" i="4"/>
  <c r="H421" i="4"/>
  <c r="G427" i="4"/>
  <c r="G428" i="4" s="1"/>
  <c r="H428" i="4" s="1"/>
  <c r="G596" i="4"/>
  <c r="G597" i="4" s="1"/>
  <c r="H597" i="4" s="1"/>
  <c r="G645" i="4"/>
  <c r="G646" i="4" s="1"/>
  <c r="H646" i="4" s="1"/>
  <c r="H639" i="4"/>
  <c r="G67" i="4"/>
  <c r="G68" i="4" s="1"/>
  <c r="H68" i="4" s="1"/>
  <c r="G165" i="4"/>
  <c r="G166" i="4" s="1"/>
  <c r="H166" i="4" s="1"/>
  <c r="G259" i="4"/>
  <c r="G260" i="4" s="1"/>
  <c r="H260" i="4" s="1"/>
  <c r="H14" i="4"/>
  <c r="H110" i="4"/>
  <c r="H207" i="4"/>
  <c r="H301" i="4"/>
  <c r="G694" i="4"/>
  <c r="G695" i="4" s="1"/>
  <c r="H695" i="4" s="1"/>
  <c r="G354" i="4"/>
  <c r="G355" i="4" s="1"/>
  <c r="H355" i="4" s="1"/>
  <c r="G378" i="4"/>
  <c r="G379" i="4" s="1"/>
  <c r="H379" i="4" s="1"/>
  <c r="G523" i="4"/>
  <c r="G524" i="4" s="1"/>
  <c r="H524" i="4" s="1"/>
</calcChain>
</file>

<file path=xl/sharedStrings.xml><?xml version="1.0" encoding="utf-8"?>
<sst xmlns="http://schemas.openxmlformats.org/spreadsheetml/2006/main" count="8714" uniqueCount="675">
  <si>
    <r>
      <rPr>
        <b/>
        <sz val="12"/>
        <color rgb="FFFF0000"/>
        <rFont val="Calibri"/>
        <family val="2"/>
        <scheme val="minor"/>
      </rPr>
      <t xml:space="preserve">                   KC GURUKUL PUBLIC SCHOOL ,PALOURA JAMMU ( 2023-24)     </t>
    </r>
    <r>
      <rPr>
        <b/>
        <sz val="10"/>
        <color rgb="FFFF0000"/>
        <rFont val="Calibri"/>
        <family val="2"/>
        <scheme val="minor"/>
      </rPr>
      <t xml:space="preserve">                                                                                                 </t>
    </r>
    <r>
      <rPr>
        <b/>
        <sz val="12"/>
        <color rgb="FFFF0000"/>
        <rFont val="Calibri"/>
        <family val="2"/>
        <scheme val="minor"/>
      </rPr>
      <t xml:space="preserve">   PROFILE OF STUDENTS  </t>
    </r>
    <r>
      <rPr>
        <b/>
        <sz val="10"/>
        <color rgb="FFFF0000"/>
        <rFont val="Calibri"/>
        <family val="2"/>
        <scheme val="minor"/>
      </rPr>
      <t xml:space="preserve">  </t>
    </r>
  </si>
  <si>
    <t>CLASS: IX-B</t>
  </si>
  <si>
    <t xml:space="preserve">CLASS TEACHER  : </t>
  </si>
  <si>
    <t>RAMAN CHADHA</t>
  </si>
  <si>
    <t xml:space="preserve">FATHER </t>
  </si>
  <si>
    <t>MOTHER</t>
  </si>
  <si>
    <t>S.NO</t>
  </si>
  <si>
    <t>ADM.NO</t>
  </si>
  <si>
    <t xml:space="preserve">NAME </t>
  </si>
  <si>
    <t xml:space="preserve">MOTHER'S NAME </t>
  </si>
  <si>
    <t xml:space="preserve">OCCUPATION </t>
  </si>
  <si>
    <t>FATHER'S NAME</t>
  </si>
  <si>
    <t>D.O.B</t>
  </si>
  <si>
    <t>ADDRESS</t>
  </si>
  <si>
    <t>AADHAR NO</t>
  </si>
  <si>
    <t>CAT.</t>
  </si>
  <si>
    <t>SEX</t>
  </si>
  <si>
    <t>CONTACT NO</t>
  </si>
  <si>
    <t>E-MAIL ID</t>
  </si>
  <si>
    <t>1</t>
  </si>
  <si>
    <t>PL-737</t>
  </si>
  <si>
    <t>ADITYA NADH</t>
  </si>
  <si>
    <t>SHIKHA SHARMA</t>
  </si>
  <si>
    <t>House Wife</t>
  </si>
  <si>
    <t>SANJAY SHARMA</t>
  </si>
  <si>
    <t>Business</t>
  </si>
  <si>
    <t>Lane- Opp. Priya Darshani, Patta Paloura, Jammu.</t>
  </si>
  <si>
    <t>GEN</t>
  </si>
  <si>
    <t>M</t>
  </si>
  <si>
    <t>9419309456</t>
  </si>
  <si>
    <t>9086121800</t>
  </si>
  <si>
    <t>kingofall989710@gmail.com</t>
  </si>
  <si>
    <t>2</t>
  </si>
  <si>
    <t>PL-441</t>
  </si>
  <si>
    <t>ARYAN BANAL</t>
  </si>
  <si>
    <t>NISHA BANAL</t>
  </si>
  <si>
    <t>House wife</t>
  </si>
  <si>
    <t>DEEPAK KUMAR</t>
  </si>
  <si>
    <t>Pvt. employee</t>
  </si>
  <si>
    <t>23/06/2009</t>
  </si>
  <si>
    <t>H.No.-605 F, Near Agricultural Workshop, Talab Tillo, Jammu.</t>
  </si>
  <si>
    <t>SC</t>
  </si>
  <si>
    <t>9419130156</t>
  </si>
  <si>
    <t>9419130256</t>
  </si>
  <si>
    <t>manhasnisha30256@gmail.com</t>
  </si>
  <si>
    <t>3</t>
  </si>
  <si>
    <t>PL-972</t>
  </si>
  <si>
    <t>ARYAN BHAT</t>
  </si>
  <si>
    <t>NIRMAL RAZDAN</t>
  </si>
  <si>
    <t>Pvt. Employee</t>
  </si>
  <si>
    <t>RAMESH BHAT</t>
  </si>
  <si>
    <t>Govt.employee</t>
  </si>
  <si>
    <t>13/10/2009</t>
  </si>
  <si>
    <t>H.No. 46,lane no. 3,Lakshmi nagar muthi</t>
  </si>
  <si>
    <t>9419702300</t>
  </si>
  <si>
    <t>9419042717</t>
  </si>
  <si>
    <t>ramesh.bhat68@gmail.com</t>
  </si>
  <si>
    <t>4</t>
  </si>
  <si>
    <t>PL-889</t>
  </si>
  <si>
    <t>ARYAN SHARMA</t>
  </si>
  <si>
    <t>ANJU SHARMA</t>
  </si>
  <si>
    <t xml:space="preserve">MANOJ SHARMA </t>
  </si>
  <si>
    <t>Teacher</t>
  </si>
  <si>
    <t>14/09/2009</t>
  </si>
  <si>
    <t>H.No. 161,Lane No. 15, Vikas Lane, Talab Tillo, Jammu.</t>
  </si>
  <si>
    <t>8082353425</t>
  </si>
  <si>
    <t>9149667828</t>
  </si>
  <si>
    <t>ary7536455@gmail.com</t>
  </si>
  <si>
    <t>5</t>
  </si>
  <si>
    <t>AYANNA DUTT</t>
  </si>
  <si>
    <t>NANCY</t>
  </si>
  <si>
    <t>SUNIL DUTT</t>
  </si>
  <si>
    <t>H.No. 167, Near Raj Tilak Road, Mohalla Paharian,Jammu.</t>
  </si>
  <si>
    <t>F</t>
  </si>
  <si>
    <t>959660973</t>
  </si>
  <si>
    <t>7006367731</t>
  </si>
  <si>
    <t>nncydutt82@gmail.com</t>
  </si>
  <si>
    <t>6</t>
  </si>
  <si>
    <t>PL-1342</t>
  </si>
  <si>
    <t>DAKSH PANDITA</t>
  </si>
  <si>
    <t>ANU PANDITA</t>
  </si>
  <si>
    <t>housewife</t>
  </si>
  <si>
    <t>SUNIL KUMAR PANDITA</t>
  </si>
  <si>
    <t>4-1-2009</t>
  </si>
  <si>
    <t>H.NO 135 LANE NO 1 vikas nagar subash nagar jammu</t>
  </si>
  <si>
    <t>Gen</t>
  </si>
  <si>
    <t>6006465496</t>
  </si>
  <si>
    <t>9796663643</t>
  </si>
  <si>
    <t>dakshpandita@gmail.com</t>
  </si>
  <si>
    <t>7</t>
  </si>
  <si>
    <t>PL-930</t>
  </si>
  <si>
    <t>EKLAVYA SHARMA</t>
  </si>
  <si>
    <t>PRITIBA</t>
  </si>
  <si>
    <t>KULBHUSHAN KUMAR</t>
  </si>
  <si>
    <t>22/03/2010</t>
  </si>
  <si>
    <t>H.no 111, Ward No.60, Dhok Paloura, Near Tiny Tots School, Jammu.</t>
  </si>
  <si>
    <t>9419357973</t>
  </si>
  <si>
    <t>9682576831</t>
  </si>
  <si>
    <t>kkjagtyal@gmail.com</t>
  </si>
  <si>
    <t>8</t>
  </si>
  <si>
    <t>PL-1069</t>
  </si>
  <si>
    <t>GARIMA RAJPUT</t>
  </si>
  <si>
    <t>LALITA DEVI</t>
  </si>
  <si>
    <t>BALBINDER CHAND</t>
  </si>
  <si>
    <t>Govt. employee</t>
  </si>
  <si>
    <t>H.No. 434, Sec II, Vinayak Nagar,Muthi, Jammu.</t>
  </si>
  <si>
    <t xml:space="preserve">GEN </t>
  </si>
  <si>
    <t>9797715631</t>
  </si>
  <si>
    <t>9622198262</t>
  </si>
  <si>
    <t>singhbalbinder28@gmail.com</t>
  </si>
  <si>
    <t>9</t>
  </si>
  <si>
    <t>PL-908</t>
  </si>
  <si>
    <t>GOURAV DHAWAN</t>
  </si>
  <si>
    <t>KIRTI DHAWAN</t>
  </si>
  <si>
    <t>VARUN DHAWAN</t>
  </si>
  <si>
    <t>29/10/2009</t>
  </si>
  <si>
    <t>H.No. 75, Bakshi Nagar, Near Geeta Mandir, Jammu.</t>
  </si>
  <si>
    <t>9796046516</t>
  </si>
  <si>
    <t>7006384437</t>
  </si>
  <si>
    <t>bobybhagat064@gmail.com</t>
  </si>
  <si>
    <t>10</t>
  </si>
  <si>
    <t>PL-505</t>
  </si>
  <si>
    <t>GOUTAM SUDAN</t>
  </si>
  <si>
    <t>BINDU BALA</t>
  </si>
  <si>
    <t>teacher</t>
  </si>
  <si>
    <t>VIJAY SUDAN</t>
  </si>
  <si>
    <t>J&amp;K bank</t>
  </si>
  <si>
    <t>H.no- E-31 Shiv Nagar Behind AG Office Jammu</t>
  </si>
  <si>
    <t>9419126962</t>
  </si>
  <si>
    <t>889924070</t>
  </si>
  <si>
    <t>vijaysudan12724@gmail.com</t>
  </si>
  <si>
    <t>11</t>
  </si>
  <si>
    <t>PL-1084</t>
  </si>
  <si>
    <t>KIRATH BHAT</t>
  </si>
  <si>
    <t>YOGITA DHAR</t>
  </si>
  <si>
    <t>KULDEEP KUMAR BHAT</t>
  </si>
  <si>
    <t>ASM HDFC</t>
  </si>
  <si>
    <t>Lane No. 3, Anant Vihar, Lale Da Bagh, Jammu.</t>
  </si>
  <si>
    <t>9596053728</t>
  </si>
  <si>
    <t>9086053728</t>
  </si>
  <si>
    <t>kbkuldeepbhat@gmail.com</t>
  </si>
  <si>
    <t>12</t>
  </si>
  <si>
    <t>PL-933</t>
  </si>
  <si>
    <t>KRISH GUPTA</t>
  </si>
  <si>
    <t>ANSHU GUPTA</t>
  </si>
  <si>
    <t>RAKESH GUPTA</t>
  </si>
  <si>
    <t>H.no-901, Lane no-2 Talab Tillo Main chowk jammu</t>
  </si>
  <si>
    <t>9315627233</t>
  </si>
  <si>
    <t>9622228487</t>
  </si>
  <si>
    <t>anshugupta8810@gmail.com</t>
  </si>
  <si>
    <t>13</t>
  </si>
  <si>
    <t>PL-1189</t>
  </si>
  <si>
    <t>KRITIKA DRANCH</t>
  </si>
  <si>
    <t>VISHALI</t>
  </si>
  <si>
    <t>DEVKI NANDAN</t>
  </si>
  <si>
    <t>30/11/2008</t>
  </si>
  <si>
    <t>Trilok Pur Gole Gujral Camp Talab Tillo jammu</t>
  </si>
  <si>
    <t>9797359584</t>
  </si>
  <si>
    <t>7006300849</t>
  </si>
  <si>
    <t>14</t>
  </si>
  <si>
    <t>PL-1530</t>
  </si>
  <si>
    <t>KRISHNA SHARMA</t>
  </si>
  <si>
    <t>ARTI SHARMA</t>
  </si>
  <si>
    <t>SHAMMI SHARMA</t>
  </si>
  <si>
    <t>519, A subash nagar jammu opp Govt Qtr J block</t>
  </si>
  <si>
    <t>9419311005</t>
  </si>
  <si>
    <t>artisharma2646@gmail.com</t>
  </si>
  <si>
    <t>15</t>
  </si>
  <si>
    <t>PL-514</t>
  </si>
  <si>
    <t>MANOKAMNA KATOCH</t>
  </si>
  <si>
    <t>SHAKTI KATOCH</t>
  </si>
  <si>
    <t>ASHOK SINGH</t>
  </si>
  <si>
    <t>Lane No. 1, Ward No. 59, Paloura, Jammu.</t>
  </si>
  <si>
    <t>OBC</t>
  </si>
  <si>
    <t>9419168408</t>
  </si>
  <si>
    <t>9622337045</t>
  </si>
  <si>
    <t>ashok3@gmail.com</t>
  </si>
  <si>
    <t>16</t>
  </si>
  <si>
    <t>Pl-1578</t>
  </si>
  <si>
    <t>MOHIT RAJWAL</t>
  </si>
  <si>
    <t>SUSHMA DEVI</t>
  </si>
  <si>
    <t>BABURAM</t>
  </si>
  <si>
    <t>Lower Roop Nagar jammu</t>
  </si>
  <si>
    <t>9682635557</t>
  </si>
  <si>
    <t>7006462535</t>
  </si>
  <si>
    <t>bobbyrajwal66@gmail.com</t>
  </si>
  <si>
    <t>17</t>
  </si>
  <si>
    <t>PL-911</t>
  </si>
  <si>
    <t>NIMISHA SINGH</t>
  </si>
  <si>
    <t>REENA RAJPUT</t>
  </si>
  <si>
    <t>Principal</t>
  </si>
  <si>
    <t>RAJESHWAR SINGH KATOCH</t>
  </si>
  <si>
    <t>22/09/2008</t>
  </si>
  <si>
    <t>H.No. 124,Lane No. 2 ,Jawahar Nagar, Talab Tillo ,Jammu.</t>
  </si>
  <si>
    <t>9596604278</t>
  </si>
  <si>
    <t>9796043272</t>
  </si>
  <si>
    <t>singhnimisha61@gmail.com</t>
  </si>
  <si>
    <t>18</t>
  </si>
  <si>
    <t>PL-958</t>
  </si>
  <si>
    <t>RIDHAM SHARMA</t>
  </si>
  <si>
    <t>BANDHANA SHARMA</t>
  </si>
  <si>
    <t>Housewife</t>
  </si>
  <si>
    <t>VISHU SHARMA</t>
  </si>
  <si>
    <t>Financer</t>
  </si>
  <si>
    <t>25/02/2009</t>
  </si>
  <si>
    <t>Bhagwati Nagar,Near Puran Temple, Jammu.</t>
  </si>
  <si>
    <t>9596951128</t>
  </si>
  <si>
    <t>7006451174</t>
  </si>
  <si>
    <t>19</t>
  </si>
  <si>
    <t>PL-1538</t>
  </si>
  <si>
    <t>ROHIT SHARMA</t>
  </si>
  <si>
    <t>MADHU BALA</t>
  </si>
  <si>
    <t>KULDEEP CHAND SHARMA</t>
  </si>
  <si>
    <t>Rt. Army</t>
  </si>
  <si>
    <t>Mishriwala jammu</t>
  </si>
  <si>
    <t>8968552772</t>
  </si>
  <si>
    <t>7009778202</t>
  </si>
  <si>
    <t>20</t>
  </si>
  <si>
    <t>PL-948</t>
  </si>
  <si>
    <t>SAGRIKA SHARMA</t>
  </si>
  <si>
    <t>POOJA SHARMA</t>
  </si>
  <si>
    <t>SUKHDEV SHARMA</t>
  </si>
  <si>
    <t>H.No. 481, Gurha Bakshi Nagar,Jammu.</t>
  </si>
  <si>
    <t>7051961798</t>
  </si>
  <si>
    <t>7889836490</t>
  </si>
  <si>
    <t>samsag42@gmail.com</t>
  </si>
  <si>
    <t>21</t>
  </si>
  <si>
    <t>PL-914-B</t>
  </si>
  <si>
    <t>SAMARTH SAMYAL</t>
  </si>
  <si>
    <t>KIRAN BALA</t>
  </si>
  <si>
    <t>Govt.teacher</t>
  </si>
  <si>
    <t>ARUN SAMYAL</t>
  </si>
  <si>
    <t xml:space="preserve">Govt.employee </t>
  </si>
  <si>
    <t>26/01/2009</t>
  </si>
  <si>
    <t>156 Housing Colony Arjun Nagar, Janipur Lane no-2</t>
  </si>
  <si>
    <t>9419122616</t>
  </si>
  <si>
    <t>9419122595</t>
  </si>
  <si>
    <t>samyal.ro.niam@gmail.com</t>
  </si>
  <si>
    <t>22</t>
  </si>
  <si>
    <t>PL-407</t>
  </si>
  <si>
    <t>SARRANSH DEV SINGH</t>
  </si>
  <si>
    <t>SAPNA CHARAK BHALWAL</t>
  </si>
  <si>
    <t>DHEERAJ SINGH</t>
  </si>
  <si>
    <t>Farmer</t>
  </si>
  <si>
    <t>23/11/2008</t>
  </si>
  <si>
    <t>Purkhu, PO Domana, Teh. Bhalwal, Distt. Jammu.</t>
  </si>
  <si>
    <t>9622338463</t>
  </si>
  <si>
    <t>8082948838</t>
  </si>
  <si>
    <t>dheerajbhalwal17@gmail.com</t>
  </si>
  <si>
    <t>23</t>
  </si>
  <si>
    <t>PL-949</t>
  </si>
  <si>
    <t>SHANAYA JAMWAL</t>
  </si>
  <si>
    <t>POONAM JAMWAL</t>
  </si>
  <si>
    <t>VEER SINGH JAMWAL</t>
  </si>
  <si>
    <t>314, Gurha Bakshi Nagar Jammu</t>
  </si>
  <si>
    <t>NIL</t>
  </si>
  <si>
    <t>7006558023</t>
  </si>
  <si>
    <t>600517216</t>
  </si>
  <si>
    <t>tjamwal6@gmail.com</t>
  </si>
  <si>
    <t>24</t>
  </si>
  <si>
    <t>PL-987</t>
  </si>
  <si>
    <t>TAKSHH CHHABRA</t>
  </si>
  <si>
    <t>MEENAKSHI CHABRA</t>
  </si>
  <si>
    <t>PANKAJ CHABRA</t>
  </si>
  <si>
    <t>26/11/2008</t>
  </si>
  <si>
    <t>39/F, Behind A.G. Office, Shiv Nagar Jammu.</t>
  </si>
  <si>
    <t>7006979358</t>
  </si>
  <si>
    <t>9419184003</t>
  </si>
  <si>
    <t>pankajchabra31@gmail.com</t>
  </si>
  <si>
    <t>25</t>
  </si>
  <si>
    <t>PL-1516</t>
  </si>
  <si>
    <t>TANISH MANWATI</t>
  </si>
  <si>
    <t>PINKY MANWATI</t>
  </si>
  <si>
    <t>AJAY MANWATI</t>
  </si>
  <si>
    <t>274 patoli mangotrian jammu</t>
  </si>
  <si>
    <t>7889406295</t>
  </si>
  <si>
    <t>9906514390</t>
  </si>
  <si>
    <t>ajaymanwati975@gmail.com</t>
  </si>
  <si>
    <t>26</t>
  </si>
  <si>
    <t>PL-1270</t>
  </si>
  <si>
    <t>TARUN SINGH CHIB</t>
  </si>
  <si>
    <t>SANDHYA CHIB</t>
  </si>
  <si>
    <t>RAM SINGH CHIB</t>
  </si>
  <si>
    <t>Opp. BSF Camp Paloura Jammu</t>
  </si>
  <si>
    <t>8493876463</t>
  </si>
  <si>
    <t>9796884436</t>
  </si>
  <si>
    <t>sandhyachib004@gmail.com</t>
  </si>
  <si>
    <t>ST</t>
  </si>
  <si>
    <t>28</t>
  </si>
  <si>
    <t>PL-907</t>
  </si>
  <si>
    <t>URVI SAWHNEY</t>
  </si>
  <si>
    <t>URVASHI SAWHNEY</t>
  </si>
  <si>
    <t>MUKUL SAWHNEY</t>
  </si>
  <si>
    <t>Senior LIC adviser</t>
  </si>
  <si>
    <t>Trilok Kunj ,H.No. 94, Sec 3, Trikuta Nagar, Jammu.</t>
  </si>
  <si>
    <t>9086080443/6005256102</t>
  </si>
  <si>
    <t>9086156877</t>
  </si>
  <si>
    <t>mkl.sawhney@rediffmail.com</t>
  </si>
  <si>
    <t>29</t>
  </si>
  <si>
    <t>PL-911-A</t>
  </si>
  <si>
    <t>UTSAV KOUL</t>
  </si>
  <si>
    <t>BABITA KOUL</t>
  </si>
  <si>
    <t>MAHARAJ KRISHAN KOUL</t>
  </si>
  <si>
    <t>15/11/2008</t>
  </si>
  <si>
    <t>H.No. 41,Lane No. 3, Bharat Nagar, Bantalab, Jammu.</t>
  </si>
  <si>
    <t>7006473854</t>
  </si>
  <si>
    <t>9149750928</t>
  </si>
  <si>
    <t>mkkoul1009@gmail.com</t>
  </si>
  <si>
    <t>30</t>
  </si>
  <si>
    <t>PL-1224</t>
  </si>
  <si>
    <t>MOHD. WASEEM BAKSHI</t>
  </si>
  <si>
    <t>FATIMA NISSA</t>
  </si>
  <si>
    <t>LIYAQAT ALI</t>
  </si>
  <si>
    <t>lane no. 2 , Sarwal morh</t>
  </si>
  <si>
    <t>nil</t>
  </si>
  <si>
    <t>9469161062</t>
  </si>
  <si>
    <t>9906121470</t>
  </si>
  <si>
    <t>zulfikarbaigh@gmail.com</t>
  </si>
  <si>
    <t>31</t>
  </si>
  <si>
    <t>PL-1409</t>
  </si>
  <si>
    <t>DISHA SHARMA</t>
  </si>
  <si>
    <t>ANURADHA</t>
  </si>
  <si>
    <t>SURINDER KUMAR</t>
  </si>
  <si>
    <t>Govt.emp.(G.M.C)</t>
  </si>
  <si>
    <t>5/12/2008</t>
  </si>
  <si>
    <t>Village-Mishriwalla ,P/O Domana</t>
  </si>
  <si>
    <t>241302518159</t>
  </si>
  <si>
    <t>8493026496</t>
  </si>
  <si>
    <t>9596689956</t>
  </si>
  <si>
    <t>surinderkmr901@gmail.com</t>
  </si>
  <si>
    <t>BOYS :</t>
  </si>
  <si>
    <t xml:space="preserve">GIRLS:             </t>
  </si>
  <si>
    <t>TOTAL=31</t>
  </si>
  <si>
    <t>C</t>
  </si>
  <si>
    <t xml:space="preserve">GEN      </t>
  </si>
  <si>
    <t xml:space="preserve">GEN              </t>
  </si>
  <si>
    <t>A</t>
  </si>
  <si>
    <t xml:space="preserve">SC         </t>
  </si>
  <si>
    <t>T</t>
  </si>
  <si>
    <t xml:space="preserve">ST         </t>
  </si>
  <si>
    <t>E</t>
  </si>
  <si>
    <t xml:space="preserve">OBC             </t>
  </si>
  <si>
    <t>G</t>
  </si>
  <si>
    <t>SIKH</t>
  </si>
  <si>
    <t>O</t>
  </si>
  <si>
    <t>HINDU</t>
  </si>
  <si>
    <t>R</t>
  </si>
  <si>
    <t>MUSLIM</t>
  </si>
  <si>
    <t>Y</t>
  </si>
  <si>
    <t>CHRISTIAN</t>
  </si>
  <si>
    <t>K.C. Gurukul Public School, Jammu</t>
  </si>
  <si>
    <t>PA  I-(2023-2024)</t>
  </si>
  <si>
    <t xml:space="preserve">      CLASS : IX B</t>
  </si>
  <si>
    <t>CLASS TR. : RAMAN CHADHA</t>
  </si>
  <si>
    <t>S. No.</t>
  </si>
  <si>
    <t>Name</t>
  </si>
  <si>
    <t>English (20)</t>
  </si>
  <si>
    <t>Hindi (20)</t>
  </si>
  <si>
    <t>Maths (20)</t>
  </si>
  <si>
    <t>Science(20)</t>
  </si>
  <si>
    <t>S.st (20)</t>
  </si>
  <si>
    <t>Comp. (20)</t>
  </si>
  <si>
    <t>TOTAL</t>
  </si>
  <si>
    <t>%AGE</t>
  </si>
  <si>
    <t>GR</t>
  </si>
  <si>
    <t>GAGAN MANHAS</t>
  </si>
  <si>
    <t xml:space="preserve">                            KC GURUKUL PUBLIC SCHOOL</t>
  </si>
  <si>
    <t xml:space="preserve">                                     CBSE AFFILIATED                     AFFILIATION NO : 730056</t>
  </si>
  <si>
    <t>OPP. BSF CAMPUS JAMMU</t>
  </si>
  <si>
    <t xml:space="preserve">                        PH.NO.   6005510660                       E-Mail ID : kcgurukuljmu@gmail.com</t>
  </si>
  <si>
    <t>REPORT CARD FOR PA-I (2023-2024)</t>
  </si>
  <si>
    <t>CLASS :</t>
  </si>
  <si>
    <t>IX B</t>
  </si>
  <si>
    <t>NAME</t>
  </si>
  <si>
    <t>ROLL NO</t>
  </si>
  <si>
    <t>MOTHER'S NAME:</t>
  </si>
  <si>
    <t>SUBJECTS</t>
  </si>
  <si>
    <t>M.M</t>
  </si>
  <si>
    <t>M.O</t>
  </si>
  <si>
    <t>GRADE</t>
  </si>
  <si>
    <t>ENGLISH</t>
  </si>
  <si>
    <t>HINDI</t>
  </si>
  <si>
    <t>MATHS</t>
  </si>
  <si>
    <t>SCIENCE</t>
  </si>
  <si>
    <t>SOCIAL SCIENCE</t>
  </si>
  <si>
    <t>COMPUTER SCIENCE</t>
  </si>
  <si>
    <t>PERCENTAGE</t>
  </si>
  <si>
    <t xml:space="preserve">DATE : </t>
  </si>
  <si>
    <t xml:space="preserve">CLASS TR. </t>
  </si>
  <si>
    <t>PRINCIPAL</t>
  </si>
  <si>
    <t xml:space="preserve">                                 PH.NO.   6005510660                       E-Mail ID : kcgurukuljmu@gmail.com</t>
  </si>
  <si>
    <t xml:space="preserve">ROLL NO:                                     </t>
  </si>
  <si>
    <t xml:space="preserve">VISHALI </t>
  </si>
  <si>
    <t>PL-1578</t>
  </si>
  <si>
    <t>BABU RAM</t>
  </si>
  <si>
    <t>PL-1911</t>
  </si>
  <si>
    <t>PL-914 B</t>
  </si>
  <si>
    <t>MEENAKSHI CHHABRA</t>
  </si>
  <si>
    <t>PANKAJ CHHABRA</t>
  </si>
  <si>
    <t>IX   B</t>
  </si>
  <si>
    <t xml:space="preserve">URVASHI SAWHNEY </t>
  </si>
  <si>
    <t>PL- 911 A</t>
  </si>
  <si>
    <t>SHIKHA SHARMABABITA KOUL</t>
  </si>
  <si>
    <t>PL- 1224</t>
  </si>
  <si>
    <t>KC GURUKUL PUBLIC SCHOOL</t>
  </si>
  <si>
    <t>TERM I</t>
  </si>
  <si>
    <t>SESSION 2023-2024</t>
  </si>
  <si>
    <t>CLASS : IX B</t>
  </si>
  <si>
    <t>S.No.</t>
  </si>
  <si>
    <t>COMPUTER</t>
  </si>
  <si>
    <t>PA I                                (10)</t>
  </si>
  <si>
    <t>S.E                      (5)</t>
  </si>
  <si>
    <t>ACTIVITY                  (5)</t>
  </si>
  <si>
    <t>TERM I                               (80)</t>
  </si>
  <si>
    <t>TOTAL   (100)</t>
  </si>
  <si>
    <t>TOTAL                   (50)</t>
  </si>
  <si>
    <t>GRAND TOTAL</t>
  </si>
  <si>
    <t>OVERALL GRADE</t>
  </si>
  <si>
    <t>ATTENDANCE</t>
  </si>
  <si>
    <t>SAARANSH DEV SINGH</t>
  </si>
  <si>
    <t>NISHCHAY  SINGH</t>
  </si>
  <si>
    <t>CBSE AFFILIATED                     AFFILIATION NO : 730056</t>
  </si>
  <si>
    <t>REPORT CARD FOR TERM I (2023-2024)</t>
  </si>
  <si>
    <t>SCHOLASTIC AREA</t>
  </si>
  <si>
    <t>S.E                        (5)</t>
  </si>
  <si>
    <t>N.B                 (5)</t>
  </si>
  <si>
    <t>S.SCIENCE</t>
  </si>
  <si>
    <t>COMP.Sc(50)</t>
  </si>
  <si>
    <t xml:space="preserve">PERCENTAGE </t>
  </si>
  <si>
    <t>CLASS TEACHER'S REMARKS:              HE CAN DO BETTER.</t>
  </si>
  <si>
    <t>DATE:  7-10-2023</t>
  </si>
  <si>
    <t>CLASS TEACHER SIGNATURE</t>
  </si>
  <si>
    <t>PRINCIPAL SIGN</t>
  </si>
  <si>
    <t>CLASS TEACHER'S REMARKS:               HE HAS DONE BETTER, A LOT MORE EXPECTED FROM HIM.</t>
  </si>
  <si>
    <t>DATE:  07-10-2023</t>
  </si>
  <si>
    <t>COMP.Sc</t>
  </si>
  <si>
    <t xml:space="preserve">CLASS TEACHER'S REMARKS:            NEEDS IMPROVEMENT   </t>
  </si>
  <si>
    <t xml:space="preserve">CLASS TEACHER'S REMARKS:      GOOD         </t>
  </si>
  <si>
    <t>DISHA</t>
  </si>
  <si>
    <t xml:space="preserve">CLASS TEACHER'S REMARKS:           SHE NEEDS TO BE MORE FOCUSED.    </t>
  </si>
  <si>
    <t>CLASS TEACHER'S REMARKS:               VERY GOOD</t>
  </si>
  <si>
    <t>CLASS TEACHER'S REMARKS:               GOOD</t>
  </si>
  <si>
    <t xml:space="preserve">       ROLL NO:                                     </t>
  </si>
  <si>
    <t>COMP.SC.(50)</t>
  </si>
  <si>
    <t>CLASS TEACHER'S REMARKS:               NEEDS IMPROVEMENT</t>
  </si>
  <si>
    <t xml:space="preserve">CLASS TEACHER'S REMARKS:        CAN DO BETTER    </t>
  </si>
  <si>
    <t>REPORT CARD FOR TERM I (2022-23)</t>
  </si>
  <si>
    <t>KULDEEP BHAT</t>
  </si>
  <si>
    <t xml:space="preserve">CLASS TEACHER'S REMARKS:       GOOD        </t>
  </si>
  <si>
    <t xml:space="preserve">CLASS TEACHER'S REMARKS:         GOOD       </t>
  </si>
  <si>
    <t>CLASS TEACHER'S REMARKS:               SHE NEEDS TO WORK REALLY HARD.</t>
  </si>
  <si>
    <t xml:space="preserve">CLASS TEACHER'S REMARKS:        GOOD       </t>
  </si>
  <si>
    <t>MOH.WASEEM</t>
  </si>
  <si>
    <t>CLASS TEACHER'S REMARKS:               SHE CAN DO BETTER.</t>
  </si>
  <si>
    <t>BANDHAN SHARMA</t>
  </si>
  <si>
    <t xml:space="preserve">CLASS TEACHER'S REMARKS:               </t>
  </si>
  <si>
    <t xml:space="preserve">CLASS TEACHER'S REMARKS:              SHE NEEDS IMPROVEMENT. </t>
  </si>
  <si>
    <t>CLASS TEACHER'S REMARKS:               HE NEEDS IMPROVEMENT.</t>
  </si>
  <si>
    <t>SAPNA CHARAK</t>
  </si>
  <si>
    <t xml:space="preserve">CLASS TEACHER'S REMARKS:             HE NEEDS IMPROVEMENT.      </t>
  </si>
  <si>
    <t>CLASS TEACHER'S REMARKS:               HE CAN DO BETTER.</t>
  </si>
  <si>
    <t>URVI SAWNEY</t>
  </si>
  <si>
    <t xml:space="preserve">CLASS TEACHER'S REMARKS:               SHE CAN DO BETTER. </t>
  </si>
  <si>
    <t>UTSAV KAUL</t>
  </si>
  <si>
    <t>M K KOUL</t>
  </si>
  <si>
    <t xml:space="preserve">CLASS TEACHER'S REMARKS:               HE HAS DONE VERY GOOD, EXPECTED MORE FROM HIM. </t>
  </si>
  <si>
    <t xml:space="preserve">ROLL NO </t>
  </si>
  <si>
    <t>DATE:  08-10-2022</t>
  </si>
  <si>
    <t>ROHIT  SHARMA</t>
  </si>
  <si>
    <t>KULDIP CHAND SHARMA</t>
  </si>
  <si>
    <t>BOBBY RAJWAL</t>
  </si>
  <si>
    <t>CLASS TEACHER'S REMARKS:               HE NEEDS TO WORK HARD.</t>
  </si>
  <si>
    <t>PL-1587</t>
  </si>
  <si>
    <t>NEELAM DEVI</t>
  </si>
  <si>
    <t>DAPINDER KUMAR</t>
  </si>
  <si>
    <t>NISHCHAY SINGH</t>
  </si>
  <si>
    <t>PL-1609</t>
  </si>
  <si>
    <t>NISHI RAJPUT</t>
  </si>
  <si>
    <t>IQBAL SINGH</t>
  </si>
  <si>
    <t xml:space="preserve">CLASS TEACHER'S REMARKS:        PASSED IN THE PAPERS GIVEN.       </t>
  </si>
  <si>
    <t>PA  II-(2023-2024)</t>
  </si>
  <si>
    <t>HY</t>
  </si>
  <si>
    <t>S.E</t>
  </si>
  <si>
    <t>N.B</t>
  </si>
  <si>
    <t>FINAL</t>
  </si>
  <si>
    <t>C2</t>
  </si>
  <si>
    <t xml:space="preserve">      Class- IX</t>
  </si>
  <si>
    <t>HALF YEARLY -(2023-2024)</t>
  </si>
  <si>
    <t xml:space="preserve">CLASS TR. RAMAN </t>
  </si>
  <si>
    <t xml:space="preserve">English </t>
  </si>
  <si>
    <t xml:space="preserve">Hindi </t>
  </si>
  <si>
    <t xml:space="preserve">Maths </t>
  </si>
  <si>
    <t>Science</t>
  </si>
  <si>
    <t xml:space="preserve">S.st </t>
  </si>
  <si>
    <t xml:space="preserve">Comp. </t>
  </si>
  <si>
    <t xml:space="preserve"> KC GURUKUL PUBLIC SCHOOL</t>
  </si>
  <si>
    <t xml:space="preserve">CLASS : </t>
  </si>
  <si>
    <t xml:space="preserve">TEACHER'S NAME : </t>
  </si>
  <si>
    <t>NAME OF STUDENT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</si>
  <si>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</si>
  <si>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</si>
  <si>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</si>
  <si>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</si>
  <si>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</si>
  <si>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</si>
  <si>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</si>
  <si>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RESULT STATEMENT OF ANNUAL EXAMINATION[2023-2024]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</si>
  <si>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</si>
  <si>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</si>
  <si>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</si>
  <si>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</si>
  <si>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</si>
  <si>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</si>
  <si>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</si>
  <si>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</si>
  <si>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</si>
  <si>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</si>
  <si>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</si>
  <si>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</si>
  <si>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</si>
  <si>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20-9-2009</t>
  </si>
  <si>
    <t>CONTACT NO.:</t>
  </si>
  <si>
    <t>FATHER'S NAME :</t>
  </si>
  <si>
    <t>RESIDENTIAL ADDRESS:</t>
  </si>
  <si>
    <t>HARI VIHAR LANE NO -2 OPP PRIYA DARSHANI ,JAMMU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</si>
  <si>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</si>
  <si>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</si>
  <si>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</si>
  <si>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</si>
  <si>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</si>
  <si>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</si>
  <si>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</si>
  <si>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</si>
  <si>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</si>
  <si>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>MATHEMATICS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</si>
  <si>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</si>
  <si>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</si>
  <si>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</si>
  <si>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</si>
  <si>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</si>
  <si>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</si>
  <si>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</si>
  <si>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</si>
  <si>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</si>
  <si>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 xml:space="preserve">OVERALL GRADE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</si>
  <si>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</si>
  <si>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</si>
  <si>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</si>
  <si>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</si>
  <si>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>TERM -II ( GRADE)</t>
  </si>
  <si>
    <t xml:space="preserve">ART EDUCATION </t>
  </si>
  <si>
    <t>B</t>
  </si>
  <si>
    <t>PART - II (B) : HEALTH &amp; PHYSICAL EDUCATION ( to be assessed on a 3 point scale)</t>
  </si>
  <si>
    <t>GAMES</t>
  </si>
  <si>
    <t>HEALTH &amp; FITNESS(YOGA)</t>
  </si>
  <si>
    <t>DANCE</t>
  </si>
  <si>
    <t>MUSIC</t>
  </si>
  <si>
    <t>PART - III : DISCIPLINE  ( to be assessed on a 3 point scale)</t>
  </si>
  <si>
    <t xml:space="preserve">REMARKS </t>
  </si>
  <si>
    <t>RESULT</t>
  </si>
  <si>
    <t xml:space="preserve">PRINCIPAL 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</si>
  <si>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</si>
  <si>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</si>
  <si>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</si>
  <si>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</si>
  <si>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</si>
  <si>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</si>
  <si>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</si>
  <si>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</si>
  <si>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</si>
  <si>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</si>
  <si>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</si>
  <si>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71-80</t>
  </si>
  <si>
    <t>B1</t>
  </si>
  <si>
    <t>33-40</t>
  </si>
  <si>
    <t>D</t>
  </si>
  <si>
    <t>61-70</t>
  </si>
  <si>
    <t>B2</t>
  </si>
  <si>
    <t>&lt;32</t>
  </si>
  <si>
    <t>23-6-2009</t>
  </si>
  <si>
    <t>HEALTH &amp; FITNESS</t>
  </si>
  <si>
    <t>13-10-2009</t>
  </si>
  <si>
    <t>H.NO.46, LANE NO.3 , LAKSHMI NAGAR MUTHI</t>
  </si>
  <si>
    <t>H.NO.167,NEAR RAJ TILAK ROAD, MOHALLA PAHARIAN, JAMMU.</t>
  </si>
  <si>
    <t>14-9-2009</t>
  </si>
  <si>
    <t>MANOJ SHARMA</t>
  </si>
  <si>
    <t>H.NO 161,LANE NO.15 VIKAS LANE TALAB TILLO JAMMU</t>
  </si>
  <si>
    <t>+</t>
  </si>
  <si>
    <t>VERY GOOD</t>
  </si>
  <si>
    <t>POUNICHAK SAARI RAKHLA</t>
  </si>
  <si>
    <t>VILLAGE MISHRIWALA, P.O DOMANA</t>
  </si>
  <si>
    <t>SATISFACTORY</t>
  </si>
  <si>
    <t>WORK HARD</t>
  </si>
  <si>
    <t>22-3-2010</t>
  </si>
  <si>
    <t>H.NO 111,WARD NO.60 DHOK PALOURA, NEAR TINT TOTS SCHOOL JAMMU</t>
  </si>
  <si>
    <t>H.NO 434, SEC-II VINAYAK NAGAR MUTHI, JAMMU</t>
  </si>
  <si>
    <t>29-10-2009</t>
  </si>
  <si>
    <t>H.NO 75,BAKSHI NAGAR NEAR GEETA MANDIR, JAMMU</t>
  </si>
  <si>
    <t>H.NO-E-31, SHIV NAGAR. BEHIND A.G OFFICE JAMMU</t>
  </si>
  <si>
    <t>LANE NO.3ANANT VIHAR LALE DA BAGH, JAMMU</t>
  </si>
  <si>
    <t>H.NO 901, LANE NO.2 TALAB TILLO, MAIN CHOWK JAMMU</t>
  </si>
  <si>
    <t>30-11-2008</t>
  </si>
  <si>
    <t>DEVIKANANDAN</t>
  </si>
  <si>
    <t>TRILOK PURI, GOL-GUJRAL CAMP,TALAB TILLO , JAMMU</t>
  </si>
  <si>
    <t>LANE NO-1, WARD NO.59, PALOURA JAMMU</t>
  </si>
  <si>
    <t>LIYAKQAT ALI</t>
  </si>
  <si>
    <t>LANE NO.2,SARWAL MORH ,JAMMU</t>
  </si>
  <si>
    <t>22-9-2008</t>
  </si>
  <si>
    <t>H.NO 124, LANE NO.2 JAWAHAR NAGAR, TALAB TILLO JAMMU.</t>
  </si>
  <si>
    <t>25-2-2009</t>
  </si>
  <si>
    <t>BHAGWATI NAGAR, NEAR PURAN TEMPLE, JAMMU.</t>
  </si>
  <si>
    <t>H.NO 481,GURHA BAKSHI NAGAR,JAMMU.</t>
  </si>
  <si>
    <t>26-1-2009</t>
  </si>
  <si>
    <t>156, HOUSING COLONY, ARJUN NAGAR, JANIPUR LANE NO.2 JAMMU</t>
  </si>
  <si>
    <t>23-11-2008</t>
  </si>
  <si>
    <t xml:space="preserve">PURKHOO, P.0- DOMANA, </t>
  </si>
  <si>
    <t>314, GURHA BAKSHI NAGAR JAMMU</t>
  </si>
  <si>
    <t>26-11-2008</t>
  </si>
  <si>
    <t>39/F BEHIND A.G OFFICE SHIV NAGAR JAMMU</t>
  </si>
  <si>
    <t>OPPOSITE BSF CAMP, PALOURA JAMMU</t>
  </si>
  <si>
    <t>TRILOK KUNJ H.NO 94, SECTOR 3 TRIKUTA NAGAR JAMMU</t>
  </si>
  <si>
    <t xml:space="preserve"> UTSAV KOUL</t>
  </si>
  <si>
    <t>15-11-2008</t>
  </si>
  <si>
    <t>H.NO 41, LANE NO3 BHARAT NAGAR BANTALAB JAMMU</t>
  </si>
  <si>
    <t>Ab</t>
  </si>
  <si>
    <t>Nishchay</t>
  </si>
  <si>
    <t>REPORT CARD FOR PA-II (2023-2024)</t>
  </si>
  <si>
    <t>GAGAN SINGH MANHAS</t>
  </si>
  <si>
    <t>FINAL EXAMINATION  -(2023-2024)</t>
  </si>
  <si>
    <t>REPORT CARD (SESSION : 2023-2024)</t>
  </si>
  <si>
    <t>PL- 1530</t>
  </si>
  <si>
    <t>PL-1510</t>
  </si>
  <si>
    <t xml:space="preserve"> PROMOTED TO CLASS  X</t>
  </si>
  <si>
    <t xml:space="preserve">DATE:26-3-2024 </t>
  </si>
  <si>
    <t xml:space="preserve"> CLASS TEACHER</t>
  </si>
  <si>
    <t>N B                             (5)</t>
  </si>
  <si>
    <t>N B                               (5)</t>
  </si>
  <si>
    <t>30.5</t>
  </si>
  <si>
    <t xml:space="preserve">FINAL (80) </t>
  </si>
  <si>
    <t>26.5</t>
  </si>
  <si>
    <t>174/203</t>
  </si>
  <si>
    <t>176/203</t>
  </si>
  <si>
    <t>189/203</t>
  </si>
  <si>
    <t>139/203</t>
  </si>
  <si>
    <t>146/203</t>
  </si>
  <si>
    <t>184/203</t>
  </si>
  <si>
    <t>197/203</t>
  </si>
  <si>
    <t>167/203</t>
  </si>
  <si>
    <t>177/203</t>
  </si>
  <si>
    <t>129/203</t>
  </si>
  <si>
    <t>143/203</t>
  </si>
  <si>
    <t>175/203</t>
  </si>
  <si>
    <t>Very Good</t>
  </si>
  <si>
    <t>168/203</t>
  </si>
  <si>
    <t>161/203</t>
  </si>
  <si>
    <t>201/203</t>
  </si>
  <si>
    <t>153/203</t>
  </si>
  <si>
    <t>68/203</t>
  </si>
  <si>
    <t>141/203</t>
  </si>
  <si>
    <t>116/203</t>
  </si>
  <si>
    <t>166/203</t>
  </si>
  <si>
    <t>138/203</t>
  </si>
  <si>
    <t>183/203</t>
  </si>
  <si>
    <t>164/203</t>
  </si>
  <si>
    <t>198/203</t>
  </si>
  <si>
    <t>180/203</t>
  </si>
  <si>
    <t>157/203</t>
  </si>
  <si>
    <t>Very  Good</t>
  </si>
  <si>
    <t>199/203</t>
  </si>
  <si>
    <t>92/203</t>
  </si>
  <si>
    <t>Can do better</t>
  </si>
  <si>
    <t xml:space="preserve">ATTENDANCE </t>
  </si>
  <si>
    <t>NISCHAY</t>
  </si>
  <si>
    <t>TOTAL ATTENDANCE(203)</t>
  </si>
  <si>
    <t xml:space="preserve">H Y              (80)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</si>
</sst>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 &quot;₹&quot;\ * #,##0.00_ ;_ &quot;₹&quot;\ * \-#,##0.00_ ;_ &quot;₹&quot;\ * &quot;-&quot;??_ ;_ @_ "/>
    <numFmt numFmtId="165" formatCode="0.0"/>
    <numFmt numFmtId="166" formatCode="dd/mm/yyyy;@"/>
    <numFmt numFmtId="167" formatCode="m/d/yy;@"/>
    <numFmt numFmtId="168" formatCode="[$-409]dd/mmm/yy;@"/>
    <numFmt numFmtId="169" formatCode="[$-409]d/mmm/yyyy;@"/>
    <numFmt numFmtId="170" formatCode="00000"/>
  </numFmts>
  <fonts count="46">
    <font>
      <sz val="11"/>
      <color theme="1"/>
      <name val="Calibri"/>
      <charset val="134"/>
      <scheme val="minor"/>
    </font>
    <font>
      <b/>
      <sz val="13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000000"/>
      <name val="Arial"/>
      <family val="2"/>
    </font>
    <font>
      <b/>
      <sz val="14"/>
      <color theme="1"/>
      <name val="Times New Roman"/>
      <family val="1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color theme="1"/>
      <name val="Calibri"/>
      <family val="2"/>
      <scheme val="minor"/>
    </font>
    <font>
      <sz val="16"/>
      <color theme="1"/>
      <name val="Times New Roman"/>
      <family val="1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"/>
      <color theme="10"/>
      <name val="Calibri"/>
      <family val="2"/>
    </font>
    <font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</font>
    <font>
      <b/>
      <sz val="18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8"/>
      <color theme="1"/>
      <name val="Arial"/>
      <family val="2"/>
    </font>
    <font>
      <b/>
      <sz val="18"/>
      <color theme="1"/>
      <name val="Arial"/>
      <family val="2"/>
    </font>
    <font>
      <b/>
      <u/>
      <sz val="18"/>
      <color theme="10"/>
      <name val="Arial"/>
      <family val="2"/>
    </font>
    <font>
      <sz val="18"/>
      <color rgb="FF000000"/>
      <name val="Arial"/>
      <family val="2"/>
    </font>
    <font>
      <sz val="18"/>
      <name val="Arial"/>
      <family val="2"/>
    </font>
    <font>
      <b/>
      <sz val="9"/>
      <color theme="1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3">
    <xf numFmtId="0" fontId="0" fillId="0" borderId="0"/>
    <xf numFmtId="164" fontId="33" fillId="0" borderId="0" applyFont="0" applyFill="0" applyBorder="0" applyAlignment="0" applyProtection="0"/>
    <xf numFmtId="0" fontId="30" fillId="0" borderId="0" applyNumberFormat="0" applyFill="0" applyBorder="0" applyAlignment="0" applyProtection="0"/>
  </cellStyleXfs>
  <cellXfs count="557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2" borderId="1" xfId="0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5" xfId="0" applyFont="1" applyBorder="1"/>
    <xf numFmtId="0" fontId="9" fillId="0" borderId="0" xfId="0" applyFont="1"/>
    <xf numFmtId="0" fontId="9" fillId="0" borderId="0" xfId="0" applyFont="1" applyAlignment="1">
      <alignment horizontal="left"/>
    </xf>
    <xf numFmtId="0" fontId="8" fillId="0" borderId="19" xfId="0" applyFont="1" applyBorder="1"/>
    <xf numFmtId="0" fontId="9" fillId="0" borderId="19" xfId="0" applyFont="1" applyBorder="1"/>
    <xf numFmtId="164" fontId="9" fillId="0" borderId="1" xfId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22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wrapText="1"/>
    </xf>
    <xf numFmtId="49" fontId="10" fillId="0" borderId="22" xfId="0" applyNumberFormat="1" applyFont="1" applyBorder="1" applyAlignment="1">
      <alignment horizontal="center"/>
    </xf>
    <xf numFmtId="2" fontId="11" fillId="0" borderId="1" xfId="0" applyNumberFormat="1" applyFont="1" applyBorder="1" applyAlignment="1">
      <alignment horizontal="center"/>
    </xf>
    <xf numFmtId="49" fontId="11" fillId="0" borderId="22" xfId="0" applyNumberFormat="1" applyFont="1" applyBorder="1" applyAlignment="1">
      <alignment horizontal="center"/>
    </xf>
    <xf numFmtId="0" fontId="9" fillId="0" borderId="10" xfId="0" applyFont="1" applyBorder="1"/>
    <xf numFmtId="0" fontId="9" fillId="0" borderId="1" xfId="0" applyFont="1" applyBorder="1"/>
    <xf numFmtId="2" fontId="9" fillId="0" borderId="1" xfId="0" applyNumberFormat="1" applyFont="1" applyBorder="1" applyAlignment="1">
      <alignment horizontal="center"/>
    </xf>
    <xf numFmtId="164" fontId="9" fillId="0" borderId="32" xfId="1" applyFont="1" applyBorder="1" applyAlignment="1">
      <alignment horizontal="center" vertical="center"/>
    </xf>
    <xf numFmtId="164" fontId="9" fillId="0" borderId="2" xfId="1" applyFont="1" applyBorder="1" applyAlignment="1">
      <alignment horizontal="center" vertical="center"/>
    </xf>
    <xf numFmtId="164" fontId="9" fillId="0" borderId="2" xfId="1" applyFont="1" applyBorder="1" applyAlignment="1">
      <alignment horizontal="center" vertical="center" wrapText="1"/>
    </xf>
    <xf numFmtId="164" fontId="9" fillId="0" borderId="33" xfId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/>
    </xf>
    <xf numFmtId="49" fontId="9" fillId="0" borderId="1" xfId="0" applyNumberFormat="1" applyFont="1" applyBorder="1"/>
    <xf numFmtId="49" fontId="9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22" xfId="0" applyFont="1" applyBorder="1" applyAlignment="1">
      <alignment horizontal="center"/>
    </xf>
    <xf numFmtId="49" fontId="9" fillId="0" borderId="0" xfId="0" applyNumberFormat="1" applyFont="1"/>
    <xf numFmtId="49" fontId="9" fillId="0" borderId="0" xfId="0" applyNumberFormat="1" applyFont="1" applyAlignment="1">
      <alignment horizontal="left"/>
    </xf>
    <xf numFmtId="0" fontId="11" fillId="0" borderId="0" xfId="0" applyFont="1" applyAlignment="1">
      <alignment vertical="center"/>
    </xf>
    <xf numFmtId="0" fontId="9" fillId="0" borderId="5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3" fillId="0" borderId="0" xfId="0" applyFont="1"/>
    <xf numFmtId="164" fontId="15" fillId="0" borderId="1" xfId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vertical="center"/>
    </xf>
    <xf numFmtId="0" fontId="13" fillId="0" borderId="1" xfId="1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/>
    </xf>
    <xf numFmtId="0" fontId="13" fillId="0" borderId="1" xfId="1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left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2" fillId="0" borderId="0" xfId="0" applyFont="1"/>
    <xf numFmtId="0" fontId="13" fillId="0" borderId="1" xfId="0" applyFont="1" applyBorder="1"/>
    <xf numFmtId="0" fontId="15" fillId="0" borderId="1" xfId="0" applyFont="1" applyBorder="1"/>
    <xf numFmtId="164" fontId="15" fillId="0" borderId="1" xfId="1" applyFont="1" applyBorder="1" applyAlignment="1">
      <alignment horizont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/>
    </xf>
    <xf numFmtId="0" fontId="15" fillId="0" borderId="1" xfId="0" applyFont="1" applyBorder="1" applyAlignment="1">
      <alignment vertical="center"/>
    </xf>
    <xf numFmtId="0" fontId="16" fillId="0" borderId="0" xfId="0" applyFont="1"/>
    <xf numFmtId="0" fontId="17" fillId="0" borderId="0" xfId="0" applyFont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5" xfId="0" applyFont="1" applyBorder="1"/>
    <xf numFmtId="0" fontId="17" fillId="0" borderId="0" xfId="0" applyFont="1" applyAlignment="1">
      <alignment horizontal="left"/>
    </xf>
    <xf numFmtId="0" fontId="17" fillId="0" borderId="0" xfId="0" applyFont="1"/>
    <xf numFmtId="0" fontId="16" fillId="0" borderId="19" xfId="0" applyFont="1" applyBorder="1"/>
    <xf numFmtId="0" fontId="18" fillId="0" borderId="1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165" fontId="17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8" fillId="0" borderId="10" xfId="0" applyFont="1" applyBorder="1"/>
    <xf numFmtId="0" fontId="18" fillId="0" borderId="1" xfId="0" applyFont="1" applyBorder="1"/>
    <xf numFmtId="0" fontId="18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2" xfId="0" applyFont="1" applyBorder="1"/>
    <xf numFmtId="0" fontId="19" fillId="0" borderId="0" xfId="0" applyFont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9" fillId="0" borderId="0" xfId="0" applyFont="1"/>
    <xf numFmtId="0" fontId="19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2" fillId="0" borderId="0" xfId="0" applyFont="1"/>
    <xf numFmtId="0" fontId="20" fillId="0" borderId="43" xfId="0" applyFont="1" applyBorder="1" applyAlignment="1">
      <alignment vertical="center"/>
    </xf>
    <xf numFmtId="0" fontId="20" fillId="0" borderId="44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21" fillId="0" borderId="44" xfId="0" applyFont="1" applyBorder="1" applyAlignment="1">
      <alignment vertical="center"/>
    </xf>
    <xf numFmtId="0" fontId="3" fillId="2" borderId="2" xfId="0" applyFont="1" applyFill="1" applyBorder="1" applyAlignment="1">
      <alignment horizontal="center"/>
    </xf>
    <xf numFmtId="0" fontId="20" fillId="0" borderId="45" xfId="0" applyFont="1" applyBorder="1" applyAlignment="1">
      <alignment vertical="center"/>
    </xf>
    <xf numFmtId="0" fontId="3" fillId="0" borderId="2" xfId="0" applyFont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0" fontId="20" fillId="0" borderId="1" xfId="0" applyFont="1" applyBorder="1" applyAlignment="1">
      <alignment vertical="center" wrapText="1"/>
    </xf>
    <xf numFmtId="0" fontId="21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25" fillId="0" borderId="0" xfId="0" applyFont="1"/>
    <xf numFmtId="0" fontId="24" fillId="0" borderId="0" xfId="0" applyFont="1"/>
    <xf numFmtId="49" fontId="26" fillId="3" borderId="1" xfId="0" applyNumberFormat="1" applyFont="1" applyFill="1" applyBorder="1" applyAlignment="1">
      <alignment horizontal="center"/>
    </xf>
    <xf numFmtId="49" fontId="27" fillId="3" borderId="1" xfId="0" applyNumberFormat="1" applyFont="1" applyFill="1" applyBorder="1" applyAlignment="1">
      <alignment horizontal="center"/>
    </xf>
    <xf numFmtId="49" fontId="24" fillId="3" borderId="1" xfId="0" applyNumberFormat="1" applyFont="1" applyFill="1" applyBorder="1" applyAlignment="1">
      <alignment horizontal="center"/>
    </xf>
    <xf numFmtId="49" fontId="28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/>
    </xf>
    <xf numFmtId="0" fontId="21" fillId="0" borderId="46" xfId="0" applyFont="1" applyBorder="1" applyAlignment="1">
      <alignment vertical="center" wrapText="1"/>
    </xf>
    <xf numFmtId="0" fontId="21" fillId="0" borderId="43" xfId="0" applyFont="1" applyBorder="1" applyAlignment="1">
      <alignment vertical="center"/>
    </xf>
    <xf numFmtId="166" fontId="28" fillId="0" borderId="1" xfId="0" applyNumberFormat="1" applyFont="1" applyBorder="1" applyAlignment="1">
      <alignment horizontal="left"/>
    </xf>
    <xf numFmtId="0" fontId="21" fillId="0" borderId="47" xfId="0" applyFont="1" applyBorder="1" applyAlignment="1">
      <alignment vertical="center"/>
    </xf>
    <xf numFmtId="14" fontId="28" fillId="0" borderId="1" xfId="0" applyNumberFormat="1" applyFont="1" applyBorder="1" applyAlignment="1">
      <alignment horizontal="left"/>
    </xf>
    <xf numFmtId="0" fontId="21" fillId="0" borderId="44" xfId="0" applyFont="1" applyBorder="1" applyAlignment="1">
      <alignment vertical="center" wrapText="1"/>
    </xf>
    <xf numFmtId="167" fontId="28" fillId="0" borderId="1" xfId="0" applyNumberFormat="1" applyFont="1" applyBorder="1" applyAlignment="1">
      <alignment horizontal="left"/>
    </xf>
    <xf numFmtId="168" fontId="28" fillId="0" borderId="1" xfId="0" applyNumberFormat="1" applyFont="1" applyBorder="1" applyAlignment="1">
      <alignment horizontal="left"/>
    </xf>
    <xf numFmtId="0" fontId="20" fillId="0" borderId="44" xfId="0" applyFont="1" applyBorder="1" applyAlignment="1">
      <alignment vertical="center" wrapText="1"/>
    </xf>
    <xf numFmtId="0" fontId="21" fillId="0" borderId="47" xfId="0" applyFont="1" applyBorder="1" applyAlignment="1">
      <alignment vertical="center" wrapText="1"/>
    </xf>
    <xf numFmtId="169" fontId="28" fillId="0" borderId="1" xfId="0" applyNumberFormat="1" applyFont="1" applyBorder="1" applyAlignment="1">
      <alignment horizontal="left"/>
    </xf>
    <xf numFmtId="49" fontId="29" fillId="0" borderId="1" xfId="0" applyNumberFormat="1" applyFont="1" applyBorder="1" applyAlignment="1">
      <alignment horizontal="left"/>
    </xf>
    <xf numFmtId="0" fontId="0" fillId="0" borderId="0" xfId="0" applyAlignment="1">
      <alignment vertical="center"/>
    </xf>
    <xf numFmtId="0" fontId="27" fillId="3" borderId="1" xfId="0" applyFont="1" applyFill="1" applyBorder="1"/>
    <xf numFmtId="0" fontId="27" fillId="0" borderId="1" xfId="0" applyFont="1" applyBorder="1" applyAlignment="1">
      <alignment horizontal="center"/>
    </xf>
    <xf numFmtId="0" fontId="28" fillId="3" borderId="1" xfId="0" applyFont="1" applyFill="1" applyBorder="1" applyAlignment="1">
      <alignment horizontal="left"/>
    </xf>
    <xf numFmtId="49" fontId="28" fillId="3" borderId="0" xfId="0" applyNumberFormat="1" applyFont="1" applyFill="1" applyAlignment="1">
      <alignment horizontal="left"/>
    </xf>
    <xf numFmtId="0" fontId="0" fillId="3" borderId="0" xfId="0" applyFill="1"/>
    <xf numFmtId="0" fontId="24" fillId="0" borderId="1" xfId="0" applyFont="1" applyBorder="1"/>
    <xf numFmtId="0" fontId="28" fillId="0" borderId="1" xfId="0" applyFont="1" applyBorder="1" applyAlignment="1">
      <alignment horizontal="left" wrapText="1"/>
    </xf>
    <xf numFmtId="170" fontId="28" fillId="0" borderId="1" xfId="0" applyNumberFormat="1" applyFont="1" applyBorder="1" applyAlignment="1">
      <alignment horizontal="left"/>
    </xf>
    <xf numFmtId="0" fontId="28" fillId="0" borderId="1" xfId="0" applyFont="1" applyBorder="1" applyAlignment="1">
      <alignment horizontal="left"/>
    </xf>
    <xf numFmtId="49" fontId="30" fillId="0" borderId="1" xfId="2" applyNumberFormat="1" applyBorder="1" applyAlignment="1" applyProtection="1">
      <alignment horizontal="left"/>
    </xf>
    <xf numFmtId="49" fontId="31" fillId="0" borderId="1" xfId="2" applyNumberFormat="1" applyFont="1" applyBorder="1" applyAlignment="1" applyProtection="1">
      <alignment horizontal="left"/>
    </xf>
    <xf numFmtId="170" fontId="32" fillId="2" borderId="1" xfId="0" applyNumberFormat="1" applyFont="1" applyFill="1" applyBorder="1" applyAlignment="1">
      <alignment horizontal="left"/>
    </xf>
    <xf numFmtId="0" fontId="0" fillId="0" borderId="29" xfId="0" applyBorder="1"/>
    <xf numFmtId="0" fontId="1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0" borderId="11" xfId="0" applyBorder="1"/>
    <xf numFmtId="0" fontId="18" fillId="0" borderId="5" xfId="0" applyFont="1" applyBorder="1" applyAlignment="1">
      <alignment horizontal="center" vertical="top"/>
    </xf>
    <xf numFmtId="0" fontId="18" fillId="0" borderId="0" xfId="0" applyFont="1" applyAlignment="1">
      <alignment horizontal="center" vertical="top"/>
    </xf>
    <xf numFmtId="0" fontId="18" fillId="0" borderId="19" xfId="0" applyFont="1" applyBorder="1" applyAlignment="1">
      <alignment horizontal="center" vertical="top"/>
    </xf>
    <xf numFmtId="0" fontId="34" fillId="0" borderId="5" xfId="0" applyFont="1" applyBorder="1"/>
    <xf numFmtId="0" fontId="35" fillId="0" borderId="0" xfId="0" applyFont="1"/>
    <xf numFmtId="0" fontId="34" fillId="0" borderId="0" xfId="0" applyFont="1" applyAlignment="1">
      <alignment horizontal="center"/>
    </xf>
    <xf numFmtId="0" fontId="34" fillId="0" borderId="19" xfId="0" applyFont="1" applyBorder="1" applyAlignment="1">
      <alignment horizontal="center"/>
    </xf>
    <xf numFmtId="0" fontId="34" fillId="0" borderId="0" xfId="0" applyFont="1"/>
    <xf numFmtId="0" fontId="34" fillId="0" borderId="0" xfId="0" applyFont="1" applyAlignment="1">
      <alignment horizontal="left"/>
    </xf>
    <xf numFmtId="0" fontId="35" fillId="0" borderId="10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165" fontId="34" fillId="0" borderId="1" xfId="0" applyNumberFormat="1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35" fillId="0" borderId="10" xfId="0" applyFont="1" applyBorder="1"/>
    <xf numFmtId="0" fontId="35" fillId="0" borderId="1" xfId="0" applyFont="1" applyBorder="1"/>
    <xf numFmtId="0" fontId="35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5" fillId="0" borderId="2" xfId="0" applyFont="1" applyBorder="1"/>
    <xf numFmtId="0" fontId="0" fillId="0" borderId="28" xfId="0" applyBorder="1"/>
    <xf numFmtId="49" fontId="36" fillId="0" borderId="1" xfId="0" applyNumberFormat="1" applyFont="1" applyBorder="1" applyAlignment="1">
      <alignment horizontal="center"/>
    </xf>
    <xf numFmtId="49" fontId="36" fillId="0" borderId="48" xfId="0" applyNumberFormat="1" applyFont="1" applyBorder="1" applyAlignment="1">
      <alignment horizontal="center"/>
    </xf>
    <xf numFmtId="49" fontId="37" fillId="0" borderId="1" xfId="0" applyNumberFormat="1" applyFont="1" applyBorder="1" applyAlignment="1">
      <alignment horizontal="center"/>
    </xf>
    <xf numFmtId="49" fontId="37" fillId="0" borderId="0" xfId="0" applyNumberFormat="1" applyFont="1"/>
    <xf numFmtId="49" fontId="36" fillId="0" borderId="0" xfId="0" applyNumberFormat="1" applyFont="1"/>
    <xf numFmtId="49" fontId="36" fillId="0" borderId="1" xfId="0" applyNumberFormat="1" applyFont="1" applyBorder="1"/>
    <xf numFmtId="49" fontId="37" fillId="0" borderId="31" xfId="0" applyNumberFormat="1" applyFont="1" applyBorder="1"/>
    <xf numFmtId="49" fontId="37" fillId="0" borderId="9" xfId="0" applyNumberFormat="1" applyFont="1" applyBorder="1"/>
    <xf numFmtId="49" fontId="37" fillId="4" borderId="1" xfId="0" applyNumberFormat="1" applyFont="1" applyFill="1" applyBorder="1" applyAlignment="1">
      <alignment wrapText="1"/>
    </xf>
    <xf numFmtId="49" fontId="37" fillId="4" borderId="1" xfId="0" applyNumberFormat="1" applyFont="1" applyFill="1" applyBorder="1"/>
    <xf numFmtId="49" fontId="37" fillId="4" borderId="31" xfId="0" applyNumberFormat="1" applyFont="1" applyFill="1" applyBorder="1"/>
    <xf numFmtId="49" fontId="37" fillId="4" borderId="1" xfId="0" applyNumberFormat="1" applyFont="1" applyFill="1" applyBorder="1" applyAlignment="1">
      <alignment horizontal="center" vertical="center"/>
    </xf>
    <xf numFmtId="49" fontId="37" fillId="4" borderId="1" xfId="0" applyNumberFormat="1" applyFont="1" applyFill="1" applyBorder="1" applyAlignment="1">
      <alignment horizontal="center" vertical="center" wrapText="1"/>
    </xf>
    <xf numFmtId="49" fontId="37" fillId="4" borderId="1" xfId="0" applyNumberFormat="1" applyFont="1" applyFill="1" applyBorder="1" applyAlignment="1">
      <alignment vertical="center"/>
    </xf>
    <xf numFmtId="49" fontId="37" fillId="2" borderId="1" xfId="0" applyNumberFormat="1" applyFont="1" applyFill="1" applyBorder="1"/>
    <xf numFmtId="49" fontId="37" fillId="2" borderId="1" xfId="0" applyNumberFormat="1" applyFont="1" applyFill="1" applyBorder="1" applyAlignment="1">
      <alignment horizontal="center"/>
    </xf>
    <xf numFmtId="49" fontId="36" fillId="2" borderId="0" xfId="0" applyNumberFormat="1" applyFont="1" applyFill="1"/>
    <xf numFmtId="49" fontId="36" fillId="2" borderId="1" xfId="0" applyNumberFormat="1" applyFont="1" applyFill="1" applyBorder="1" applyAlignment="1">
      <alignment horizontal="center"/>
    </xf>
    <xf numFmtId="49" fontId="39" fillId="0" borderId="1" xfId="0" applyNumberFormat="1" applyFont="1" applyBorder="1" applyAlignment="1">
      <alignment vertical="center"/>
    </xf>
    <xf numFmtId="49" fontId="36" fillId="0" borderId="1" xfId="1" applyNumberFormat="1" applyFont="1" applyBorder="1" applyAlignment="1">
      <alignment horizontal="center" vertical="center" wrapText="1"/>
    </xf>
    <xf numFmtId="49" fontId="36" fillId="0" borderId="1" xfId="1" applyNumberFormat="1" applyFont="1" applyBorder="1" applyAlignment="1">
      <alignment horizontal="center" vertical="center"/>
    </xf>
    <xf numFmtId="49" fontId="36" fillId="0" borderId="1" xfId="0" applyNumberFormat="1" applyFont="1" applyBorder="1" applyAlignment="1">
      <alignment horizontal="center" vertical="center"/>
    </xf>
    <xf numFmtId="49" fontId="39" fillId="0" borderId="1" xfId="0" applyNumberFormat="1" applyFont="1" applyBorder="1" applyAlignment="1">
      <alignment horizontal="center" vertical="center"/>
    </xf>
    <xf numFmtId="49" fontId="36" fillId="0" borderId="1" xfId="0" applyNumberFormat="1" applyFont="1" applyBorder="1" applyAlignment="1">
      <alignment horizontal="left"/>
    </xf>
    <xf numFmtId="49" fontId="37" fillId="0" borderId="1" xfId="0" applyNumberFormat="1" applyFont="1" applyBorder="1"/>
    <xf numFmtId="49" fontId="36" fillId="2" borderId="2" xfId="0" applyNumberFormat="1" applyFont="1" applyFill="1" applyBorder="1" applyAlignment="1">
      <alignment horizontal="center"/>
    </xf>
    <xf numFmtId="49" fontId="39" fillId="0" borderId="1" xfId="0" applyNumberFormat="1" applyFont="1" applyBorder="1" applyAlignment="1">
      <alignment horizontal="center"/>
    </xf>
    <xf numFmtId="49" fontId="39" fillId="0" borderId="1" xfId="0" applyNumberFormat="1" applyFont="1" applyBorder="1" applyAlignment="1">
      <alignment vertical="center" wrapText="1"/>
    </xf>
    <xf numFmtId="49" fontId="38" fillId="2" borderId="1" xfId="0" applyNumberFormat="1" applyFont="1" applyFill="1" applyBorder="1" applyAlignment="1">
      <alignment horizontal="center"/>
    </xf>
    <xf numFmtId="49" fontId="39" fillId="0" borderId="2" xfId="0" applyNumberFormat="1" applyFont="1" applyBorder="1" applyAlignment="1">
      <alignment vertical="center"/>
    </xf>
    <xf numFmtId="49" fontId="39" fillId="0" borderId="2" xfId="0" applyNumberFormat="1" applyFont="1" applyBorder="1" applyAlignment="1">
      <alignment horizontal="center"/>
    </xf>
    <xf numFmtId="49" fontId="36" fillId="0" borderId="2" xfId="0" applyNumberFormat="1" applyFont="1" applyBorder="1" applyAlignment="1">
      <alignment horizontal="center"/>
    </xf>
    <xf numFmtId="49" fontId="36" fillId="0" borderId="2" xfId="1" applyNumberFormat="1" applyFont="1" applyBorder="1" applyAlignment="1">
      <alignment horizontal="center" vertical="center"/>
    </xf>
    <xf numFmtId="49" fontId="36" fillId="0" borderId="54" xfId="0" applyNumberFormat="1" applyFont="1" applyBorder="1" applyAlignment="1">
      <alignment horizontal="center"/>
    </xf>
    <xf numFmtId="49" fontId="36" fillId="0" borderId="2" xfId="0" applyNumberFormat="1" applyFont="1" applyBorder="1"/>
    <xf numFmtId="49" fontId="37" fillId="0" borderId="2" xfId="0" applyNumberFormat="1" applyFont="1" applyBorder="1" applyAlignment="1">
      <alignment horizontal="center"/>
    </xf>
    <xf numFmtId="49" fontId="39" fillId="0" borderId="1" xfId="0" applyNumberFormat="1" applyFont="1" applyBorder="1" applyAlignment="1">
      <alignment horizontal="left"/>
    </xf>
    <xf numFmtId="49" fontId="37" fillId="0" borderId="0" xfId="0" applyNumberFormat="1" applyFont="1" applyAlignment="1">
      <alignment horizontal="center"/>
    </xf>
    <xf numFmtId="49" fontId="37" fillId="4" borderId="31" xfId="0" applyNumberFormat="1" applyFont="1" applyFill="1" applyBorder="1" applyAlignment="1">
      <alignment horizontal="center"/>
    </xf>
    <xf numFmtId="49" fontId="37" fillId="4" borderId="9" xfId="0" applyNumberFormat="1" applyFont="1" applyFill="1" applyBorder="1" applyAlignment="1">
      <alignment horizontal="center"/>
    </xf>
    <xf numFmtId="0" fontId="40" fillId="0" borderId="3" xfId="0" applyFont="1" applyBorder="1"/>
    <xf numFmtId="0" fontId="40" fillId="0" borderId="0" xfId="0" applyFont="1"/>
    <xf numFmtId="0" fontId="41" fillId="0" borderId="8" xfId="0" applyFont="1" applyBorder="1"/>
    <xf numFmtId="49" fontId="41" fillId="0" borderId="1" xfId="0" applyNumberFormat="1" applyFont="1" applyBorder="1" applyAlignment="1">
      <alignment horizontal="left"/>
    </xf>
    <xf numFmtId="0" fontId="42" fillId="0" borderId="1" xfId="2" applyFont="1" applyBorder="1" applyAlignment="1" applyProtection="1"/>
    <xf numFmtId="0" fontId="41" fillId="0" borderId="1" xfId="0" applyFont="1" applyBorder="1"/>
    <xf numFmtId="0" fontId="41" fillId="0" borderId="22" xfId="0" applyFont="1" applyBorder="1"/>
    <xf numFmtId="0" fontId="41" fillId="0" borderId="1" xfId="0" applyFont="1" applyBorder="1" applyAlignment="1">
      <alignment horizontal="left"/>
    </xf>
    <xf numFmtId="0" fontId="41" fillId="0" borderId="31" xfId="0" applyFont="1" applyBorder="1" applyAlignment="1">
      <alignment horizontal="left"/>
    </xf>
    <xf numFmtId="0" fontId="41" fillId="0" borderId="1" xfId="0" applyFont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/>
    </xf>
    <xf numFmtId="0" fontId="41" fillId="0" borderId="22" xfId="0" applyFont="1" applyBorder="1" applyAlignment="1">
      <alignment horizontal="center" vertical="center"/>
    </xf>
    <xf numFmtId="0" fontId="41" fillId="0" borderId="10" xfId="0" applyFont="1" applyBorder="1"/>
    <xf numFmtId="0" fontId="40" fillId="0" borderId="1" xfId="1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/>
    </xf>
    <xf numFmtId="2" fontId="40" fillId="0" borderId="1" xfId="0" applyNumberFormat="1" applyFont="1" applyBorder="1" applyAlignment="1">
      <alignment horizontal="center"/>
    </xf>
    <xf numFmtId="1" fontId="40" fillId="0" borderId="1" xfId="0" applyNumberFormat="1" applyFont="1" applyBorder="1" applyAlignment="1">
      <alignment horizontal="center"/>
    </xf>
    <xf numFmtId="0" fontId="40" fillId="0" borderId="22" xfId="0" applyFont="1" applyBorder="1" applyAlignment="1">
      <alignment horizontal="center"/>
    </xf>
    <xf numFmtId="0" fontId="40" fillId="0" borderId="1" xfId="0" applyFont="1" applyBorder="1" applyAlignment="1">
      <alignment horizontal="center" vertical="center"/>
    </xf>
    <xf numFmtId="0" fontId="40" fillId="0" borderId="48" xfId="0" applyFont="1" applyBorder="1" applyAlignment="1">
      <alignment horizontal="center"/>
    </xf>
    <xf numFmtId="49" fontId="40" fillId="0" borderId="1" xfId="0" applyNumberFormat="1" applyFont="1" applyBorder="1" applyAlignment="1">
      <alignment horizontal="center"/>
    </xf>
    <xf numFmtId="49" fontId="41" fillId="0" borderId="1" xfId="0" applyNumberFormat="1" applyFont="1" applyBorder="1" applyAlignment="1">
      <alignment horizontal="center"/>
    </xf>
    <xf numFmtId="49" fontId="41" fillId="0" borderId="22" xfId="0" applyNumberFormat="1" applyFont="1" applyBorder="1" applyAlignment="1">
      <alignment horizontal="center"/>
    </xf>
    <xf numFmtId="2" fontId="40" fillId="0" borderId="22" xfId="0" applyNumberFormat="1" applyFont="1" applyBorder="1" applyAlignment="1">
      <alignment horizontal="center"/>
    </xf>
    <xf numFmtId="0" fontId="41" fillId="0" borderId="10" xfId="0" applyFont="1" applyBorder="1" applyAlignment="1">
      <alignment vertical="center"/>
    </xf>
    <xf numFmtId="0" fontId="41" fillId="0" borderId="1" xfId="0" applyFont="1" applyBorder="1" applyAlignment="1">
      <alignment horizontal="center" wrapText="1"/>
    </xf>
    <xf numFmtId="0" fontId="41" fillId="0" borderId="1" xfId="0" applyFont="1" applyBorder="1" applyAlignment="1">
      <alignment horizontal="center"/>
    </xf>
    <xf numFmtId="0" fontId="41" fillId="0" borderId="10" xfId="0" applyFont="1" applyBorder="1" applyAlignment="1">
      <alignment vertical="center" wrapText="1"/>
    </xf>
    <xf numFmtId="0" fontId="40" fillId="0" borderId="1" xfId="0" applyFont="1" applyBorder="1"/>
    <xf numFmtId="0" fontId="41" fillId="0" borderId="31" xfId="0" applyFont="1" applyBorder="1"/>
    <xf numFmtId="0" fontId="41" fillId="0" borderId="21" xfId="0" applyFont="1" applyBorder="1"/>
    <xf numFmtId="0" fontId="41" fillId="0" borderId="0" xfId="0" applyFont="1" applyBorder="1"/>
    <xf numFmtId="0" fontId="41" fillId="0" borderId="11" xfId="0" applyFont="1" applyBorder="1"/>
    <xf numFmtId="0" fontId="40" fillId="0" borderId="22" xfId="0" applyFont="1" applyBorder="1"/>
    <xf numFmtId="0" fontId="41" fillId="0" borderId="10" xfId="0" applyFont="1" applyBorder="1" applyAlignment="1">
      <alignment horizontal="center"/>
    </xf>
    <xf numFmtId="0" fontId="40" fillId="0" borderId="0" xfId="0" applyFont="1" applyBorder="1"/>
    <xf numFmtId="0" fontId="40" fillId="0" borderId="19" xfId="0" applyFont="1" applyBorder="1"/>
    <xf numFmtId="0" fontId="40" fillId="0" borderId="10" xfId="0" applyFont="1" applyBorder="1" applyAlignment="1">
      <alignment horizontal="center"/>
    </xf>
    <xf numFmtId="0" fontId="40" fillId="0" borderId="42" xfId="0" applyFont="1" applyBorder="1" applyAlignment="1">
      <alignment horizontal="center"/>
    </xf>
    <xf numFmtId="0" fontId="40" fillId="0" borderId="53" xfId="0" applyFont="1" applyBorder="1"/>
    <xf numFmtId="0" fontId="40" fillId="0" borderId="47" xfId="0" applyFont="1" applyBorder="1"/>
    <xf numFmtId="0" fontId="40" fillId="0" borderId="0" xfId="0" applyFont="1" applyAlignment="1">
      <alignment wrapText="1"/>
    </xf>
    <xf numFmtId="49" fontId="40" fillId="0" borderId="1" xfId="1" applyNumberFormat="1" applyFont="1" applyBorder="1" applyAlignment="1">
      <alignment horizontal="center" wrapText="1"/>
    </xf>
    <xf numFmtId="49" fontId="40" fillId="0" borderId="1" xfId="1" applyNumberFormat="1" applyFont="1" applyBorder="1" applyAlignment="1">
      <alignment horizontal="center"/>
    </xf>
    <xf numFmtId="49" fontId="40" fillId="0" borderId="22" xfId="0" applyNumberFormat="1" applyFont="1" applyBorder="1" applyAlignment="1">
      <alignment horizontal="center"/>
    </xf>
    <xf numFmtId="2" fontId="41" fillId="0" borderId="1" xfId="0" applyNumberFormat="1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2" fontId="40" fillId="2" borderId="2" xfId="0" applyNumberFormat="1" applyFont="1" applyFill="1" applyBorder="1" applyAlignment="1">
      <alignment horizontal="center"/>
    </xf>
    <xf numFmtId="2" fontId="41" fillId="0" borderId="22" xfId="0" applyNumberFormat="1" applyFont="1" applyBorder="1" applyAlignment="1">
      <alignment horizontal="center"/>
    </xf>
    <xf numFmtId="0" fontId="41" fillId="0" borderId="10" xfId="0" applyFont="1" applyBorder="1" applyAlignment="1">
      <alignment horizontal="center" vertical="center"/>
    </xf>
    <xf numFmtId="0" fontId="41" fillId="0" borderId="10" xfId="0" applyFont="1" applyBorder="1" applyAlignment="1">
      <alignment horizontal="center" vertical="center" wrapText="1"/>
    </xf>
    <xf numFmtId="2" fontId="41" fillId="0" borderId="0" xfId="0" applyNumberFormat="1" applyFont="1" applyBorder="1"/>
    <xf numFmtId="0" fontId="40" fillId="0" borderId="1" xfId="0" applyFont="1" applyBorder="1" applyAlignment="1">
      <alignment horizontal="left"/>
    </xf>
    <xf numFmtId="0" fontId="40" fillId="0" borderId="22" xfId="0" applyFont="1" applyBorder="1" applyAlignment="1">
      <alignment horizontal="left"/>
    </xf>
    <xf numFmtId="165" fontId="40" fillId="0" borderId="1" xfId="0" applyNumberFormat="1" applyFont="1" applyBorder="1" applyAlignment="1">
      <alignment horizontal="center"/>
    </xf>
    <xf numFmtId="1" fontId="40" fillId="2" borderId="1" xfId="0" applyNumberFormat="1" applyFont="1" applyFill="1" applyBorder="1" applyAlignment="1">
      <alignment horizontal="center"/>
    </xf>
    <xf numFmtId="165" fontId="41" fillId="0" borderId="1" xfId="0" applyNumberFormat="1" applyFont="1" applyBorder="1" applyAlignment="1">
      <alignment horizontal="center"/>
    </xf>
    <xf numFmtId="0" fontId="41" fillId="0" borderId="1" xfId="0" applyFont="1" applyBorder="1" applyAlignment="1">
      <alignment wrapText="1"/>
    </xf>
    <xf numFmtId="0" fontId="41" fillId="0" borderId="10" xfId="0" applyFont="1" applyBorder="1" applyAlignment="1">
      <alignment wrapText="1"/>
    </xf>
    <xf numFmtId="2" fontId="40" fillId="0" borderId="1" xfId="0" applyNumberFormat="1" applyFont="1" applyBorder="1" applyAlignment="1">
      <alignment horizontal="left"/>
    </xf>
    <xf numFmtId="165" fontId="40" fillId="2" borderId="1" xfId="0" applyNumberFormat="1" applyFont="1" applyFill="1" applyBorder="1" applyAlignment="1">
      <alignment horizontal="center"/>
    </xf>
    <xf numFmtId="0" fontId="40" fillId="0" borderId="22" xfId="0" applyFont="1" applyBorder="1" applyAlignment="1"/>
    <xf numFmtId="0" fontId="40" fillId="2" borderId="1" xfId="0" applyFont="1" applyFill="1" applyBorder="1" applyAlignment="1">
      <alignment horizontal="center"/>
    </xf>
    <xf numFmtId="49" fontId="43" fillId="0" borderId="1" xfId="0" applyNumberFormat="1" applyFont="1" applyBorder="1" applyAlignment="1">
      <alignment horizontal="center"/>
    </xf>
    <xf numFmtId="49" fontId="40" fillId="0" borderId="1" xfId="1" applyNumberFormat="1" applyFont="1" applyBorder="1" applyAlignment="1">
      <alignment horizontal="center" vertical="center"/>
    </xf>
    <xf numFmtId="165" fontId="40" fillId="0" borderId="22" xfId="0" applyNumberFormat="1" applyFont="1" applyBorder="1" applyAlignment="1">
      <alignment horizontal="center"/>
    </xf>
    <xf numFmtId="0" fontId="44" fillId="2" borderId="1" xfId="0" applyFont="1" applyFill="1" applyBorder="1" applyAlignment="1">
      <alignment horizontal="center"/>
    </xf>
    <xf numFmtId="0" fontId="41" fillId="0" borderId="48" xfId="0" applyFont="1" applyBorder="1" applyAlignment="1">
      <alignment horizontal="center"/>
    </xf>
    <xf numFmtId="1" fontId="41" fillId="0" borderId="1" xfId="0" applyNumberFormat="1" applyFont="1" applyBorder="1" applyAlignment="1">
      <alignment horizontal="center"/>
    </xf>
    <xf numFmtId="1" fontId="41" fillId="2" borderId="1" xfId="0" applyNumberFormat="1" applyFont="1" applyFill="1" applyBorder="1" applyAlignment="1">
      <alignment horizontal="center"/>
    </xf>
    <xf numFmtId="2" fontId="41" fillId="0" borderId="0" xfId="0" applyNumberFormat="1" applyFont="1"/>
    <xf numFmtId="0" fontId="41" fillId="0" borderId="0" xfId="0" applyFont="1"/>
    <xf numFmtId="2" fontId="41" fillId="0" borderId="0" xfId="0" applyNumberFormat="1" applyFont="1" applyAlignment="1">
      <alignment horizontal="left" indent="2"/>
    </xf>
    <xf numFmtId="0" fontId="40" fillId="0" borderId="1" xfId="0" applyFont="1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0" fillId="0" borderId="22" xfId="0" applyFont="1" applyBorder="1"/>
    <xf numFmtId="0" fontId="41" fillId="0" borderId="10" xfId="0" applyFont="1" applyBorder="1"/>
    <xf numFmtId="0" fontId="41" fillId="0" borderId="1" xfId="0" applyFont="1" applyBorder="1"/>
    <xf numFmtId="0" fontId="41" fillId="0" borderId="10" xfId="0" applyFont="1" applyBorder="1" applyAlignment="1">
      <alignment horizontal="center" vertical="center"/>
    </xf>
    <xf numFmtId="0" fontId="41" fillId="0" borderId="1" xfId="0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22" xfId="0" applyFont="1" applyFill="1" applyBorder="1"/>
    <xf numFmtId="0" fontId="2" fillId="0" borderId="22" xfId="0" applyFont="1" applyFill="1" applyBorder="1" applyAlignment="1">
      <alignment horizontal="center"/>
    </xf>
    <xf numFmtId="0" fontId="13" fillId="2" borderId="10" xfId="0" applyFont="1" applyFill="1" applyBorder="1" applyAlignment="1">
      <alignment horizontal="center"/>
    </xf>
    <xf numFmtId="0" fontId="12" fillId="0" borderId="22" xfId="0" applyFont="1" applyFill="1" applyBorder="1" applyAlignment="1">
      <alignment horizontal="center" vertical="center"/>
    </xf>
    <xf numFmtId="0" fontId="12" fillId="0" borderId="42" xfId="0" applyFont="1" applyBorder="1" applyAlignment="1">
      <alignment horizontal="center"/>
    </xf>
    <xf numFmtId="0" fontId="12" fillId="0" borderId="37" xfId="0" applyFont="1" applyBorder="1" applyAlignment="1">
      <alignment horizontal="left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28" fillId="0" borderId="35" xfId="0" applyFont="1" applyFill="1" applyBorder="1" applyAlignment="1">
      <alignment horizontal="left"/>
    </xf>
    <xf numFmtId="0" fontId="45" fillId="0" borderId="1" xfId="0" applyFont="1" applyBorder="1" applyAlignment="1">
      <alignment horizontal="center"/>
    </xf>
    <xf numFmtId="0" fontId="45" fillId="0" borderId="1" xfId="0" applyFont="1" applyFill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1" fillId="0" borderId="1" xfId="0" applyFont="1" applyBorder="1" applyAlignment="1">
      <alignment horizontal="left"/>
    </xf>
    <xf numFmtId="0" fontId="40" fillId="0" borderId="1" xfId="0" applyFont="1" applyBorder="1"/>
    <xf numFmtId="0" fontId="40" fillId="0" borderId="22" xfId="0" applyFont="1" applyBorder="1"/>
    <xf numFmtId="0" fontId="41" fillId="0" borderId="10" xfId="0" applyFont="1" applyBorder="1"/>
    <xf numFmtId="0" fontId="41" fillId="0" borderId="1" xfId="0" applyFont="1" applyBorder="1"/>
    <xf numFmtId="0" fontId="40" fillId="0" borderId="22" xfId="0" applyFont="1" applyBorder="1" applyAlignment="1">
      <alignment horizontal="center"/>
    </xf>
    <xf numFmtId="0" fontId="41" fillId="0" borderId="1" xfId="0" applyFont="1" applyBorder="1" applyAlignment="1">
      <alignment wrapText="1"/>
    </xf>
    <xf numFmtId="0" fontId="41" fillId="0" borderId="31" xfId="0" applyFont="1" applyBorder="1" applyAlignment="1">
      <alignment horizontal="left"/>
    </xf>
    <xf numFmtId="0" fontId="41" fillId="0" borderId="1" xfId="0" applyFont="1" applyBorder="1" applyAlignment="1">
      <alignment horizontal="center" vertical="center" wrapText="1"/>
    </xf>
    <xf numFmtId="2" fontId="40" fillId="0" borderId="48" xfId="0" applyNumberFormat="1" applyFont="1" applyBorder="1" applyAlignment="1">
      <alignment horizontal="center"/>
    </xf>
    <xf numFmtId="165" fontId="40" fillId="0" borderId="48" xfId="0" applyNumberFormat="1" applyFont="1" applyBorder="1" applyAlignment="1">
      <alignment horizontal="center"/>
    </xf>
    <xf numFmtId="165" fontId="0" fillId="0" borderId="0" xfId="0" applyNumberFormat="1"/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/>
    </xf>
    <xf numFmtId="0" fontId="24" fillId="0" borderId="7" xfId="0" applyFont="1" applyBorder="1" applyAlignment="1">
      <alignment horizontal="center"/>
    </xf>
    <xf numFmtId="49" fontId="2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top"/>
    </xf>
    <xf numFmtId="0" fontId="18" fillId="0" borderId="37" xfId="0" applyFont="1" applyBorder="1" applyAlignment="1">
      <alignment horizontal="center" vertical="top"/>
    </xf>
    <xf numFmtId="0" fontId="18" fillId="0" borderId="22" xfId="0" applyFont="1" applyBorder="1" applyAlignment="1">
      <alignment horizontal="center" vertical="top"/>
    </xf>
    <xf numFmtId="0" fontId="18" fillId="0" borderId="38" xfId="0" applyFont="1" applyBorder="1" applyAlignment="1">
      <alignment horizontal="center" vertical="top"/>
    </xf>
    <xf numFmtId="0" fontId="18" fillId="0" borderId="1" xfId="0" applyFont="1" applyBorder="1" applyAlignment="1">
      <alignment horizontal="center"/>
    </xf>
    <xf numFmtId="0" fontId="18" fillId="0" borderId="22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19" xfId="0" applyFont="1" applyBorder="1" applyAlignment="1">
      <alignment horizontal="left"/>
    </xf>
    <xf numFmtId="0" fontId="17" fillId="0" borderId="7" xfId="0" applyFont="1" applyBorder="1" applyAlignment="1">
      <alignment horizontal="left" vertical="center"/>
    </xf>
    <xf numFmtId="0" fontId="17" fillId="0" borderId="0" xfId="0" applyFont="1" applyAlignment="1">
      <alignment horizontal="center" wrapText="1"/>
    </xf>
    <xf numFmtId="0" fontId="17" fillId="0" borderId="19" xfId="0" applyFont="1" applyBorder="1" applyAlignment="1">
      <alignment horizontal="center" wrapText="1"/>
    </xf>
    <xf numFmtId="0" fontId="18" fillId="0" borderId="8" xfId="0" applyFont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7" fillId="0" borderId="0" xfId="0" applyFont="1"/>
    <xf numFmtId="0" fontId="17" fillId="0" borderId="19" xfId="0" applyFont="1" applyBorder="1"/>
    <xf numFmtId="0" fontId="17" fillId="0" borderId="7" xfId="0" applyFont="1" applyBorder="1"/>
    <xf numFmtId="0" fontId="17" fillId="0" borderId="6" xfId="0" applyFont="1" applyBorder="1"/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18" xfId="0" applyFont="1" applyBorder="1" applyAlignment="1">
      <alignment horizontal="center"/>
    </xf>
    <xf numFmtId="0" fontId="17" fillId="0" borderId="5" xfId="0" applyFont="1" applyBorder="1"/>
    <xf numFmtId="0" fontId="18" fillId="0" borderId="10" xfId="0" applyFont="1" applyBorder="1" applyAlignment="1">
      <alignment horizontal="center" vertical="top"/>
    </xf>
    <xf numFmtId="0" fontId="18" fillId="0" borderId="42" xfId="0" applyFont="1" applyBorder="1" applyAlignment="1">
      <alignment horizontal="center" vertical="top"/>
    </xf>
    <xf numFmtId="0" fontId="17" fillId="0" borderId="7" xfId="0" applyFont="1" applyBorder="1" applyAlignment="1">
      <alignment horizontal="left"/>
    </xf>
    <xf numFmtId="0" fontId="17" fillId="0" borderId="0" xfId="0" applyFont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/>
    </xf>
    <xf numFmtId="49" fontId="17" fillId="0" borderId="0" xfId="0" applyNumberFormat="1" applyFont="1" applyAlignment="1">
      <alignment horizontal="left" wrapText="1"/>
    </xf>
    <xf numFmtId="49" fontId="17" fillId="0" borderId="19" xfId="0" applyNumberFormat="1" applyFont="1" applyBorder="1" applyAlignment="1">
      <alignment horizontal="left" wrapText="1"/>
    </xf>
    <xf numFmtId="49" fontId="17" fillId="0" borderId="0" xfId="0" applyNumberFormat="1" applyFont="1" applyAlignment="1">
      <alignment horizontal="left"/>
    </xf>
    <xf numFmtId="0" fontId="6" fillId="0" borderId="1" xfId="0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0" fontId="9" fillId="0" borderId="8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21" xfId="0" applyFont="1" applyBorder="1" applyAlignment="1">
      <alignment horizontal="left" vertical="center"/>
    </xf>
    <xf numFmtId="0" fontId="9" fillId="0" borderId="14" xfId="0" applyFont="1" applyBorder="1" applyAlignment="1">
      <alignment horizontal="left"/>
    </xf>
    <xf numFmtId="0" fontId="9" fillId="0" borderId="15" xfId="0" applyFont="1" applyBorder="1" applyAlignment="1">
      <alignment horizontal="left"/>
    </xf>
    <xf numFmtId="0" fontId="9" fillId="0" borderId="37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164" fontId="9" fillId="0" borderId="32" xfId="1" applyFont="1" applyBorder="1" applyAlignment="1">
      <alignment horizontal="center" vertical="center"/>
    </xf>
    <xf numFmtId="164" fontId="9" fillId="0" borderId="34" xfId="1" applyFont="1" applyBorder="1" applyAlignment="1">
      <alignment horizontal="center" vertical="center"/>
    </xf>
    <xf numFmtId="164" fontId="9" fillId="0" borderId="39" xfId="1" applyFont="1" applyBorder="1" applyAlignment="1">
      <alignment horizontal="center" vertical="center"/>
    </xf>
    <xf numFmtId="164" fontId="9" fillId="0" borderId="2" xfId="1" applyFont="1" applyBorder="1" applyAlignment="1">
      <alignment horizontal="center" vertical="center"/>
    </xf>
    <xf numFmtId="164" fontId="9" fillId="0" borderId="35" xfId="1" applyFont="1" applyBorder="1" applyAlignment="1">
      <alignment horizontal="center" vertical="center"/>
    </xf>
    <xf numFmtId="164" fontId="9" fillId="0" borderId="40" xfId="1" applyFont="1" applyBorder="1" applyAlignment="1">
      <alignment horizontal="center" vertical="center"/>
    </xf>
    <xf numFmtId="164" fontId="9" fillId="0" borderId="2" xfId="1" applyFont="1" applyBorder="1" applyAlignment="1">
      <alignment horizontal="center" vertical="center" wrapText="1"/>
    </xf>
    <xf numFmtId="164" fontId="9" fillId="0" borderId="35" xfId="1" applyFont="1" applyBorder="1" applyAlignment="1">
      <alignment horizontal="center" vertical="center" wrapText="1"/>
    </xf>
    <xf numFmtId="164" fontId="9" fillId="0" borderId="40" xfId="1" applyFont="1" applyBorder="1" applyAlignment="1">
      <alignment horizontal="center" vertical="center" wrapText="1"/>
    </xf>
    <xf numFmtId="164" fontId="9" fillId="0" borderId="1" xfId="1" applyFont="1" applyBorder="1" applyAlignment="1">
      <alignment horizontal="center" vertical="center" wrapText="1"/>
    </xf>
    <xf numFmtId="164" fontId="9" fillId="0" borderId="33" xfId="1" applyFont="1" applyBorder="1" applyAlignment="1">
      <alignment horizontal="center" vertical="center" wrapText="1"/>
    </xf>
    <xf numFmtId="164" fontId="9" fillId="0" borderId="36" xfId="1" applyFont="1" applyBorder="1" applyAlignment="1">
      <alignment horizontal="center" vertical="center" wrapText="1"/>
    </xf>
    <xf numFmtId="164" fontId="9" fillId="0" borderId="41" xfId="1" applyFont="1" applyBorder="1" applyAlignment="1">
      <alignment horizontal="center" vertical="center" wrapText="1"/>
    </xf>
    <xf numFmtId="0" fontId="9" fillId="0" borderId="0" xfId="0" applyFont="1"/>
    <xf numFmtId="0" fontId="9" fillId="0" borderId="7" xfId="0" applyFont="1" applyBorder="1"/>
    <xf numFmtId="0" fontId="9" fillId="0" borderId="7" xfId="0" applyFont="1" applyBorder="1" applyAlignment="1">
      <alignment horizontal="left"/>
    </xf>
    <xf numFmtId="0" fontId="9" fillId="0" borderId="42" xfId="0" applyFont="1" applyBorder="1" applyAlignment="1">
      <alignment horizontal="left"/>
    </xf>
    <xf numFmtId="0" fontId="9" fillId="0" borderId="37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9" fillId="0" borderId="20" xfId="0" applyFont="1" applyBorder="1" applyAlignment="1">
      <alignment horizontal="left"/>
    </xf>
    <xf numFmtId="0" fontId="9" fillId="0" borderId="7" xfId="0" applyFont="1" applyBorder="1" applyAlignment="1">
      <alignment horizontal="left" wrapText="1"/>
    </xf>
    <xf numFmtId="0" fontId="9" fillId="0" borderId="2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9" fillId="0" borderId="7" xfId="0" applyFont="1" applyBorder="1" applyAlignment="1">
      <alignment horizontal="center"/>
    </xf>
    <xf numFmtId="0" fontId="9" fillId="0" borderId="20" xfId="0" applyFont="1" applyBorder="1" applyAlignment="1">
      <alignment horizontal="center"/>
    </xf>
    <xf numFmtId="0" fontId="9" fillId="0" borderId="7" xfId="0" applyFont="1" applyBorder="1" applyAlignment="1">
      <alignment horizontal="center" wrapText="1"/>
    </xf>
    <xf numFmtId="0" fontId="9" fillId="0" borderId="20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9" fillId="0" borderId="16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49" fontId="9" fillId="0" borderId="7" xfId="0" applyNumberFormat="1" applyFont="1" applyBorder="1" applyAlignment="1">
      <alignment horizontal="left" vertical="center"/>
    </xf>
    <xf numFmtId="49" fontId="9" fillId="0" borderId="7" xfId="0" applyNumberFormat="1" applyFont="1" applyBorder="1" applyAlignment="1">
      <alignment horizontal="left" wrapText="1"/>
    </xf>
    <xf numFmtId="49" fontId="9" fillId="0" borderId="20" xfId="0" applyNumberFormat="1" applyFont="1" applyBorder="1" applyAlignment="1">
      <alignment horizontal="left" wrapText="1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49" fontId="9" fillId="0" borderId="31" xfId="0" applyNumberFormat="1" applyFont="1" applyBorder="1"/>
    <xf numFmtId="49" fontId="9" fillId="0" borderId="9" xfId="0" applyNumberFormat="1" applyFont="1" applyBorder="1"/>
    <xf numFmtId="49" fontId="9" fillId="0" borderId="11" xfId="0" applyNumberFormat="1" applyFont="1" applyBorder="1"/>
    <xf numFmtId="0" fontId="9" fillId="0" borderId="10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22" xfId="0" applyFont="1" applyBorder="1" applyAlignment="1">
      <alignment horizontal="left" vertical="center"/>
    </xf>
    <xf numFmtId="164" fontId="9" fillId="0" borderId="10" xfId="1" applyFont="1" applyBorder="1" applyAlignment="1">
      <alignment horizontal="center" vertical="center"/>
    </xf>
    <xf numFmtId="164" fontId="9" fillId="0" borderId="1" xfId="1" applyFont="1" applyBorder="1" applyAlignment="1">
      <alignment horizontal="center" vertical="center"/>
    </xf>
    <xf numFmtId="164" fontId="9" fillId="0" borderId="22" xfId="1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/>
    </xf>
    <xf numFmtId="0" fontId="34" fillId="0" borderId="4" xfId="0" applyFont="1" applyBorder="1" applyAlignment="1">
      <alignment horizontal="center"/>
    </xf>
    <xf numFmtId="0" fontId="34" fillId="0" borderId="18" xfId="0" applyFont="1" applyBorder="1" applyAlignment="1">
      <alignment horizontal="center"/>
    </xf>
    <xf numFmtId="0" fontId="34" fillId="0" borderId="5" xfId="0" applyFont="1" applyBorder="1" applyAlignment="1">
      <alignment horizontal="center"/>
    </xf>
    <xf numFmtId="0" fontId="34" fillId="0" borderId="0" xfId="0" applyFont="1" applyAlignment="1">
      <alignment horizontal="center"/>
    </xf>
    <xf numFmtId="0" fontId="34" fillId="0" borderId="19" xfId="0" applyFont="1" applyBorder="1" applyAlignment="1">
      <alignment horizontal="center"/>
    </xf>
    <xf numFmtId="49" fontId="34" fillId="0" borderId="7" xfId="0" applyNumberFormat="1" applyFont="1" applyBorder="1" applyAlignment="1">
      <alignment horizontal="left" vertical="center"/>
    </xf>
    <xf numFmtId="49" fontId="34" fillId="0" borderId="0" xfId="0" applyNumberFormat="1" applyFont="1" applyAlignment="1">
      <alignment horizontal="left" wrapText="1"/>
    </xf>
    <xf numFmtId="49" fontId="34" fillId="0" borderId="19" xfId="0" applyNumberFormat="1" applyFont="1" applyBorder="1" applyAlignment="1">
      <alignment horizontal="left" wrapText="1"/>
    </xf>
    <xf numFmtId="0" fontId="35" fillId="0" borderId="8" xfId="0" applyFont="1" applyBorder="1" applyAlignment="1">
      <alignment horizontal="center"/>
    </xf>
    <xf numFmtId="0" fontId="35" fillId="0" borderId="9" xfId="0" applyFont="1" applyBorder="1" applyAlignment="1">
      <alignment horizontal="center"/>
    </xf>
    <xf numFmtId="0" fontId="35" fillId="0" borderId="1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22" xfId="0" applyFont="1" applyBorder="1" applyAlignment="1">
      <alignment horizontal="center"/>
    </xf>
    <xf numFmtId="0" fontId="35" fillId="0" borderId="10" xfId="0" applyFont="1" applyBorder="1" applyAlignment="1">
      <alignment horizontal="center" vertical="top"/>
    </xf>
    <xf numFmtId="0" fontId="35" fillId="0" borderId="42" xfId="0" applyFont="1" applyBorder="1" applyAlignment="1">
      <alignment horizontal="center" vertical="top"/>
    </xf>
    <xf numFmtId="0" fontId="35" fillId="0" borderId="1" xfId="0" applyFont="1" applyBorder="1" applyAlignment="1">
      <alignment horizontal="center" vertical="top"/>
    </xf>
    <xf numFmtId="0" fontId="35" fillId="0" borderId="37" xfId="0" applyFont="1" applyBorder="1" applyAlignment="1">
      <alignment horizontal="center" vertical="top"/>
    </xf>
    <xf numFmtId="0" fontId="35" fillId="0" borderId="22" xfId="0" applyFont="1" applyBorder="1" applyAlignment="1">
      <alignment horizontal="center" vertical="top"/>
    </xf>
    <xf numFmtId="0" fontId="35" fillId="0" borderId="38" xfId="0" applyFont="1" applyBorder="1" applyAlignment="1">
      <alignment horizontal="center" vertical="top"/>
    </xf>
    <xf numFmtId="0" fontId="34" fillId="0" borderId="0" xfId="0" applyFont="1" applyAlignment="1">
      <alignment horizontal="left"/>
    </xf>
    <xf numFmtId="49" fontId="34" fillId="0" borderId="0" xfId="0" applyNumberFormat="1" applyFont="1" applyAlignment="1">
      <alignment horizontal="left"/>
    </xf>
    <xf numFmtId="0" fontId="34" fillId="0" borderId="19" xfId="0" applyFont="1" applyBorder="1" applyAlignment="1">
      <alignment horizontal="left"/>
    </xf>
    <xf numFmtId="49" fontId="37" fillId="0" borderId="31" xfId="0" applyNumberFormat="1" applyFont="1" applyBorder="1" applyAlignment="1">
      <alignment horizontal="center"/>
    </xf>
    <xf numFmtId="49" fontId="37" fillId="0" borderId="9" xfId="0" applyNumberFormat="1" applyFont="1" applyBorder="1" applyAlignment="1">
      <alignment horizontal="center"/>
    </xf>
    <xf numFmtId="49" fontId="37" fillId="0" borderId="11" xfId="0" applyNumberFormat="1" applyFont="1" applyBorder="1" applyAlignment="1">
      <alignment horizontal="center"/>
    </xf>
    <xf numFmtId="49" fontId="37" fillId="4" borderId="31" xfId="0" applyNumberFormat="1" applyFont="1" applyFill="1" applyBorder="1" applyAlignment="1">
      <alignment horizontal="center"/>
    </xf>
    <xf numFmtId="49" fontId="37" fillId="4" borderId="11" xfId="0" applyNumberFormat="1" applyFont="1" applyFill="1" applyBorder="1" applyAlignment="1">
      <alignment horizontal="center"/>
    </xf>
    <xf numFmtId="49" fontId="37" fillId="4" borderId="9" xfId="0" applyNumberFormat="1" applyFont="1" applyFill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40" fillId="0" borderId="31" xfId="0" applyFont="1" applyBorder="1" applyAlignment="1">
      <alignment horizontal="center"/>
    </xf>
    <xf numFmtId="0" fontId="40" fillId="0" borderId="11" xfId="0" applyFont="1" applyBorder="1" applyAlignment="1">
      <alignment horizontal="center"/>
    </xf>
    <xf numFmtId="0" fontId="40" fillId="0" borderId="37" xfId="0" applyFont="1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41" fillId="0" borderId="22" xfId="0" applyFont="1" applyBorder="1" applyAlignment="1">
      <alignment horizontal="center"/>
    </xf>
    <xf numFmtId="0" fontId="41" fillId="0" borderId="10" xfId="0" applyFont="1" applyBorder="1" applyAlignment="1">
      <alignment horizontal="left"/>
    </xf>
    <xf numFmtId="0" fontId="41" fillId="0" borderId="1" xfId="0" applyFont="1" applyBorder="1" applyAlignment="1">
      <alignment horizontal="left"/>
    </xf>
    <xf numFmtId="0" fontId="40" fillId="0" borderId="9" xfId="0" applyFont="1" applyBorder="1" applyAlignment="1">
      <alignment horizontal="center"/>
    </xf>
    <xf numFmtId="0" fontId="40" fillId="0" borderId="21" xfId="0" applyFont="1" applyBorder="1" applyAlignment="1">
      <alignment horizontal="center"/>
    </xf>
    <xf numFmtId="0" fontId="40" fillId="0" borderId="1" xfId="0" applyFont="1" applyBorder="1"/>
    <xf numFmtId="0" fontId="40" fillId="0" borderId="22" xfId="0" applyFont="1" applyBorder="1"/>
    <xf numFmtId="0" fontId="41" fillId="0" borderId="12" xfId="0" applyFont="1" applyBorder="1" applyAlignment="1">
      <alignment horizontal="center"/>
    </xf>
    <xf numFmtId="0" fontId="41" fillId="0" borderId="13" xfId="0" applyFont="1" applyBorder="1" applyAlignment="1">
      <alignment horizontal="center"/>
    </xf>
    <xf numFmtId="0" fontId="41" fillId="0" borderId="28" xfId="0" applyFont="1" applyBorder="1" applyAlignment="1">
      <alignment horizontal="center"/>
    </xf>
    <xf numFmtId="0" fontId="41" fillId="0" borderId="5" xfId="0" applyFont="1" applyBorder="1" applyAlignment="1">
      <alignment horizontal="center"/>
    </xf>
    <xf numFmtId="0" fontId="41" fillId="0" borderId="0" xfId="0" applyFont="1" applyAlignment="1">
      <alignment horizontal="center"/>
    </xf>
    <xf numFmtId="0" fontId="41" fillId="0" borderId="29" xfId="0" applyFont="1" applyBorder="1" applyAlignment="1">
      <alignment horizontal="center"/>
    </xf>
    <xf numFmtId="0" fontId="41" fillId="0" borderId="6" xfId="0" applyFont="1" applyBorder="1" applyAlignment="1">
      <alignment horizontal="center"/>
    </xf>
    <xf numFmtId="0" fontId="41" fillId="0" borderId="7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1" fillId="0" borderId="25" xfId="0" applyFont="1" applyBorder="1" applyAlignment="1">
      <alignment horizontal="center"/>
    </xf>
    <xf numFmtId="0" fontId="41" fillId="0" borderId="26" xfId="0" applyFont="1" applyBorder="1" applyAlignment="1">
      <alignment horizontal="center"/>
    </xf>
    <xf numFmtId="0" fontId="41" fillId="0" borderId="27" xfId="0" applyFont="1" applyBorder="1" applyAlignment="1">
      <alignment horizontal="center"/>
    </xf>
    <xf numFmtId="0" fontId="41" fillId="0" borderId="23" xfId="0" applyFont="1" applyBorder="1" applyAlignment="1">
      <alignment horizontal="center"/>
    </xf>
    <xf numFmtId="0" fontId="41" fillId="0" borderId="19" xfId="0" applyFont="1" applyBorder="1" applyAlignment="1">
      <alignment horizontal="center"/>
    </xf>
    <xf numFmtId="0" fontId="41" fillId="0" borderId="20" xfId="0" applyFont="1" applyBorder="1" applyAlignment="1">
      <alignment horizontal="center"/>
    </xf>
    <xf numFmtId="0" fontId="41" fillId="0" borderId="31" xfId="0" applyFont="1" applyBorder="1" applyAlignment="1">
      <alignment horizontal="center"/>
    </xf>
    <xf numFmtId="0" fontId="41" fillId="0" borderId="9" xfId="0" applyFont="1" applyBorder="1" applyAlignment="1">
      <alignment horizontal="center"/>
    </xf>
    <xf numFmtId="0" fontId="41" fillId="0" borderId="21" xfId="0" applyFont="1" applyBorder="1" applyAlignment="1">
      <alignment horizontal="center"/>
    </xf>
    <xf numFmtId="0" fontId="41" fillId="0" borderId="10" xfId="0" applyFont="1" applyBorder="1"/>
    <xf numFmtId="0" fontId="41" fillId="0" borderId="1" xfId="0" applyFont="1" applyBorder="1"/>
    <xf numFmtId="0" fontId="40" fillId="0" borderId="22" xfId="0" applyFont="1" applyBorder="1" applyAlignment="1">
      <alignment horizontal="center"/>
    </xf>
    <xf numFmtId="0" fontId="41" fillId="0" borderId="8" xfId="0" applyFont="1" applyBorder="1" applyAlignment="1">
      <alignment horizontal="left"/>
    </xf>
    <xf numFmtId="0" fontId="41" fillId="0" borderId="9" xfId="0" applyFont="1" applyBorder="1" applyAlignment="1">
      <alignment horizontal="left"/>
    </xf>
    <xf numFmtId="0" fontId="41" fillId="0" borderId="11" xfId="0" applyFont="1" applyBorder="1" applyAlignment="1">
      <alignment horizontal="left"/>
    </xf>
    <xf numFmtId="0" fontId="41" fillId="0" borderId="10" xfId="0" applyFont="1" applyBorder="1" applyAlignment="1">
      <alignment horizontal="center" vertical="center"/>
    </xf>
    <xf numFmtId="0" fontId="41" fillId="0" borderId="1" xfId="0" applyFont="1" applyBorder="1" applyAlignment="1">
      <alignment wrapText="1"/>
    </xf>
    <xf numFmtId="0" fontId="40" fillId="0" borderId="10" xfId="0" applyFont="1" applyBorder="1" applyAlignment="1">
      <alignment horizontal="left"/>
    </xf>
    <xf numFmtId="0" fontId="40" fillId="0" borderId="1" xfId="0" applyFont="1" applyBorder="1" applyAlignment="1">
      <alignment horizontal="left"/>
    </xf>
    <xf numFmtId="0" fontId="40" fillId="0" borderId="22" xfId="0" applyFont="1" applyBorder="1" applyAlignment="1">
      <alignment horizontal="left"/>
    </xf>
    <xf numFmtId="0" fontId="41" fillId="0" borderId="21" xfId="0" applyFont="1" applyBorder="1" applyAlignment="1">
      <alignment horizontal="left"/>
    </xf>
    <xf numFmtId="0" fontId="40" fillId="0" borderId="31" xfId="0" applyFont="1" applyBorder="1" applyAlignment="1">
      <alignment horizontal="left"/>
    </xf>
    <xf numFmtId="0" fontId="40" fillId="0" borderId="9" xfId="0" applyFont="1" applyBorder="1" applyAlignment="1">
      <alignment horizontal="left"/>
    </xf>
    <xf numFmtId="0" fontId="40" fillId="0" borderId="11" xfId="0" applyFont="1" applyBorder="1" applyAlignment="1">
      <alignment horizontal="left"/>
    </xf>
    <xf numFmtId="0" fontId="41" fillId="0" borderId="31" xfId="0" applyFont="1" applyBorder="1" applyAlignment="1">
      <alignment horizontal="left"/>
    </xf>
    <xf numFmtId="14" fontId="40" fillId="0" borderId="31" xfId="0" applyNumberFormat="1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40" fillId="0" borderId="7" xfId="0" applyFont="1" applyBorder="1" applyAlignment="1">
      <alignment horizontal="left"/>
    </xf>
    <xf numFmtId="0" fontId="40" fillId="0" borderId="20" xfId="0" applyFont="1" applyBorder="1" applyAlignment="1">
      <alignment horizontal="left"/>
    </xf>
    <xf numFmtId="0" fontId="41" fillId="0" borderId="49" xfId="0" applyFont="1" applyBorder="1" applyAlignment="1">
      <alignment horizontal="center"/>
    </xf>
    <xf numFmtId="0" fontId="41" fillId="0" borderId="50" xfId="0" applyFont="1" applyBorder="1" applyAlignment="1">
      <alignment horizontal="center"/>
    </xf>
    <xf numFmtId="0" fontId="41" fillId="0" borderId="51" xfId="0" applyFont="1" applyBorder="1" applyAlignment="1">
      <alignment horizontal="center"/>
    </xf>
    <xf numFmtId="0" fontId="41" fillId="0" borderId="52" xfId="0" applyFont="1" applyBorder="1" applyAlignment="1">
      <alignment horizontal="center"/>
    </xf>
    <xf numFmtId="0" fontId="41" fillId="0" borderId="11" xfId="0" applyFont="1" applyBorder="1" applyAlignment="1">
      <alignment horizontal="center"/>
    </xf>
    <xf numFmtId="0" fontId="41" fillId="0" borderId="8" xfId="0" applyFont="1" applyBorder="1" applyAlignment="1">
      <alignment horizontal="center"/>
    </xf>
    <xf numFmtId="49" fontId="41" fillId="0" borderId="31" xfId="0" applyNumberFormat="1" applyFont="1" applyBorder="1" applyAlignment="1">
      <alignment horizontal="center"/>
    </xf>
    <xf numFmtId="49" fontId="41" fillId="0" borderId="11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/>
    </xf>
    <xf numFmtId="0" fontId="41" fillId="0" borderId="39" xfId="0" applyFont="1" applyBorder="1" applyAlignment="1">
      <alignment horizontal="center" vertical="center"/>
    </xf>
    <xf numFmtId="0" fontId="41" fillId="0" borderId="0" xfId="0" applyFont="1" applyBorder="1" applyAlignment="1">
      <alignment horizontal="center"/>
    </xf>
    <xf numFmtId="0" fontId="40" fillId="0" borderId="21" xfId="0" applyFont="1" applyBorder="1" applyAlignment="1">
      <alignment horizontal="left"/>
    </xf>
    <xf numFmtId="0" fontId="40" fillId="0" borderId="1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0" fontId="40" fillId="0" borderId="27" xfId="0" applyFont="1" applyBorder="1" applyAlignment="1">
      <alignment horizontal="center"/>
    </xf>
    <xf numFmtId="0" fontId="40" fillId="0" borderId="7" xfId="0" applyFont="1" applyBorder="1" applyAlignment="1">
      <alignment horizontal="center"/>
    </xf>
    <xf numFmtId="0" fontId="40" fillId="0" borderId="20" xfId="0" applyFont="1" applyBorder="1" applyAlignment="1">
      <alignment horizontal="center"/>
    </xf>
    <xf numFmtId="0" fontId="41" fillId="0" borderId="22" xfId="0" applyFont="1" applyBorder="1" applyAlignment="1">
      <alignment horizontal="left"/>
    </xf>
    <xf numFmtId="2" fontId="41" fillId="0" borderId="1" xfId="0" applyNumberFormat="1" applyFont="1" applyBorder="1" applyAlignment="1">
      <alignment horizontal="center"/>
    </xf>
    <xf numFmtId="0" fontId="41" fillId="0" borderId="27" xfId="0" applyFont="1" applyBorder="1" applyAlignment="1">
      <alignment horizontal="left"/>
    </xf>
    <xf numFmtId="0" fontId="41" fillId="0" borderId="7" xfId="0" applyFont="1" applyBorder="1" applyAlignment="1">
      <alignment horizontal="left"/>
    </xf>
    <xf numFmtId="0" fontId="41" fillId="0" borderId="20" xfId="0" applyFont="1" applyBorder="1" applyAlignment="1">
      <alignment horizontal="left"/>
    </xf>
    <xf numFmtId="14" fontId="41" fillId="0" borderId="31" xfId="0" applyNumberFormat="1" applyFont="1" applyBorder="1" applyAlignment="1">
      <alignment horizontal="left"/>
    </xf>
    <xf numFmtId="14" fontId="40" fillId="0" borderId="1" xfId="0" applyNumberFormat="1" applyFont="1" applyBorder="1" applyAlignment="1">
      <alignment horizontal="left"/>
    </xf>
    <xf numFmtId="0" fontId="41" fillId="0" borderId="4" xfId="0" applyFont="1" applyBorder="1" applyAlignment="1">
      <alignment horizontal="center"/>
    </xf>
    <xf numFmtId="0" fontId="41" fillId="0" borderId="55" xfId="0" applyFont="1" applyBorder="1" applyAlignment="1">
      <alignment horizontal="center"/>
    </xf>
    <xf numFmtId="0" fontId="41" fillId="0" borderId="56" xfId="0" applyFont="1" applyBorder="1" applyAlignment="1">
      <alignment horizontal="center"/>
    </xf>
    <xf numFmtId="0" fontId="41" fillId="0" borderId="18" xfId="0" applyFont="1" applyBorder="1" applyAlignment="1">
      <alignment horizontal="center"/>
    </xf>
    <xf numFmtId="0" fontId="41" fillId="0" borderId="57" xfId="0" applyFont="1" applyBorder="1" applyAlignment="1">
      <alignment horizontal="center"/>
    </xf>
    <xf numFmtId="0" fontId="41" fillId="0" borderId="58" xfId="0" applyFont="1" applyBorder="1" applyAlignment="1">
      <alignment horizontal="center"/>
    </xf>
    <xf numFmtId="0" fontId="41" fillId="0" borderId="59" xfId="0" applyFont="1" applyBorder="1" applyAlignment="1">
      <alignment horizontal="center"/>
    </xf>
    <xf numFmtId="0" fontId="41" fillId="0" borderId="31" xfId="0" applyFont="1" applyBorder="1" applyAlignment="1">
      <alignment wrapText="1"/>
    </xf>
    <xf numFmtId="0" fontId="41" fillId="0" borderId="11" xfId="0" applyFont="1" applyBorder="1" applyAlignment="1">
      <alignment wrapText="1"/>
    </xf>
    <xf numFmtId="0" fontId="40" fillId="0" borderId="31" xfId="0" applyFont="1" applyBorder="1"/>
    <xf numFmtId="0" fontId="40" fillId="0" borderId="9" xfId="0" applyFont="1" applyBorder="1"/>
    <xf numFmtId="0" fontId="40" fillId="0" borderId="11" xfId="0" applyFont="1" applyBorder="1"/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20" xfId="0" applyFont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NUL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79376</xdr:colOff>
      <xdr:row>0</xdr:row>
      <xdr:rowOff>0</xdr:rowOff>
    </xdr:from>
    <xdr:to>
      <xdr:col>1</xdr:col>
      <xdr:colOff>581025</xdr:colOff>
      <xdr:row>4</xdr:row>
      <xdr:rowOff>114300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23</xdr:row>
      <xdr:rowOff>0</xdr:rowOff>
    </xdr:from>
    <xdr:to>
      <xdr:col>1</xdr:col>
      <xdr:colOff>581025</xdr:colOff>
      <xdr:row>27</xdr:row>
      <xdr:rowOff>114300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728789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46</xdr:row>
      <xdr:rowOff>0</xdr:rowOff>
    </xdr:from>
    <xdr:to>
      <xdr:col>1</xdr:col>
      <xdr:colOff>581025</xdr:colOff>
      <xdr:row>50</xdr:row>
      <xdr:rowOff>114300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457579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69</xdr:row>
      <xdr:rowOff>0</xdr:rowOff>
    </xdr:from>
    <xdr:to>
      <xdr:col>1</xdr:col>
      <xdr:colOff>581025</xdr:colOff>
      <xdr:row>73</xdr:row>
      <xdr:rowOff>114300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2186368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92</xdr:row>
      <xdr:rowOff>0</xdr:rowOff>
    </xdr:from>
    <xdr:to>
      <xdr:col>1</xdr:col>
      <xdr:colOff>581025</xdr:colOff>
      <xdr:row>96</xdr:row>
      <xdr:rowOff>114300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2915158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115</xdr:row>
      <xdr:rowOff>0</xdr:rowOff>
    </xdr:from>
    <xdr:to>
      <xdr:col>1</xdr:col>
      <xdr:colOff>581025</xdr:colOff>
      <xdr:row>119</xdr:row>
      <xdr:rowOff>114300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3643947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138</xdr:row>
      <xdr:rowOff>0</xdr:rowOff>
    </xdr:from>
    <xdr:to>
      <xdr:col>1</xdr:col>
      <xdr:colOff>581025</xdr:colOff>
      <xdr:row>142</xdr:row>
      <xdr:rowOff>114300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4372737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161</xdr:row>
      <xdr:rowOff>0</xdr:rowOff>
    </xdr:from>
    <xdr:to>
      <xdr:col>1</xdr:col>
      <xdr:colOff>581025</xdr:colOff>
      <xdr:row>165</xdr:row>
      <xdr:rowOff>114300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5101526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184</xdr:row>
      <xdr:rowOff>0</xdr:rowOff>
    </xdr:from>
    <xdr:to>
      <xdr:col>1</xdr:col>
      <xdr:colOff>581025</xdr:colOff>
      <xdr:row>188</xdr:row>
      <xdr:rowOff>114300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5830316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207</xdr:row>
      <xdr:rowOff>0</xdr:rowOff>
    </xdr:from>
    <xdr:to>
      <xdr:col>1</xdr:col>
      <xdr:colOff>581025</xdr:colOff>
      <xdr:row>211</xdr:row>
      <xdr:rowOff>114300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6559105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230</xdr:row>
      <xdr:rowOff>0</xdr:rowOff>
    </xdr:from>
    <xdr:to>
      <xdr:col>1</xdr:col>
      <xdr:colOff>581025</xdr:colOff>
      <xdr:row>234</xdr:row>
      <xdr:rowOff>114300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7287895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253</xdr:row>
      <xdr:rowOff>0</xdr:rowOff>
    </xdr:from>
    <xdr:to>
      <xdr:col>1</xdr:col>
      <xdr:colOff>581025</xdr:colOff>
      <xdr:row>257</xdr:row>
      <xdr:rowOff>114300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2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8016684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276</xdr:row>
      <xdr:rowOff>0</xdr:rowOff>
    </xdr:from>
    <xdr:to>
      <xdr:col>1</xdr:col>
      <xdr:colOff>581025</xdr:colOff>
      <xdr:row>280</xdr:row>
      <xdr:rowOff>114300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8745474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299</xdr:row>
      <xdr:rowOff>0</xdr:rowOff>
    </xdr:from>
    <xdr:to>
      <xdr:col>1</xdr:col>
      <xdr:colOff>581025</xdr:colOff>
      <xdr:row>303</xdr:row>
      <xdr:rowOff>114300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9474263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322</xdr:row>
      <xdr:rowOff>0</xdr:rowOff>
    </xdr:from>
    <xdr:to>
      <xdr:col>1</xdr:col>
      <xdr:colOff>581025</xdr:colOff>
      <xdr:row>326</xdr:row>
      <xdr:rowOff>114300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2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0203053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345</xdr:row>
      <xdr:rowOff>0</xdr:rowOff>
    </xdr:from>
    <xdr:to>
      <xdr:col>1</xdr:col>
      <xdr:colOff>581025</xdr:colOff>
      <xdr:row>349</xdr:row>
      <xdr:rowOff>114300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2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0931842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368</xdr:row>
      <xdr:rowOff>0</xdr:rowOff>
    </xdr:from>
    <xdr:to>
      <xdr:col>1</xdr:col>
      <xdr:colOff>581025</xdr:colOff>
      <xdr:row>372</xdr:row>
      <xdr:rowOff>114300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2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1660632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391</xdr:row>
      <xdr:rowOff>0</xdr:rowOff>
    </xdr:from>
    <xdr:to>
      <xdr:col>1</xdr:col>
      <xdr:colOff>581025</xdr:colOff>
      <xdr:row>395</xdr:row>
      <xdr:rowOff>114300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2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2389421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414</xdr:row>
      <xdr:rowOff>0</xdr:rowOff>
    </xdr:from>
    <xdr:to>
      <xdr:col>1</xdr:col>
      <xdr:colOff>581025</xdr:colOff>
      <xdr:row>418</xdr:row>
      <xdr:rowOff>114300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2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3118211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437</xdr:row>
      <xdr:rowOff>0</xdr:rowOff>
    </xdr:from>
    <xdr:to>
      <xdr:col>1</xdr:col>
      <xdr:colOff>581025</xdr:colOff>
      <xdr:row>441</xdr:row>
      <xdr:rowOff>114300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2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3847000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460</xdr:row>
      <xdr:rowOff>0</xdr:rowOff>
    </xdr:from>
    <xdr:to>
      <xdr:col>1</xdr:col>
      <xdr:colOff>581025</xdr:colOff>
      <xdr:row>464</xdr:row>
      <xdr:rowOff>114300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00000000-0008-0000-02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4575790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483</xdr:row>
      <xdr:rowOff>0</xdr:rowOff>
    </xdr:from>
    <xdr:to>
      <xdr:col>1</xdr:col>
      <xdr:colOff>581025</xdr:colOff>
      <xdr:row>487</xdr:row>
      <xdr:rowOff>114300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00000000-0008-0000-02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5304579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506</xdr:row>
      <xdr:rowOff>0</xdr:rowOff>
    </xdr:from>
    <xdr:to>
      <xdr:col>1</xdr:col>
      <xdr:colOff>581025</xdr:colOff>
      <xdr:row>510</xdr:row>
      <xdr:rowOff>114300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00000000-0008-0000-02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6033369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529</xdr:row>
      <xdr:rowOff>0</xdr:rowOff>
    </xdr:from>
    <xdr:to>
      <xdr:col>1</xdr:col>
      <xdr:colOff>581025</xdr:colOff>
      <xdr:row>533</xdr:row>
      <xdr:rowOff>114300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00000000-0008-0000-02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6762158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552</xdr:row>
      <xdr:rowOff>0</xdr:rowOff>
    </xdr:from>
    <xdr:to>
      <xdr:col>1</xdr:col>
      <xdr:colOff>581025</xdr:colOff>
      <xdr:row>556</xdr:row>
      <xdr:rowOff>114300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00000000-0008-0000-02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7490948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575</xdr:row>
      <xdr:rowOff>0</xdr:rowOff>
    </xdr:from>
    <xdr:to>
      <xdr:col>1</xdr:col>
      <xdr:colOff>581025</xdr:colOff>
      <xdr:row>579</xdr:row>
      <xdr:rowOff>114300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00000000-0008-0000-02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8219737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598</xdr:row>
      <xdr:rowOff>0</xdr:rowOff>
    </xdr:from>
    <xdr:to>
      <xdr:col>1</xdr:col>
      <xdr:colOff>581025</xdr:colOff>
      <xdr:row>602</xdr:row>
      <xdr:rowOff>114300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00000000-0008-0000-02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8948527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621</xdr:row>
      <xdr:rowOff>0</xdr:rowOff>
    </xdr:from>
    <xdr:to>
      <xdr:col>1</xdr:col>
      <xdr:colOff>581025</xdr:colOff>
      <xdr:row>625</xdr:row>
      <xdr:rowOff>114300</xdr:rowOff>
    </xdr:to>
    <xdr:pic>
      <xdr:nvPicPr>
        <xdr:cNvPr id="32" name="Picture 31" descr="Description: G:\new logo.jpg">
          <a:extLst>
            <a:ext uri="{FF2B5EF4-FFF2-40B4-BE49-F238E27FC236}">
              <a16:creationId xmlns:a16="http://schemas.microsoft.com/office/drawing/2014/main" xmlns="" id="{00000000-0008-0000-02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196773165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644</xdr:row>
      <xdr:rowOff>0</xdr:rowOff>
    </xdr:from>
    <xdr:to>
      <xdr:col>1</xdr:col>
      <xdr:colOff>581025</xdr:colOff>
      <xdr:row>648</xdr:row>
      <xdr:rowOff>114300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00000000-0008-0000-02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9375" y="204061060"/>
          <a:ext cx="1358900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667</xdr:row>
      <xdr:rowOff>38100</xdr:rowOff>
    </xdr:from>
    <xdr:to>
      <xdr:col>1</xdr:col>
      <xdr:colOff>501649</xdr:colOff>
      <xdr:row>671</xdr:row>
      <xdr:rowOff>152400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00000000-0008-0000-02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1387055"/>
          <a:ext cx="1358265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690</xdr:row>
      <xdr:rowOff>38100</xdr:rowOff>
    </xdr:from>
    <xdr:to>
      <xdr:col>1</xdr:col>
      <xdr:colOff>501649</xdr:colOff>
      <xdr:row>694</xdr:row>
      <xdr:rowOff>152400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00000000-0008-0000-02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8674950"/>
          <a:ext cx="1358265" cy="13817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184150</xdr:colOff>
      <xdr:row>0</xdr:row>
      <xdr:rowOff>231320</xdr:rowOff>
    </xdr:from>
    <xdr:to>
      <xdr:col>1</xdr:col>
      <xdr:colOff>405763</xdr:colOff>
      <xdr:row>3</xdr:row>
      <xdr:rowOff>311149</xdr:rowOff>
    </xdr:to>
    <xdr:pic>
      <xdr:nvPicPr>
        <xdr:cNvPr id="3" name="Picture 2" descr="Description: G:\new logo.jp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84150" y="231140"/>
          <a:ext cx="1402080" cy="103187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24</xdr:row>
      <xdr:rowOff>188366</xdr:rowOff>
    </xdr:from>
    <xdr:to>
      <xdr:col>1</xdr:col>
      <xdr:colOff>292101</xdr:colOff>
      <xdr:row>28</xdr:row>
      <xdr:rowOff>200024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807960"/>
          <a:ext cx="1473200" cy="128143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114301</xdr:colOff>
      <xdr:row>47</xdr:row>
      <xdr:rowOff>166320</xdr:rowOff>
    </xdr:from>
    <xdr:to>
      <xdr:col>1</xdr:col>
      <xdr:colOff>444501</xdr:colOff>
      <xdr:row>51</xdr:row>
      <xdr:rowOff>212724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4300" y="15227935"/>
          <a:ext cx="1511300" cy="131635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76200</xdr:colOff>
      <xdr:row>71</xdr:row>
      <xdr:rowOff>111612</xdr:rowOff>
    </xdr:from>
    <xdr:to>
      <xdr:col>1</xdr:col>
      <xdr:colOff>609599</xdr:colOff>
      <xdr:row>75</xdr:row>
      <xdr:rowOff>85724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" y="22793325"/>
          <a:ext cx="1713865" cy="124396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95</xdr:row>
      <xdr:rowOff>152400</xdr:rowOff>
    </xdr:from>
    <xdr:to>
      <xdr:col>1</xdr:col>
      <xdr:colOff>331058</xdr:colOff>
      <xdr:row>99</xdr:row>
      <xdr:rowOff>200024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54600"/>
          <a:ext cx="1511935" cy="131699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120</xdr:row>
      <xdr:rowOff>190500</xdr:rowOff>
    </xdr:from>
    <xdr:to>
      <xdr:col>1</xdr:col>
      <xdr:colOff>304285</xdr:colOff>
      <xdr:row>124</xdr:row>
      <xdr:rowOff>200024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303200"/>
          <a:ext cx="1485265" cy="127889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76200</xdr:colOff>
      <xdr:row>145</xdr:row>
      <xdr:rowOff>84258</xdr:rowOff>
    </xdr:from>
    <xdr:to>
      <xdr:col>1</xdr:col>
      <xdr:colOff>330199</xdr:colOff>
      <xdr:row>149</xdr:row>
      <xdr:rowOff>22223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" y="46134020"/>
          <a:ext cx="1434465" cy="120777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19051</xdr:colOff>
      <xdr:row>169</xdr:row>
      <xdr:rowOff>83281</xdr:rowOff>
    </xdr:from>
    <xdr:to>
      <xdr:col>1</xdr:col>
      <xdr:colOff>374650</xdr:colOff>
      <xdr:row>173</xdr:row>
      <xdr:rowOff>165831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050" y="53753385"/>
          <a:ext cx="1536700" cy="1352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194</xdr:row>
      <xdr:rowOff>81327</xdr:rowOff>
    </xdr:from>
    <xdr:to>
      <xdr:col>1</xdr:col>
      <xdr:colOff>356460</xdr:colOff>
      <xdr:row>198</xdr:row>
      <xdr:rowOff>165100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1688980"/>
          <a:ext cx="1537335" cy="135382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</xdr:colOff>
      <xdr:row>217</xdr:row>
      <xdr:rowOff>117474</xdr:rowOff>
    </xdr:from>
    <xdr:to>
      <xdr:col>1</xdr:col>
      <xdr:colOff>339984</xdr:colOff>
      <xdr:row>221</xdr:row>
      <xdr:rowOff>177800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9166740"/>
          <a:ext cx="1520825" cy="13309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38102</xdr:colOff>
      <xdr:row>625</xdr:row>
      <xdr:rowOff>114301</xdr:rowOff>
    </xdr:from>
    <xdr:to>
      <xdr:col>1</xdr:col>
      <xdr:colOff>353542</xdr:colOff>
      <xdr:row>629</xdr:row>
      <xdr:rowOff>139701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100" y="198869300"/>
          <a:ext cx="1496060" cy="12954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152401</xdr:colOff>
      <xdr:row>674</xdr:row>
      <xdr:rowOff>129684</xdr:rowOff>
    </xdr:from>
    <xdr:to>
      <xdr:col>1</xdr:col>
      <xdr:colOff>419101</xdr:colOff>
      <xdr:row>678</xdr:row>
      <xdr:rowOff>85723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2400" y="214315040"/>
          <a:ext cx="1447800" cy="1225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139700</xdr:colOff>
      <xdr:row>240</xdr:row>
      <xdr:rowOff>152400</xdr:rowOff>
    </xdr:from>
    <xdr:to>
      <xdr:col>1</xdr:col>
      <xdr:colOff>417211</xdr:colOff>
      <xdr:row>244</xdr:row>
      <xdr:rowOff>123824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9700" y="76644500"/>
          <a:ext cx="1458595" cy="124079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139701</xdr:colOff>
      <xdr:row>263</xdr:row>
      <xdr:rowOff>182438</xdr:rowOff>
    </xdr:from>
    <xdr:to>
      <xdr:col>1</xdr:col>
      <xdr:colOff>431801</xdr:colOff>
      <xdr:row>267</xdr:row>
      <xdr:rowOff>174623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9700" y="84116545"/>
          <a:ext cx="1473200" cy="126174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88901</xdr:colOff>
      <xdr:row>287</xdr:row>
      <xdr:rowOff>84746</xdr:rowOff>
    </xdr:from>
    <xdr:to>
      <xdr:col>1</xdr:col>
      <xdr:colOff>431801</xdr:colOff>
      <xdr:row>291</xdr:row>
      <xdr:rowOff>149223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900" y="91638755"/>
          <a:ext cx="1524000" cy="133413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165101</xdr:colOff>
      <xdr:row>311</xdr:row>
      <xdr:rowOff>177066</xdr:rowOff>
    </xdr:from>
    <xdr:to>
      <xdr:col>1</xdr:col>
      <xdr:colOff>469901</xdr:colOff>
      <xdr:row>315</xdr:row>
      <xdr:rowOff>187324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5100" y="99350830"/>
          <a:ext cx="1485900" cy="128016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76201</xdr:colOff>
      <xdr:row>335</xdr:row>
      <xdr:rowOff>173646</xdr:rowOff>
    </xdr:from>
    <xdr:to>
      <xdr:col>1</xdr:col>
      <xdr:colOff>419101</xdr:colOff>
      <xdr:row>339</xdr:row>
      <xdr:rowOff>238123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" y="106967655"/>
          <a:ext cx="1524000" cy="133413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63501</xdr:colOff>
      <xdr:row>358</xdr:row>
      <xdr:rowOff>155574</xdr:rowOff>
    </xdr:from>
    <xdr:to>
      <xdr:col>1</xdr:col>
      <xdr:colOff>419101</xdr:colOff>
      <xdr:row>362</xdr:row>
      <xdr:rowOff>238124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3500" y="114391440"/>
          <a:ext cx="1536700" cy="1352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152400</xdr:colOff>
      <xdr:row>382</xdr:row>
      <xdr:rowOff>203200</xdr:rowOff>
    </xdr:from>
    <xdr:to>
      <xdr:col>1</xdr:col>
      <xdr:colOff>358517</xdr:colOff>
      <xdr:row>386</xdr:row>
      <xdr:rowOff>73024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2400" y="122059700"/>
          <a:ext cx="1386840" cy="113919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114300</xdr:colOff>
      <xdr:row>407</xdr:row>
      <xdr:rowOff>91586</xdr:rowOff>
    </xdr:from>
    <xdr:to>
      <xdr:col>1</xdr:col>
      <xdr:colOff>380999</xdr:colOff>
      <xdr:row>411</xdr:row>
      <xdr:rowOff>47624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4300" y="129758440"/>
          <a:ext cx="1447165" cy="1225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50801</xdr:colOff>
      <xdr:row>431</xdr:row>
      <xdr:rowOff>155574</xdr:rowOff>
    </xdr:from>
    <xdr:to>
      <xdr:col>1</xdr:col>
      <xdr:colOff>406401</xdr:colOff>
      <xdr:row>435</xdr:row>
      <xdr:rowOff>238124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800" y="137441940"/>
          <a:ext cx="1536700" cy="1352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76200</xdr:colOff>
      <xdr:row>455</xdr:row>
      <xdr:rowOff>142874</xdr:rowOff>
    </xdr:from>
    <xdr:to>
      <xdr:col>1</xdr:col>
      <xdr:colOff>431800</xdr:colOff>
      <xdr:row>459</xdr:row>
      <xdr:rowOff>225424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" y="145049240"/>
          <a:ext cx="1536700" cy="1352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50801</xdr:colOff>
      <xdr:row>479</xdr:row>
      <xdr:rowOff>175600</xdr:rowOff>
    </xdr:from>
    <xdr:to>
      <xdr:col>1</xdr:col>
      <xdr:colOff>419101</xdr:colOff>
      <xdr:row>483</xdr:row>
      <xdr:rowOff>276223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50800" y="152702260"/>
          <a:ext cx="1549400" cy="137033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88901</xdr:colOff>
      <xdr:row>503</xdr:row>
      <xdr:rowOff>191720</xdr:rowOff>
    </xdr:from>
    <xdr:to>
      <xdr:col>1</xdr:col>
      <xdr:colOff>419101</xdr:colOff>
      <xdr:row>507</xdr:row>
      <xdr:rowOff>238124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88900" y="160338135"/>
          <a:ext cx="1511300" cy="131635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101601</xdr:colOff>
      <xdr:row>698</xdr:row>
      <xdr:rowOff>185858</xdr:rowOff>
    </xdr:from>
    <xdr:to>
      <xdr:col>1</xdr:col>
      <xdr:colOff>355601</xdr:colOff>
      <xdr:row>702</xdr:row>
      <xdr:rowOff>123824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600" y="221990920"/>
          <a:ext cx="1435100" cy="120777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76201</xdr:colOff>
      <xdr:row>527</xdr:row>
      <xdr:rowOff>152156</xdr:rowOff>
    </xdr:from>
    <xdr:to>
      <xdr:col>1</xdr:col>
      <xdr:colOff>469900</xdr:colOff>
      <xdr:row>531</xdr:row>
      <xdr:rowOff>288924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76200" y="167918765"/>
          <a:ext cx="1574800" cy="140652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228601</xdr:colOff>
      <xdr:row>552</xdr:row>
      <xdr:rowOff>165100</xdr:rowOff>
    </xdr:from>
    <xdr:to>
      <xdr:col>1</xdr:col>
      <xdr:colOff>374479</xdr:colOff>
      <xdr:row>555</xdr:row>
      <xdr:rowOff>330200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28600" y="175742600"/>
          <a:ext cx="1326515" cy="11049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127001</xdr:colOff>
      <xdr:row>576</xdr:row>
      <xdr:rowOff>114300</xdr:rowOff>
    </xdr:from>
    <xdr:to>
      <xdr:col>1</xdr:col>
      <xdr:colOff>368301</xdr:colOff>
      <xdr:row>580</xdr:row>
      <xdr:rowOff>34193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183311800"/>
          <a:ext cx="1422400" cy="118935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127001</xdr:colOff>
      <xdr:row>600</xdr:row>
      <xdr:rowOff>101600</xdr:rowOff>
    </xdr:from>
    <xdr:to>
      <xdr:col>1</xdr:col>
      <xdr:colOff>304801</xdr:colOff>
      <xdr:row>603</xdr:row>
      <xdr:rowOff>312127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190919100"/>
          <a:ext cx="1358900" cy="1162685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101601</xdr:colOff>
      <xdr:row>722</xdr:row>
      <xdr:rowOff>185858</xdr:rowOff>
    </xdr:from>
    <xdr:to>
      <xdr:col>1</xdr:col>
      <xdr:colOff>355601</xdr:colOff>
      <xdr:row>726</xdr:row>
      <xdr:rowOff>123824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600" y="229610920"/>
          <a:ext cx="1435100" cy="120777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101601</xdr:colOff>
      <xdr:row>747</xdr:row>
      <xdr:rowOff>185858</xdr:rowOff>
    </xdr:from>
    <xdr:to>
      <xdr:col>1</xdr:col>
      <xdr:colOff>355601</xdr:colOff>
      <xdr:row>751</xdr:row>
      <xdr:rowOff>123824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1600" y="237548420"/>
          <a:ext cx="1435100" cy="120777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152401</xdr:colOff>
      <xdr:row>649</xdr:row>
      <xdr:rowOff>129684</xdr:rowOff>
    </xdr:from>
    <xdr:to>
      <xdr:col>1</xdr:col>
      <xdr:colOff>419101</xdr:colOff>
      <xdr:row>653</xdr:row>
      <xdr:rowOff>85723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2400" y="206504540"/>
          <a:ext cx="1447800" cy="122555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  <a:headEnd/>
          <a:tailEnd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3</xdr:row>
      <xdr:rowOff>76200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/>
      </xdr:nvPicPr>
      <xdr:blipFill>
        <a:srcRect/>
        <a:stretch>
          <a:fillRect/>
        </a:stretch>
      </xdr:blipFill>
      <xdr:spPr>
        <a:xfrm>
          <a:off x="0" y="0"/>
          <a:ext cx="60960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609600</xdr:colOff>
      <xdr:row>3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/>
      </xdr:nvPicPr>
      <xdr:blipFill>
        <a:srcRect/>
        <a:stretch>
          <a:fillRect/>
        </a:stretch>
      </xdr:blipFill>
      <xdr:spPr>
        <a:xfrm>
          <a:off x="0" y="0"/>
          <a:ext cx="609600" cy="10287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3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609600</xdr:colOff>
      <xdr:row>3</xdr:row>
      <xdr:rowOff>85725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1028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3</xdr:row>
      <xdr:rowOff>76200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609600</xdr:colOff>
      <xdr:row>3</xdr:row>
      <xdr:rowOff>85725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609600" cy="1028699"/>
        </a:xfrm>
        <a:prstGeom prst="rect">
          <a:avLst/>
        </a:prstGeom>
        <a:noFill/>
      </xdr:spPr>
    </xdr:pic>
    <xdr:clientData/>
  </xdr:twoCellAnchor>
  <xdr:twoCellAnchor>
    <xdr:from>
      <xdr:col>0</xdr:col>
      <xdr:colOff>79376</xdr:colOff>
      <xdr:row>0</xdr:row>
      <xdr:rowOff>0</xdr:rowOff>
    </xdr:from>
    <xdr:to>
      <xdr:col>1</xdr:col>
      <xdr:colOff>581025</xdr:colOff>
      <xdr:row>4</xdr:row>
      <xdr:rowOff>114300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23</xdr:row>
      <xdr:rowOff>0</xdr:rowOff>
    </xdr:from>
    <xdr:to>
      <xdr:col>1</xdr:col>
      <xdr:colOff>581025</xdr:colOff>
      <xdr:row>27</xdr:row>
      <xdr:rowOff>114300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72294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46</xdr:row>
      <xdr:rowOff>0</xdr:rowOff>
    </xdr:from>
    <xdr:to>
      <xdr:col>1</xdr:col>
      <xdr:colOff>581025</xdr:colOff>
      <xdr:row>50</xdr:row>
      <xdr:rowOff>114300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44589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69</xdr:row>
      <xdr:rowOff>0</xdr:rowOff>
    </xdr:from>
    <xdr:to>
      <xdr:col>1</xdr:col>
      <xdr:colOff>581025</xdr:colOff>
      <xdr:row>73</xdr:row>
      <xdr:rowOff>114300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216884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92</xdr:row>
      <xdr:rowOff>0</xdr:rowOff>
    </xdr:from>
    <xdr:to>
      <xdr:col>1</xdr:col>
      <xdr:colOff>581025</xdr:colOff>
      <xdr:row>96</xdr:row>
      <xdr:rowOff>114300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289179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115</xdr:row>
      <xdr:rowOff>0</xdr:rowOff>
    </xdr:from>
    <xdr:to>
      <xdr:col>1</xdr:col>
      <xdr:colOff>581025</xdr:colOff>
      <xdr:row>119</xdr:row>
      <xdr:rowOff>114300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361473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138</xdr:row>
      <xdr:rowOff>0</xdr:rowOff>
    </xdr:from>
    <xdr:to>
      <xdr:col>1</xdr:col>
      <xdr:colOff>581025</xdr:colOff>
      <xdr:row>142</xdr:row>
      <xdr:rowOff>114300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433768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161</xdr:row>
      <xdr:rowOff>0</xdr:rowOff>
    </xdr:from>
    <xdr:to>
      <xdr:col>1</xdr:col>
      <xdr:colOff>581025</xdr:colOff>
      <xdr:row>165</xdr:row>
      <xdr:rowOff>114300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506063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184</xdr:row>
      <xdr:rowOff>0</xdr:rowOff>
    </xdr:from>
    <xdr:to>
      <xdr:col>1</xdr:col>
      <xdr:colOff>581025</xdr:colOff>
      <xdr:row>188</xdr:row>
      <xdr:rowOff>114300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578358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207</xdr:row>
      <xdr:rowOff>0</xdr:rowOff>
    </xdr:from>
    <xdr:to>
      <xdr:col>1</xdr:col>
      <xdr:colOff>581025</xdr:colOff>
      <xdr:row>211</xdr:row>
      <xdr:rowOff>114300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6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650652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230</xdr:row>
      <xdr:rowOff>0</xdr:rowOff>
    </xdr:from>
    <xdr:to>
      <xdr:col>1</xdr:col>
      <xdr:colOff>581025</xdr:colOff>
      <xdr:row>234</xdr:row>
      <xdr:rowOff>114300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722947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253</xdr:row>
      <xdr:rowOff>0</xdr:rowOff>
    </xdr:from>
    <xdr:to>
      <xdr:col>1</xdr:col>
      <xdr:colOff>581025</xdr:colOff>
      <xdr:row>257</xdr:row>
      <xdr:rowOff>114300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795242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276</xdr:row>
      <xdr:rowOff>0</xdr:rowOff>
    </xdr:from>
    <xdr:to>
      <xdr:col>1</xdr:col>
      <xdr:colOff>581025</xdr:colOff>
      <xdr:row>280</xdr:row>
      <xdr:rowOff>114300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6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867537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299</xdr:row>
      <xdr:rowOff>0</xdr:rowOff>
    </xdr:from>
    <xdr:to>
      <xdr:col>1</xdr:col>
      <xdr:colOff>581025</xdr:colOff>
      <xdr:row>303</xdr:row>
      <xdr:rowOff>114300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6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939831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322</xdr:row>
      <xdr:rowOff>0</xdr:rowOff>
    </xdr:from>
    <xdr:to>
      <xdr:col>1</xdr:col>
      <xdr:colOff>581025</xdr:colOff>
      <xdr:row>326</xdr:row>
      <xdr:rowOff>114300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012126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345</xdr:row>
      <xdr:rowOff>0</xdr:rowOff>
    </xdr:from>
    <xdr:to>
      <xdr:col>1</xdr:col>
      <xdr:colOff>581025</xdr:colOff>
      <xdr:row>349</xdr:row>
      <xdr:rowOff>114300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084421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368</xdr:row>
      <xdr:rowOff>0</xdr:rowOff>
    </xdr:from>
    <xdr:to>
      <xdr:col>1</xdr:col>
      <xdr:colOff>581025</xdr:colOff>
      <xdr:row>372</xdr:row>
      <xdr:rowOff>114300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156716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391</xdr:row>
      <xdr:rowOff>0</xdr:rowOff>
    </xdr:from>
    <xdr:to>
      <xdr:col>1</xdr:col>
      <xdr:colOff>581025</xdr:colOff>
      <xdr:row>395</xdr:row>
      <xdr:rowOff>114300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229010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414</xdr:row>
      <xdr:rowOff>0</xdr:rowOff>
    </xdr:from>
    <xdr:to>
      <xdr:col>1</xdr:col>
      <xdr:colOff>581025</xdr:colOff>
      <xdr:row>418</xdr:row>
      <xdr:rowOff>114300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301305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437</xdr:row>
      <xdr:rowOff>0</xdr:rowOff>
    </xdr:from>
    <xdr:to>
      <xdr:col>1</xdr:col>
      <xdr:colOff>581025</xdr:colOff>
      <xdr:row>441</xdr:row>
      <xdr:rowOff>114300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373600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460</xdr:row>
      <xdr:rowOff>0</xdr:rowOff>
    </xdr:from>
    <xdr:to>
      <xdr:col>1</xdr:col>
      <xdr:colOff>581025</xdr:colOff>
      <xdr:row>464</xdr:row>
      <xdr:rowOff>114300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00000000-0008-0000-06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445895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483</xdr:row>
      <xdr:rowOff>0</xdr:rowOff>
    </xdr:from>
    <xdr:to>
      <xdr:col>1</xdr:col>
      <xdr:colOff>581025</xdr:colOff>
      <xdr:row>487</xdr:row>
      <xdr:rowOff>114300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00000000-0008-0000-06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518189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506</xdr:row>
      <xdr:rowOff>0</xdr:rowOff>
    </xdr:from>
    <xdr:to>
      <xdr:col>1</xdr:col>
      <xdr:colOff>581025</xdr:colOff>
      <xdr:row>510</xdr:row>
      <xdr:rowOff>114300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590484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529</xdr:row>
      <xdr:rowOff>0</xdr:rowOff>
    </xdr:from>
    <xdr:to>
      <xdr:col>1</xdr:col>
      <xdr:colOff>581025</xdr:colOff>
      <xdr:row>533</xdr:row>
      <xdr:rowOff>114300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662779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552</xdr:row>
      <xdr:rowOff>0</xdr:rowOff>
    </xdr:from>
    <xdr:to>
      <xdr:col>1</xdr:col>
      <xdr:colOff>581025</xdr:colOff>
      <xdr:row>556</xdr:row>
      <xdr:rowOff>114300</xdr:rowOff>
    </xdr:to>
    <xdr:pic>
      <xdr:nvPicPr>
        <xdr:cNvPr id="32" name="Picture 31" descr="Description: G:\new logo.jpg">
          <a:extLst>
            <a:ext uri="{FF2B5EF4-FFF2-40B4-BE49-F238E27FC236}">
              <a16:creationId xmlns:a16="http://schemas.microsoft.com/office/drawing/2014/main" xmlns="" id="{00000000-0008-0000-06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735074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575</xdr:row>
      <xdr:rowOff>0</xdr:rowOff>
    </xdr:from>
    <xdr:to>
      <xdr:col>1</xdr:col>
      <xdr:colOff>581025</xdr:colOff>
      <xdr:row>579</xdr:row>
      <xdr:rowOff>114300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00000000-0008-0000-06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807368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598</xdr:row>
      <xdr:rowOff>0</xdr:rowOff>
    </xdr:from>
    <xdr:to>
      <xdr:col>1</xdr:col>
      <xdr:colOff>581025</xdr:colOff>
      <xdr:row>602</xdr:row>
      <xdr:rowOff>114300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879663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621</xdr:row>
      <xdr:rowOff>0</xdr:rowOff>
    </xdr:from>
    <xdr:to>
      <xdr:col>1</xdr:col>
      <xdr:colOff>581025</xdr:colOff>
      <xdr:row>625</xdr:row>
      <xdr:rowOff>114300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1951958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644</xdr:row>
      <xdr:rowOff>0</xdr:rowOff>
    </xdr:from>
    <xdr:to>
      <xdr:col>1</xdr:col>
      <xdr:colOff>581025</xdr:colOff>
      <xdr:row>648</xdr:row>
      <xdr:rowOff>114300</xdr:rowOff>
    </xdr:to>
    <xdr:pic>
      <xdr:nvPicPr>
        <xdr:cNvPr id="36" name="Picture 35" descr="Description: G:\new logo.jpg">
          <a:extLst>
            <a:ext uri="{FF2B5EF4-FFF2-40B4-BE49-F238E27FC236}">
              <a16:creationId xmlns:a16="http://schemas.microsoft.com/office/drawing/2014/main" xmlns="" id="{00000000-0008-0000-06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20242530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667</xdr:row>
      <xdr:rowOff>38100</xdr:rowOff>
    </xdr:from>
    <xdr:to>
      <xdr:col>1</xdr:col>
      <xdr:colOff>501649</xdr:colOff>
      <xdr:row>671</xdr:row>
      <xdr:rowOff>152400</xdr:rowOff>
    </xdr:to>
    <xdr:pic>
      <xdr:nvPicPr>
        <xdr:cNvPr id="37" name="Picture 36" descr="Description: G:\new logo.jpg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69287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690</xdr:row>
      <xdr:rowOff>38100</xdr:rowOff>
    </xdr:from>
    <xdr:to>
      <xdr:col>1</xdr:col>
      <xdr:colOff>501649</xdr:colOff>
      <xdr:row>694</xdr:row>
      <xdr:rowOff>152400</xdr:rowOff>
    </xdr:to>
    <xdr:pic>
      <xdr:nvPicPr>
        <xdr:cNvPr id="38" name="Picture 37" descr="Description: G:\new logo.jpg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6922350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79376</xdr:colOff>
      <xdr:row>713</xdr:row>
      <xdr:rowOff>0</xdr:rowOff>
    </xdr:from>
    <xdr:to>
      <xdr:col>1</xdr:col>
      <xdr:colOff>581025</xdr:colOff>
      <xdr:row>717</xdr:row>
      <xdr:rowOff>114300</xdr:rowOff>
    </xdr:to>
    <xdr:pic>
      <xdr:nvPicPr>
        <xdr:cNvPr id="39" name="Picture 38" descr="Description: G:\new logo.jpg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76" y="224113725"/>
          <a:ext cx="1358899" cy="137160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47626</xdr:rowOff>
    </xdr:from>
    <xdr:to>
      <xdr:col>0</xdr:col>
      <xdr:colOff>1517650</xdr:colOff>
      <xdr:row>3</xdr:row>
      <xdr:rowOff>127000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47626"/>
          <a:ext cx="1428750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63500</xdr:colOff>
      <xdr:row>49</xdr:row>
      <xdr:rowOff>63501</xdr:rowOff>
    </xdr:from>
    <xdr:to>
      <xdr:col>0</xdr:col>
      <xdr:colOff>1644650</xdr:colOff>
      <xdr:row>52</xdr:row>
      <xdr:rowOff>111125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17653001"/>
          <a:ext cx="1587500" cy="13493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127000</xdr:colOff>
      <xdr:row>97</xdr:row>
      <xdr:rowOff>47626</xdr:rowOff>
    </xdr:from>
    <xdr:to>
      <xdr:col>0</xdr:col>
      <xdr:colOff>1565275</xdr:colOff>
      <xdr:row>100</xdr:row>
      <xdr:rowOff>127000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34655126"/>
          <a:ext cx="1444625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145</xdr:row>
      <xdr:rowOff>1</xdr:rowOff>
    </xdr:from>
    <xdr:to>
      <xdr:col>0</xdr:col>
      <xdr:colOff>1562100</xdr:colOff>
      <xdr:row>148</xdr:row>
      <xdr:rowOff>104775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511326"/>
          <a:ext cx="1562100" cy="14192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193</xdr:row>
      <xdr:rowOff>1</xdr:rowOff>
    </xdr:from>
    <xdr:to>
      <xdr:col>0</xdr:col>
      <xdr:colOff>1533525</xdr:colOff>
      <xdr:row>196</xdr:row>
      <xdr:rowOff>95250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9703951"/>
          <a:ext cx="1533525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241</xdr:row>
      <xdr:rowOff>0</xdr:rowOff>
    </xdr:from>
    <xdr:to>
      <xdr:col>0</xdr:col>
      <xdr:colOff>1590675</xdr:colOff>
      <xdr:row>244</xdr:row>
      <xdr:rowOff>95249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6839425"/>
          <a:ext cx="1590675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290</xdr:row>
      <xdr:rowOff>1</xdr:rowOff>
    </xdr:from>
    <xdr:to>
      <xdr:col>0</xdr:col>
      <xdr:colOff>1676400</xdr:colOff>
      <xdr:row>293</xdr:row>
      <xdr:rowOff>104775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432101"/>
          <a:ext cx="1676400" cy="14192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339</xdr:row>
      <xdr:rowOff>38100</xdr:rowOff>
    </xdr:from>
    <xdr:to>
      <xdr:col>0</xdr:col>
      <xdr:colOff>1619250</xdr:colOff>
      <xdr:row>342</xdr:row>
      <xdr:rowOff>114300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22148600"/>
          <a:ext cx="1562100" cy="13906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38100</xdr:colOff>
      <xdr:row>388</xdr:row>
      <xdr:rowOff>47625</xdr:rowOff>
    </xdr:from>
    <xdr:to>
      <xdr:col>0</xdr:col>
      <xdr:colOff>1543050</xdr:colOff>
      <xdr:row>391</xdr:row>
      <xdr:rowOff>104774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39779375"/>
          <a:ext cx="1504950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437</xdr:row>
      <xdr:rowOff>1</xdr:rowOff>
    </xdr:from>
    <xdr:to>
      <xdr:col>0</xdr:col>
      <xdr:colOff>1447800</xdr:colOff>
      <xdr:row>440</xdr:row>
      <xdr:rowOff>85725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7381576"/>
          <a:ext cx="1447800" cy="14001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485</xdr:row>
      <xdr:rowOff>1</xdr:rowOff>
    </xdr:from>
    <xdr:to>
      <xdr:col>0</xdr:col>
      <xdr:colOff>1457325</xdr:colOff>
      <xdr:row>488</xdr:row>
      <xdr:rowOff>95250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12301"/>
          <a:ext cx="1457325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533</xdr:row>
      <xdr:rowOff>1</xdr:rowOff>
    </xdr:from>
    <xdr:to>
      <xdr:col>0</xdr:col>
      <xdr:colOff>1609725</xdr:colOff>
      <xdr:row>536</xdr:row>
      <xdr:rowOff>95250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1814451"/>
          <a:ext cx="1609725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581</xdr:row>
      <xdr:rowOff>1</xdr:rowOff>
    </xdr:from>
    <xdr:to>
      <xdr:col>0</xdr:col>
      <xdr:colOff>1752600</xdr:colOff>
      <xdr:row>584</xdr:row>
      <xdr:rowOff>123825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9121376"/>
          <a:ext cx="1752600" cy="14382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628</xdr:row>
      <xdr:rowOff>1</xdr:rowOff>
    </xdr:from>
    <xdr:to>
      <xdr:col>0</xdr:col>
      <xdr:colOff>1638300</xdr:colOff>
      <xdr:row>631</xdr:row>
      <xdr:rowOff>95250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800-00001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037776"/>
          <a:ext cx="1638300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677</xdr:row>
      <xdr:rowOff>1</xdr:rowOff>
    </xdr:from>
    <xdr:to>
      <xdr:col>1</xdr:col>
      <xdr:colOff>85725</xdr:colOff>
      <xdr:row>680</xdr:row>
      <xdr:rowOff>104775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3716176"/>
          <a:ext cx="1905000" cy="14192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725</xdr:row>
      <xdr:rowOff>1</xdr:rowOff>
    </xdr:from>
    <xdr:to>
      <xdr:col>1</xdr:col>
      <xdr:colOff>0</xdr:colOff>
      <xdr:row>728</xdr:row>
      <xdr:rowOff>123825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8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0985001"/>
          <a:ext cx="1819275" cy="14382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1762125</xdr:colOff>
      <xdr:row>776</xdr:row>
      <xdr:rowOff>114299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8272875"/>
          <a:ext cx="1762125" cy="14287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821</xdr:row>
      <xdr:rowOff>0</xdr:rowOff>
    </xdr:from>
    <xdr:to>
      <xdr:col>0</xdr:col>
      <xdr:colOff>1704975</xdr:colOff>
      <xdr:row>824</xdr:row>
      <xdr:rowOff>133349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800-00001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95513125"/>
          <a:ext cx="1704975" cy="14477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869</xdr:row>
      <xdr:rowOff>1</xdr:rowOff>
    </xdr:from>
    <xdr:to>
      <xdr:col>0</xdr:col>
      <xdr:colOff>1428750</xdr:colOff>
      <xdr:row>872</xdr:row>
      <xdr:rowOff>104775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2896251"/>
          <a:ext cx="1428750" cy="14192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918</xdr:row>
      <xdr:rowOff>1</xdr:rowOff>
    </xdr:from>
    <xdr:to>
      <xdr:col>0</xdr:col>
      <xdr:colOff>1419225</xdr:colOff>
      <xdr:row>921</xdr:row>
      <xdr:rowOff>123825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8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0603226"/>
          <a:ext cx="1419225" cy="143827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47625</xdr:colOff>
      <xdr:row>966</xdr:row>
      <xdr:rowOff>19051</xdr:rowOff>
    </xdr:from>
    <xdr:to>
      <xdr:col>0</xdr:col>
      <xdr:colOff>1276350</xdr:colOff>
      <xdr:row>969</xdr:row>
      <xdr:rowOff>85725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47948251"/>
          <a:ext cx="1228725" cy="13811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28575</xdr:colOff>
      <xdr:row>1014</xdr:row>
      <xdr:rowOff>1</xdr:rowOff>
    </xdr:from>
    <xdr:to>
      <xdr:col>0</xdr:col>
      <xdr:colOff>1343025</xdr:colOff>
      <xdr:row>1017</xdr:row>
      <xdr:rowOff>104775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365112301"/>
          <a:ext cx="1314450" cy="14192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1063</xdr:row>
      <xdr:rowOff>0</xdr:rowOff>
    </xdr:from>
    <xdr:to>
      <xdr:col>0</xdr:col>
      <xdr:colOff>1304925</xdr:colOff>
      <xdr:row>1066</xdr:row>
      <xdr:rowOff>95249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2733550"/>
          <a:ext cx="1304925" cy="14096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1112</xdr:row>
      <xdr:rowOff>28575</xdr:rowOff>
    </xdr:from>
    <xdr:to>
      <xdr:col>0</xdr:col>
      <xdr:colOff>1247775</xdr:colOff>
      <xdr:row>1115</xdr:row>
      <xdr:rowOff>85724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800-00001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00297650"/>
          <a:ext cx="1181100" cy="137159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38100</xdr:colOff>
      <xdr:row>1160</xdr:row>
      <xdr:rowOff>76201</xdr:rowOff>
    </xdr:from>
    <xdr:to>
      <xdr:col>0</xdr:col>
      <xdr:colOff>1257300</xdr:colOff>
      <xdr:row>1163</xdr:row>
      <xdr:rowOff>104775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417823651"/>
          <a:ext cx="1219200" cy="134302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57150</xdr:colOff>
      <xdr:row>1208</xdr:row>
      <xdr:rowOff>38100</xdr:rowOff>
    </xdr:from>
    <xdr:to>
      <xdr:col>0</xdr:col>
      <xdr:colOff>1190625</xdr:colOff>
      <xdr:row>1211</xdr:row>
      <xdr:rowOff>76199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35206775"/>
          <a:ext cx="1133475" cy="1352549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1256</xdr:row>
      <xdr:rowOff>0</xdr:rowOff>
    </xdr:from>
    <xdr:to>
      <xdr:col>0</xdr:col>
      <xdr:colOff>1400175</xdr:colOff>
      <xdr:row>1259</xdr:row>
      <xdr:rowOff>114299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800-00001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2570850"/>
          <a:ext cx="1400175" cy="1428749"/>
        </a:xfrm>
        <a:prstGeom prst="rect">
          <a:avLst/>
        </a:prstGeom>
        <a:noFill/>
      </xdr:spPr>
    </xdr:pic>
    <xdr:clientData/>
  </xdr:twoCellAnchor>
  <xdr:oneCellAnchor>
    <xdr:from>
      <xdr:col>0</xdr:col>
      <xdr:colOff>57150</xdr:colOff>
      <xdr:row>1304</xdr:row>
      <xdr:rowOff>19051</xdr:rowOff>
    </xdr:from>
    <xdr:ext cx="1295400" cy="1381124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469801576"/>
          <a:ext cx="1295400" cy="13811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1352</xdr:row>
      <xdr:rowOff>0</xdr:rowOff>
    </xdr:from>
    <xdr:ext cx="1428750" cy="1390649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7213275"/>
          <a:ext cx="1428750" cy="1390649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1400</xdr:row>
      <xdr:rowOff>1</xdr:rowOff>
    </xdr:from>
    <xdr:ext cx="1371600" cy="1400174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8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4520201"/>
          <a:ext cx="1371600" cy="140017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1448</xdr:row>
      <xdr:rowOff>1</xdr:rowOff>
    </xdr:from>
    <xdr:ext cx="790575" cy="381000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800-00002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1759976"/>
          <a:ext cx="790575" cy="3810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1448</xdr:row>
      <xdr:rowOff>1</xdr:rowOff>
    </xdr:from>
    <xdr:ext cx="1628775" cy="1419224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800-00002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1960476"/>
          <a:ext cx="1628775" cy="14192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47625</xdr:colOff>
      <xdr:row>1496</xdr:row>
      <xdr:rowOff>9525</xdr:rowOff>
    </xdr:from>
    <xdr:ext cx="1323975" cy="1409699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800-00002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539257875"/>
          <a:ext cx="1323975" cy="1409699"/>
        </a:xfrm>
        <a:prstGeom prst="rect">
          <a:avLst/>
        </a:prstGeom>
        <a:noFill/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47625</xdr:rowOff>
    </xdr:from>
    <xdr:to>
      <xdr:col>0</xdr:col>
      <xdr:colOff>1028700</xdr:colOff>
      <xdr:row>3</xdr:row>
      <xdr:rowOff>285750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028700" cy="11239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urinderkmr901@gmail.com" TargetMode="External"/><Relationship Id="rId13" Type="http://schemas.openxmlformats.org/officeDocument/2006/relationships/hyperlink" Target="mailto:tjamwal6@gmail.com" TargetMode="External"/><Relationship Id="rId18" Type="http://schemas.openxmlformats.org/officeDocument/2006/relationships/hyperlink" Target="mailto:bobbyrajwal66@gmail.com" TargetMode="External"/><Relationship Id="rId3" Type="http://schemas.openxmlformats.org/officeDocument/2006/relationships/hyperlink" Target="mailto:zulfikarbaigh@gmail.com" TargetMode="External"/><Relationship Id="rId7" Type="http://schemas.openxmlformats.org/officeDocument/2006/relationships/hyperlink" Target="mailto:kbkuldeepbhat@gmail.com" TargetMode="External"/><Relationship Id="rId12" Type="http://schemas.openxmlformats.org/officeDocument/2006/relationships/hyperlink" Target="mailto:dheerajbhalwal17@gmail.com" TargetMode="External"/><Relationship Id="rId17" Type="http://schemas.openxmlformats.org/officeDocument/2006/relationships/hyperlink" Target="mailto:ajaymanwati975@gmail.com" TargetMode="External"/><Relationship Id="rId2" Type="http://schemas.openxmlformats.org/officeDocument/2006/relationships/hyperlink" Target="mailto:pankajchabra31@gmail.com" TargetMode="External"/><Relationship Id="rId16" Type="http://schemas.openxmlformats.org/officeDocument/2006/relationships/hyperlink" Target="mailto:artisharma2646@gmail.com" TargetMode="External"/><Relationship Id="rId1" Type="http://schemas.openxmlformats.org/officeDocument/2006/relationships/hyperlink" Target="mailto:nncydutt82@gmail.com" TargetMode="External"/><Relationship Id="rId6" Type="http://schemas.openxmlformats.org/officeDocument/2006/relationships/hyperlink" Target="mailto:dakshpandita@gmail.com" TargetMode="External"/><Relationship Id="rId11" Type="http://schemas.openxmlformats.org/officeDocument/2006/relationships/hyperlink" Target="mailto:ary7536455@gmail.com" TargetMode="External"/><Relationship Id="rId5" Type="http://schemas.openxmlformats.org/officeDocument/2006/relationships/hyperlink" Target="mailto:kingofall989710@gmail.com" TargetMode="External"/><Relationship Id="rId15" Type="http://schemas.openxmlformats.org/officeDocument/2006/relationships/hyperlink" Target="mailto:sandhyachib004@gmail.com" TargetMode="External"/><Relationship Id="rId10" Type="http://schemas.openxmlformats.org/officeDocument/2006/relationships/hyperlink" Target="mailto:ramesh.bhat68@gmail.com" TargetMode="External"/><Relationship Id="rId4" Type="http://schemas.openxmlformats.org/officeDocument/2006/relationships/hyperlink" Target="mailto:singhbalbinder28@gmail.com" TargetMode="External"/><Relationship Id="rId9" Type="http://schemas.openxmlformats.org/officeDocument/2006/relationships/hyperlink" Target="mailto:singhnimisha61@gmail.com" TargetMode="External"/><Relationship Id="rId14" Type="http://schemas.openxmlformats.org/officeDocument/2006/relationships/hyperlink" Target="mailto:mkl.sawhney@rediff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kcgurukulschool.in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33" Type="http://schemas.openxmlformats.org/officeDocument/2006/relationships/drawing" Target="../drawings/drawing1.xm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32" Type="http://schemas.openxmlformats.org/officeDocument/2006/relationships/printerSettings" Target="../printerSettings/printerSettings1.bin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31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hyperlink" Target="http://www.kcgurukulschool.org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34" Type="http://schemas.openxmlformats.org/officeDocument/2006/relationships/drawing" Target="../drawings/drawing2.xm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33" Type="http://schemas.openxmlformats.org/officeDocument/2006/relationships/printerSettings" Target="../printerSettings/printerSettings2.bin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32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31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hyperlink" Target="http://www.kcgurukulschool.org/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26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5" Type="http://schemas.openxmlformats.org/officeDocument/2006/relationships/hyperlink" Target="http://www.kcgurukulschool.org/" TargetMode="External"/><Relationship Id="rId33" Type="http://schemas.openxmlformats.org/officeDocument/2006/relationships/drawing" Target="../drawings/drawing3.xm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29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hyperlink" Target="http://www.kcgurukulschool.org/" TargetMode="External"/><Relationship Id="rId32" Type="http://schemas.openxmlformats.org/officeDocument/2006/relationships/hyperlink" Target="http://www.kcgurukulschool.org/" TargetMode="Externa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28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31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Relationship Id="rId27" Type="http://schemas.openxmlformats.org/officeDocument/2006/relationships/hyperlink" Target="http://www.kcgurukulschool.org/" TargetMode="External"/><Relationship Id="rId30" Type="http://schemas.openxmlformats.org/officeDocument/2006/relationships/hyperlink" Target="http://www.kcgurukulschool.org/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34" Type="http://schemas.openxmlformats.org/officeDocument/2006/relationships/drawing" Target="../drawings/drawing4.xm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33" Type="http://schemas.openxmlformats.org/officeDocument/2006/relationships/printerSettings" Target="../printerSettings/printerSettings4.bin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29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32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31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hyperlink" Target="http://www.kcgurukulschool.in/" TargetMode="External"/><Relationship Id="rId30" Type="http://schemas.openxmlformats.org/officeDocument/2006/relationships/hyperlink" Target="http://www.kcgurukulschool.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4"/>
  <sheetViews>
    <sheetView workbookViewId="0">
      <selection activeCell="K8" sqref="K8"/>
    </sheetView>
  </sheetViews>
  <sheetFormatPr defaultColWidth="9" defaultRowHeight="15"/>
  <cols>
    <col min="1" max="1" width="4.85546875" customWidth="1"/>
    <col min="2" max="2" width="9.85546875" customWidth="1"/>
    <col min="3" max="3" width="18.5703125" customWidth="1"/>
    <col min="4" max="4" width="18.140625" customWidth="1"/>
    <col min="5" max="5" width="12.28515625" customWidth="1"/>
    <col min="6" max="6" width="20.7109375" customWidth="1"/>
    <col min="7" max="7" width="14.5703125" customWidth="1"/>
    <col min="8" max="8" width="10.85546875" customWidth="1"/>
    <col min="9" max="9" width="41.42578125" customWidth="1"/>
    <col min="10" max="10" width="11.5703125" customWidth="1"/>
    <col min="11" max="11" width="4.85546875" customWidth="1"/>
    <col min="12" max="12" width="3.7109375" customWidth="1"/>
    <col min="13" max="13" width="11.28515625" customWidth="1"/>
    <col min="14" max="14" width="10" customWidth="1"/>
    <col min="15" max="15" width="10.140625" customWidth="1"/>
    <col min="16" max="16" width="27.42578125" customWidth="1"/>
  </cols>
  <sheetData>
    <row r="1" spans="1:27" ht="15.75">
      <c r="A1" s="321" t="s">
        <v>0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</row>
    <row r="2" spans="1:27">
      <c r="A2" s="323" t="s">
        <v>1</v>
      </c>
      <c r="B2" s="323"/>
      <c r="C2" s="108"/>
      <c r="D2" s="109" t="s">
        <v>2</v>
      </c>
      <c r="E2" s="108"/>
      <c r="F2" s="109" t="s">
        <v>3</v>
      </c>
      <c r="G2" s="108"/>
      <c r="H2" s="108"/>
      <c r="I2" s="108"/>
      <c r="J2" s="108"/>
      <c r="K2" s="108"/>
      <c r="L2" s="108"/>
      <c r="M2" s="108"/>
      <c r="N2" s="133" t="s">
        <v>4</v>
      </c>
      <c r="O2" s="133" t="s">
        <v>5</v>
      </c>
      <c r="P2" s="108"/>
    </row>
    <row r="3" spans="1:27" ht="15.75" thickBot="1">
      <c r="A3" s="110" t="s">
        <v>6</v>
      </c>
      <c r="B3" s="110" t="s">
        <v>7</v>
      </c>
      <c r="C3" s="111" t="s">
        <v>8</v>
      </c>
      <c r="D3" s="110" t="s">
        <v>9</v>
      </c>
      <c r="E3" s="112" t="s">
        <v>10</v>
      </c>
      <c r="F3" s="112" t="s">
        <v>11</v>
      </c>
      <c r="G3" s="111" t="s">
        <v>10</v>
      </c>
      <c r="H3" s="111" t="s">
        <v>12</v>
      </c>
      <c r="I3" s="111" t="s">
        <v>13</v>
      </c>
      <c r="J3" s="111" t="s">
        <v>14</v>
      </c>
      <c r="K3" s="111" t="s">
        <v>15</v>
      </c>
      <c r="L3" s="112" t="s">
        <v>16</v>
      </c>
      <c r="M3" s="112" t="s">
        <v>418</v>
      </c>
      <c r="N3" s="324" t="s">
        <v>17</v>
      </c>
      <c r="O3" s="324"/>
      <c r="P3" s="111" t="s">
        <v>18</v>
      </c>
      <c r="AA3" s="140"/>
    </row>
    <row r="4" spans="1:27" ht="22.5" customHeight="1" thickBot="1">
      <c r="A4" s="113" t="s">
        <v>19</v>
      </c>
      <c r="B4" s="114" t="s">
        <v>20</v>
      </c>
      <c r="C4" s="97" t="s">
        <v>21</v>
      </c>
      <c r="D4" s="115" t="s">
        <v>22</v>
      </c>
      <c r="E4" s="113" t="s">
        <v>23</v>
      </c>
      <c r="F4" s="116" t="s">
        <v>24</v>
      </c>
      <c r="G4" s="113" t="s">
        <v>25</v>
      </c>
      <c r="H4" s="117">
        <v>40076</v>
      </c>
      <c r="I4" s="134" t="s">
        <v>26</v>
      </c>
      <c r="J4" s="135">
        <v>997769464117</v>
      </c>
      <c r="K4" s="136" t="s">
        <v>27</v>
      </c>
      <c r="L4" s="136" t="s">
        <v>28</v>
      </c>
      <c r="M4" s="296">
        <v>203</v>
      </c>
      <c r="N4" s="113" t="s">
        <v>29</v>
      </c>
      <c r="O4" s="113" t="s">
        <v>30</v>
      </c>
      <c r="P4" s="137" t="s">
        <v>31</v>
      </c>
    </row>
    <row r="5" spans="1:27" ht="24" customHeight="1" thickBot="1">
      <c r="A5" s="113" t="s">
        <v>32</v>
      </c>
      <c r="B5" s="114" t="s">
        <v>33</v>
      </c>
      <c r="C5" s="98" t="s">
        <v>34</v>
      </c>
      <c r="D5" s="118" t="s">
        <v>35</v>
      </c>
      <c r="E5" s="113" t="s">
        <v>36</v>
      </c>
      <c r="F5" s="100" t="s">
        <v>37</v>
      </c>
      <c r="G5" s="113" t="s">
        <v>38</v>
      </c>
      <c r="H5" s="117" t="s">
        <v>39</v>
      </c>
      <c r="I5" s="134" t="s">
        <v>40</v>
      </c>
      <c r="J5" s="135">
        <v>330785464401</v>
      </c>
      <c r="K5" s="136" t="s">
        <v>41</v>
      </c>
      <c r="L5" s="136" t="s">
        <v>28</v>
      </c>
      <c r="M5" s="298">
        <v>174</v>
      </c>
      <c r="N5" s="113" t="s">
        <v>42</v>
      </c>
      <c r="O5" s="113" t="s">
        <v>43</v>
      </c>
      <c r="P5" s="138" t="s">
        <v>44</v>
      </c>
    </row>
    <row r="6" spans="1:27" ht="24" customHeight="1" thickBot="1">
      <c r="A6" s="113" t="s">
        <v>45</v>
      </c>
      <c r="B6" s="114" t="s">
        <v>46</v>
      </c>
      <c r="C6" s="98" t="s">
        <v>47</v>
      </c>
      <c r="D6" s="118" t="s">
        <v>48</v>
      </c>
      <c r="E6" s="113" t="s">
        <v>49</v>
      </c>
      <c r="F6" s="100" t="s">
        <v>50</v>
      </c>
      <c r="G6" s="113" t="s">
        <v>51</v>
      </c>
      <c r="H6" s="117" t="s">
        <v>52</v>
      </c>
      <c r="I6" s="134" t="s">
        <v>53</v>
      </c>
      <c r="J6" s="135">
        <v>581623611125</v>
      </c>
      <c r="K6" s="136" t="s">
        <v>27</v>
      </c>
      <c r="L6" s="136" t="s">
        <v>28</v>
      </c>
      <c r="M6" s="298">
        <v>176</v>
      </c>
      <c r="N6" s="113" t="s">
        <v>54</v>
      </c>
      <c r="O6" s="113" t="s">
        <v>55</v>
      </c>
      <c r="P6" s="138" t="s">
        <v>56</v>
      </c>
    </row>
    <row r="7" spans="1:27" ht="27.75" customHeight="1" thickBot="1">
      <c r="A7" s="113" t="s">
        <v>57</v>
      </c>
      <c r="B7" s="114" t="s">
        <v>58</v>
      </c>
      <c r="C7" s="98" t="s">
        <v>59</v>
      </c>
      <c r="D7" s="118" t="s">
        <v>60</v>
      </c>
      <c r="E7" s="113" t="s">
        <v>23</v>
      </c>
      <c r="F7" s="100" t="s">
        <v>61</v>
      </c>
      <c r="G7" s="113" t="s">
        <v>62</v>
      </c>
      <c r="H7" s="117" t="s">
        <v>63</v>
      </c>
      <c r="I7" s="134" t="s">
        <v>64</v>
      </c>
      <c r="J7" s="135">
        <v>632974832616</v>
      </c>
      <c r="K7" s="136" t="s">
        <v>27</v>
      </c>
      <c r="L7" s="136" t="s">
        <v>28</v>
      </c>
      <c r="M7" s="298">
        <v>189</v>
      </c>
      <c r="N7" s="113" t="s">
        <v>65</v>
      </c>
      <c r="O7" s="113" t="s">
        <v>66</v>
      </c>
      <c r="P7" s="138" t="s">
        <v>67</v>
      </c>
    </row>
    <row r="8" spans="1:27" ht="25.5" customHeight="1" thickBot="1">
      <c r="A8" s="113" t="s">
        <v>68</v>
      </c>
      <c r="B8" s="114" t="s">
        <v>46</v>
      </c>
      <c r="C8" s="98" t="s">
        <v>69</v>
      </c>
      <c r="D8" s="118" t="s">
        <v>70</v>
      </c>
      <c r="E8" s="113" t="s">
        <v>25</v>
      </c>
      <c r="F8" s="100" t="s">
        <v>71</v>
      </c>
      <c r="G8" s="113" t="s">
        <v>62</v>
      </c>
      <c r="H8" s="119">
        <v>39574</v>
      </c>
      <c r="I8" s="134" t="s">
        <v>72</v>
      </c>
      <c r="J8" s="135">
        <v>366279619327</v>
      </c>
      <c r="K8" s="136" t="s">
        <v>27</v>
      </c>
      <c r="L8" s="136" t="s">
        <v>73</v>
      </c>
      <c r="M8" s="298">
        <v>139</v>
      </c>
      <c r="N8" s="113" t="s">
        <v>74</v>
      </c>
      <c r="O8" s="113" t="s">
        <v>75</v>
      </c>
      <c r="P8" s="137" t="s">
        <v>76</v>
      </c>
    </row>
    <row r="9" spans="1:27" ht="15.75" thickBot="1">
      <c r="A9" s="113" t="s">
        <v>77</v>
      </c>
      <c r="B9" s="113" t="s">
        <v>78</v>
      </c>
      <c r="C9" s="100" t="s">
        <v>79</v>
      </c>
      <c r="D9" s="118" t="s">
        <v>80</v>
      </c>
      <c r="E9" s="113" t="s">
        <v>81</v>
      </c>
      <c r="F9" s="100" t="s">
        <v>82</v>
      </c>
      <c r="G9" s="113" t="s">
        <v>51</v>
      </c>
      <c r="H9" s="113" t="s">
        <v>83</v>
      </c>
      <c r="I9" s="113" t="s">
        <v>84</v>
      </c>
      <c r="J9" s="113"/>
      <c r="K9" s="113" t="s">
        <v>85</v>
      </c>
      <c r="L9" s="113" t="s">
        <v>28</v>
      </c>
      <c r="M9" s="298">
        <v>146</v>
      </c>
      <c r="N9" s="113" t="s">
        <v>86</v>
      </c>
      <c r="O9" s="113" t="s">
        <v>87</v>
      </c>
      <c r="P9" s="137" t="s">
        <v>88</v>
      </c>
    </row>
    <row r="10" spans="1:27" ht="25.5" thickBot="1">
      <c r="A10" s="113" t="s">
        <v>89</v>
      </c>
      <c r="B10" s="114" t="s">
        <v>90</v>
      </c>
      <c r="C10" s="98" t="s">
        <v>91</v>
      </c>
      <c r="D10" s="118" t="s">
        <v>92</v>
      </c>
      <c r="E10" s="113" t="s">
        <v>36</v>
      </c>
      <c r="F10" s="120" t="s">
        <v>93</v>
      </c>
      <c r="G10" s="113" t="s">
        <v>51</v>
      </c>
      <c r="H10" s="121" t="s">
        <v>94</v>
      </c>
      <c r="I10" s="134" t="s">
        <v>95</v>
      </c>
      <c r="J10" s="135">
        <v>438991751925</v>
      </c>
      <c r="K10" s="136" t="s">
        <v>27</v>
      </c>
      <c r="L10" s="136" t="s">
        <v>28</v>
      </c>
      <c r="M10" s="298">
        <v>184</v>
      </c>
      <c r="N10" s="113" t="s">
        <v>96</v>
      </c>
      <c r="O10" s="113" t="s">
        <v>97</v>
      </c>
      <c r="P10" s="138" t="s">
        <v>98</v>
      </c>
    </row>
    <row r="11" spans="1:27" ht="15.75" thickBot="1">
      <c r="A11" s="113" t="s">
        <v>99</v>
      </c>
      <c r="B11" s="114" t="s">
        <v>100</v>
      </c>
      <c r="C11" s="98" t="s">
        <v>101</v>
      </c>
      <c r="D11" s="118" t="s">
        <v>102</v>
      </c>
      <c r="E11" s="113" t="s">
        <v>51</v>
      </c>
      <c r="F11" s="100" t="s">
        <v>103</v>
      </c>
      <c r="G11" s="113" t="s">
        <v>104</v>
      </c>
      <c r="H11" s="119">
        <v>39881</v>
      </c>
      <c r="I11" s="134" t="s">
        <v>105</v>
      </c>
      <c r="J11" s="135">
        <v>756715705995</v>
      </c>
      <c r="K11" s="136" t="s">
        <v>106</v>
      </c>
      <c r="L11" s="136" t="s">
        <v>73</v>
      </c>
      <c r="M11" s="298">
        <v>197</v>
      </c>
      <c r="N11" s="113" t="s">
        <v>107</v>
      </c>
      <c r="O11" s="113" t="s">
        <v>108</v>
      </c>
      <c r="P11" s="137" t="s">
        <v>109</v>
      </c>
    </row>
    <row r="12" spans="1:27" ht="25.5" thickBot="1">
      <c r="A12" s="113" t="s">
        <v>110</v>
      </c>
      <c r="B12" s="114" t="s">
        <v>111</v>
      </c>
      <c r="C12" s="98" t="s">
        <v>112</v>
      </c>
      <c r="D12" s="118" t="s">
        <v>113</v>
      </c>
      <c r="E12" s="113" t="s">
        <v>36</v>
      </c>
      <c r="F12" s="100" t="s">
        <v>114</v>
      </c>
      <c r="G12" s="113" t="s">
        <v>62</v>
      </c>
      <c r="H12" s="121" t="s">
        <v>115</v>
      </c>
      <c r="I12" s="134" t="s">
        <v>116</v>
      </c>
      <c r="J12" s="135">
        <v>386212867181</v>
      </c>
      <c r="K12" s="136" t="s">
        <v>27</v>
      </c>
      <c r="L12" s="136" t="s">
        <v>28</v>
      </c>
      <c r="M12" s="298">
        <v>167</v>
      </c>
      <c r="N12" s="113" t="s">
        <v>117</v>
      </c>
      <c r="O12" s="113" t="s">
        <v>118</v>
      </c>
      <c r="P12" s="138" t="s">
        <v>119</v>
      </c>
    </row>
    <row r="13" spans="1:27" ht="15.75" thickBot="1">
      <c r="A13" s="113" t="s">
        <v>120</v>
      </c>
      <c r="B13" s="114" t="s">
        <v>121</v>
      </c>
      <c r="C13" s="98" t="s">
        <v>122</v>
      </c>
      <c r="D13" s="118" t="s">
        <v>123</v>
      </c>
      <c r="E13" s="113" t="s">
        <v>124</v>
      </c>
      <c r="F13" s="100" t="s">
        <v>125</v>
      </c>
      <c r="G13" s="113" t="s">
        <v>126</v>
      </c>
      <c r="H13" s="119">
        <v>40155</v>
      </c>
      <c r="I13" s="134" t="s">
        <v>127</v>
      </c>
      <c r="J13" s="135">
        <v>548152899371</v>
      </c>
      <c r="K13" s="136" t="s">
        <v>27</v>
      </c>
      <c r="L13" s="136" t="s">
        <v>28</v>
      </c>
      <c r="M13" s="298">
        <v>177</v>
      </c>
      <c r="N13" s="113" t="s">
        <v>128</v>
      </c>
      <c r="O13" s="113" t="s">
        <v>129</v>
      </c>
      <c r="P13" s="138" t="s">
        <v>130</v>
      </c>
    </row>
    <row r="14" spans="1:27" ht="15.75" thickBot="1">
      <c r="A14" s="113" t="s">
        <v>131</v>
      </c>
      <c r="B14" s="114" t="s">
        <v>132</v>
      </c>
      <c r="C14" s="98" t="s">
        <v>133</v>
      </c>
      <c r="D14" s="118" t="s">
        <v>134</v>
      </c>
      <c r="E14" s="113" t="s">
        <v>36</v>
      </c>
      <c r="F14" s="100" t="s">
        <v>135</v>
      </c>
      <c r="G14" s="113" t="s">
        <v>136</v>
      </c>
      <c r="H14" s="119">
        <v>39823</v>
      </c>
      <c r="I14" s="134" t="s">
        <v>137</v>
      </c>
      <c r="J14" s="135">
        <v>303689095874</v>
      </c>
      <c r="K14" s="136" t="s">
        <v>27</v>
      </c>
      <c r="L14" s="136" t="s">
        <v>28</v>
      </c>
      <c r="M14" s="298">
        <v>129</v>
      </c>
      <c r="N14" s="113" t="s">
        <v>138</v>
      </c>
      <c r="O14" s="113" t="s">
        <v>139</v>
      </c>
      <c r="P14" s="137" t="s">
        <v>140</v>
      </c>
    </row>
    <row r="15" spans="1:27" ht="15.75" thickBot="1">
      <c r="A15" s="113" t="s">
        <v>141</v>
      </c>
      <c r="B15" s="114" t="s">
        <v>142</v>
      </c>
      <c r="C15" s="98" t="s">
        <v>143</v>
      </c>
      <c r="D15" s="118" t="s">
        <v>144</v>
      </c>
      <c r="E15" s="113" t="s">
        <v>36</v>
      </c>
      <c r="F15" s="100" t="s">
        <v>145</v>
      </c>
      <c r="G15" s="113" t="s">
        <v>25</v>
      </c>
      <c r="H15" s="119">
        <v>39966</v>
      </c>
      <c r="I15" s="134" t="s">
        <v>146</v>
      </c>
      <c r="J15" s="135">
        <v>595521395788</v>
      </c>
      <c r="K15" s="136" t="s">
        <v>27</v>
      </c>
      <c r="L15" s="136" t="s">
        <v>28</v>
      </c>
      <c r="M15" s="298">
        <v>143</v>
      </c>
      <c r="N15" s="113" t="s">
        <v>147</v>
      </c>
      <c r="O15" s="113" t="s">
        <v>148</v>
      </c>
      <c r="P15" s="138" t="s">
        <v>149</v>
      </c>
    </row>
    <row r="16" spans="1:27" ht="15.75" thickBot="1">
      <c r="A16" s="113" t="s">
        <v>150</v>
      </c>
      <c r="B16" s="114" t="s">
        <v>151</v>
      </c>
      <c r="C16" s="98" t="s">
        <v>152</v>
      </c>
      <c r="D16" s="118" t="s">
        <v>153</v>
      </c>
      <c r="E16" s="113" t="s">
        <v>36</v>
      </c>
      <c r="F16" s="100" t="s">
        <v>154</v>
      </c>
      <c r="G16" s="113"/>
      <c r="H16" s="121" t="s">
        <v>155</v>
      </c>
      <c r="I16" s="134" t="s">
        <v>156</v>
      </c>
      <c r="J16" s="135">
        <v>409554563407</v>
      </c>
      <c r="K16" s="136"/>
      <c r="L16" s="136" t="s">
        <v>73</v>
      </c>
      <c r="M16" s="298">
        <v>175</v>
      </c>
      <c r="N16" s="113" t="s">
        <v>157</v>
      </c>
      <c r="O16" s="113" t="s">
        <v>158</v>
      </c>
      <c r="P16" s="138"/>
    </row>
    <row r="17" spans="1:16" ht="15.75" thickBot="1">
      <c r="A17" s="113" t="s">
        <v>159</v>
      </c>
      <c r="B17" s="114" t="s">
        <v>160</v>
      </c>
      <c r="C17" s="98" t="s">
        <v>161</v>
      </c>
      <c r="D17" s="118" t="s">
        <v>162</v>
      </c>
      <c r="E17" s="113" t="s">
        <v>23</v>
      </c>
      <c r="F17" s="100" t="s">
        <v>163</v>
      </c>
      <c r="G17" s="113" t="s">
        <v>25</v>
      </c>
      <c r="H17" s="122">
        <v>39882</v>
      </c>
      <c r="I17" s="134" t="s">
        <v>164</v>
      </c>
      <c r="J17" s="135"/>
      <c r="K17" s="136" t="s">
        <v>27</v>
      </c>
      <c r="L17" s="136" t="s">
        <v>28</v>
      </c>
      <c r="M17" s="298">
        <v>168</v>
      </c>
      <c r="N17" s="113" t="s">
        <v>165</v>
      </c>
      <c r="O17" s="137" t="s">
        <v>166</v>
      </c>
      <c r="P17" s="138"/>
    </row>
    <row r="18" spans="1:16" ht="24.75" customHeight="1" thickBot="1">
      <c r="A18" s="113" t="s">
        <v>167</v>
      </c>
      <c r="B18" s="114" t="s">
        <v>168</v>
      </c>
      <c r="C18" s="123" t="s">
        <v>169</v>
      </c>
      <c r="D18" s="118" t="s">
        <v>170</v>
      </c>
      <c r="E18" s="113" t="s">
        <v>36</v>
      </c>
      <c r="F18" s="100" t="s">
        <v>171</v>
      </c>
      <c r="G18" s="113" t="s">
        <v>51</v>
      </c>
      <c r="H18" s="119">
        <v>40273</v>
      </c>
      <c r="I18" s="134" t="s">
        <v>172</v>
      </c>
      <c r="J18" s="139">
        <v>701133887080</v>
      </c>
      <c r="K18" s="136" t="s">
        <v>173</v>
      </c>
      <c r="L18" s="136" t="s">
        <v>73</v>
      </c>
      <c r="M18" s="298">
        <v>161</v>
      </c>
      <c r="N18" s="113" t="s">
        <v>174</v>
      </c>
      <c r="O18" s="113" t="s">
        <v>175</v>
      </c>
      <c r="P18" s="138" t="s">
        <v>176</v>
      </c>
    </row>
    <row r="19" spans="1:16" ht="15.75" thickBot="1">
      <c r="A19" s="113" t="s">
        <v>177</v>
      </c>
      <c r="B19" s="114" t="s">
        <v>178</v>
      </c>
      <c r="C19" s="123" t="s">
        <v>179</v>
      </c>
      <c r="D19" s="118" t="s">
        <v>180</v>
      </c>
      <c r="E19" s="113"/>
      <c r="F19" s="100" t="s">
        <v>181</v>
      </c>
      <c r="G19" s="113"/>
      <c r="H19" s="119">
        <v>39509</v>
      </c>
      <c r="I19" s="134" t="s">
        <v>182</v>
      </c>
      <c r="J19" s="139"/>
      <c r="K19" s="136"/>
      <c r="L19" s="136"/>
      <c r="M19" s="298">
        <v>202</v>
      </c>
      <c r="N19" s="113" t="s">
        <v>183</v>
      </c>
      <c r="O19" s="113" t="s">
        <v>184</v>
      </c>
      <c r="P19" s="137" t="s">
        <v>185</v>
      </c>
    </row>
    <row r="20" spans="1:16" ht="25.5" thickBot="1">
      <c r="A20" s="113" t="s">
        <v>186</v>
      </c>
      <c r="B20" s="114" t="s">
        <v>187</v>
      </c>
      <c r="C20" s="98" t="s">
        <v>188</v>
      </c>
      <c r="D20" s="118" t="s">
        <v>189</v>
      </c>
      <c r="E20" s="113" t="s">
        <v>190</v>
      </c>
      <c r="F20" s="120" t="s">
        <v>191</v>
      </c>
      <c r="G20" s="113" t="s">
        <v>25</v>
      </c>
      <c r="H20" s="121" t="s">
        <v>192</v>
      </c>
      <c r="I20" s="134" t="s">
        <v>193</v>
      </c>
      <c r="J20" s="135">
        <v>513475822923</v>
      </c>
      <c r="K20" s="136" t="s">
        <v>27</v>
      </c>
      <c r="L20" s="136" t="s">
        <v>73</v>
      </c>
      <c r="M20" s="298">
        <v>153</v>
      </c>
      <c r="N20" s="113" t="s">
        <v>194</v>
      </c>
      <c r="O20" s="113" t="s">
        <v>195</v>
      </c>
      <c r="P20" s="137" t="s">
        <v>196</v>
      </c>
    </row>
    <row r="21" spans="1:16" ht="15.75" thickBot="1">
      <c r="A21" s="113" t="s">
        <v>197</v>
      </c>
      <c r="B21" s="114" t="s">
        <v>198</v>
      </c>
      <c r="C21" s="98" t="s">
        <v>199</v>
      </c>
      <c r="D21" s="124" t="s">
        <v>200</v>
      </c>
      <c r="E21" s="113" t="s">
        <v>201</v>
      </c>
      <c r="F21" s="100" t="s">
        <v>202</v>
      </c>
      <c r="G21" s="113" t="s">
        <v>203</v>
      </c>
      <c r="H21" s="121" t="s">
        <v>204</v>
      </c>
      <c r="I21" s="134" t="s">
        <v>205</v>
      </c>
      <c r="J21" s="135">
        <v>230850435843</v>
      </c>
      <c r="K21" s="136" t="s">
        <v>27</v>
      </c>
      <c r="L21" s="136" t="s">
        <v>28</v>
      </c>
      <c r="M21" s="298">
        <v>189</v>
      </c>
      <c r="N21" s="113" t="s">
        <v>206</v>
      </c>
      <c r="O21" s="113" t="s">
        <v>207</v>
      </c>
      <c r="P21" s="138"/>
    </row>
    <row r="22" spans="1:16" ht="15.75" thickBot="1">
      <c r="A22" s="113" t="s">
        <v>208</v>
      </c>
      <c r="B22" s="114" t="s">
        <v>209</v>
      </c>
      <c r="C22" s="98" t="s">
        <v>210</v>
      </c>
      <c r="D22" s="124" t="s">
        <v>211</v>
      </c>
      <c r="E22" s="113" t="s">
        <v>23</v>
      </c>
      <c r="F22" s="100" t="s">
        <v>212</v>
      </c>
      <c r="G22" s="113" t="s">
        <v>213</v>
      </c>
      <c r="H22" s="125">
        <v>40243</v>
      </c>
      <c r="I22" s="134" t="s">
        <v>214</v>
      </c>
      <c r="J22" s="135"/>
      <c r="K22" s="136" t="s">
        <v>27</v>
      </c>
      <c r="L22" s="136" t="s">
        <v>28</v>
      </c>
      <c r="M22" s="298">
        <v>68</v>
      </c>
      <c r="N22" s="113" t="s">
        <v>215</v>
      </c>
      <c r="O22" s="113" t="s">
        <v>216</v>
      </c>
      <c r="P22" s="138"/>
    </row>
    <row r="23" spans="1:16" ht="15.75" thickBot="1">
      <c r="A23" s="113" t="s">
        <v>217</v>
      </c>
      <c r="B23" s="114" t="s">
        <v>218</v>
      </c>
      <c r="C23" s="98" t="s">
        <v>219</v>
      </c>
      <c r="D23" s="118" t="s">
        <v>220</v>
      </c>
      <c r="E23" s="113" t="s">
        <v>36</v>
      </c>
      <c r="F23" s="100" t="s">
        <v>221</v>
      </c>
      <c r="G23" s="113" t="s">
        <v>51</v>
      </c>
      <c r="H23" s="119">
        <v>40156</v>
      </c>
      <c r="I23" s="134" t="s">
        <v>222</v>
      </c>
      <c r="J23" s="135">
        <v>228978256308</v>
      </c>
      <c r="K23" s="136" t="s">
        <v>27</v>
      </c>
      <c r="L23" s="136" t="s">
        <v>73</v>
      </c>
      <c r="M23" s="298">
        <v>141</v>
      </c>
      <c r="N23" s="113" t="s">
        <v>223</v>
      </c>
      <c r="O23" s="113" t="s">
        <v>224</v>
      </c>
      <c r="P23" s="138" t="s">
        <v>225</v>
      </c>
    </row>
    <row r="24" spans="1:16" ht="15.75" thickBot="1">
      <c r="A24" s="113" t="s">
        <v>226</v>
      </c>
      <c r="B24" s="114" t="s">
        <v>227</v>
      </c>
      <c r="C24" s="98" t="s">
        <v>228</v>
      </c>
      <c r="D24" s="118" t="s">
        <v>229</v>
      </c>
      <c r="E24" s="113" t="s">
        <v>230</v>
      </c>
      <c r="F24" s="100" t="s">
        <v>231</v>
      </c>
      <c r="G24" s="113" t="s">
        <v>232</v>
      </c>
      <c r="H24" s="121" t="s">
        <v>233</v>
      </c>
      <c r="I24" s="134" t="s">
        <v>234</v>
      </c>
      <c r="J24" s="135">
        <v>465512208421</v>
      </c>
      <c r="K24" s="136" t="s">
        <v>27</v>
      </c>
      <c r="L24" s="136" t="s">
        <v>28</v>
      </c>
      <c r="M24" s="298">
        <v>116</v>
      </c>
      <c r="N24" s="113" t="s">
        <v>235</v>
      </c>
      <c r="O24" s="113" t="s">
        <v>236</v>
      </c>
      <c r="P24" s="138" t="s">
        <v>237</v>
      </c>
    </row>
    <row r="25" spans="1:16" ht="24.75" customHeight="1" thickBot="1">
      <c r="A25" s="113" t="s">
        <v>238</v>
      </c>
      <c r="B25" s="114" t="s">
        <v>239</v>
      </c>
      <c r="C25" s="123" t="s">
        <v>240</v>
      </c>
      <c r="D25" s="118" t="s">
        <v>241</v>
      </c>
      <c r="E25" s="113" t="s">
        <v>36</v>
      </c>
      <c r="F25" s="100" t="s">
        <v>242</v>
      </c>
      <c r="G25" s="113" t="s">
        <v>243</v>
      </c>
      <c r="H25" s="121" t="s">
        <v>244</v>
      </c>
      <c r="I25" s="134" t="s">
        <v>245</v>
      </c>
      <c r="J25" s="135">
        <v>589175968628</v>
      </c>
      <c r="K25" s="136" t="s">
        <v>27</v>
      </c>
      <c r="L25" s="136" t="s">
        <v>28</v>
      </c>
      <c r="M25" s="298">
        <v>175</v>
      </c>
      <c r="N25" s="113" t="s">
        <v>246</v>
      </c>
      <c r="O25" s="113" t="s">
        <v>247</v>
      </c>
      <c r="P25" s="137" t="s">
        <v>248</v>
      </c>
    </row>
    <row r="26" spans="1:16" ht="15.75" thickBot="1">
      <c r="A26" s="113" t="s">
        <v>249</v>
      </c>
      <c r="B26" s="114" t="s">
        <v>250</v>
      </c>
      <c r="C26" s="98" t="s">
        <v>251</v>
      </c>
      <c r="D26" s="124" t="s">
        <v>252</v>
      </c>
      <c r="E26" s="113" t="s">
        <v>36</v>
      </c>
      <c r="F26" s="100" t="s">
        <v>253</v>
      </c>
      <c r="G26" s="113" t="s">
        <v>25</v>
      </c>
      <c r="H26" s="121" t="s">
        <v>115</v>
      </c>
      <c r="I26" s="134" t="s">
        <v>254</v>
      </c>
      <c r="J26" s="135" t="s">
        <v>255</v>
      </c>
      <c r="K26" s="136" t="s">
        <v>27</v>
      </c>
      <c r="L26" s="136" t="s">
        <v>73</v>
      </c>
      <c r="M26" s="298">
        <v>161</v>
      </c>
      <c r="N26" s="113" t="s">
        <v>256</v>
      </c>
      <c r="O26" s="113" t="s">
        <v>257</v>
      </c>
      <c r="P26" s="138" t="s">
        <v>258</v>
      </c>
    </row>
    <row r="27" spans="1:16" ht="15.75" thickBot="1">
      <c r="A27" s="113" t="s">
        <v>259</v>
      </c>
      <c r="B27" s="114" t="s">
        <v>260</v>
      </c>
      <c r="C27" s="98" t="s">
        <v>261</v>
      </c>
      <c r="D27" s="118" t="s">
        <v>262</v>
      </c>
      <c r="E27" s="113" t="s">
        <v>201</v>
      </c>
      <c r="F27" s="100" t="s">
        <v>263</v>
      </c>
      <c r="G27" s="113" t="s">
        <v>104</v>
      </c>
      <c r="H27" s="121" t="s">
        <v>264</v>
      </c>
      <c r="I27" s="134" t="s">
        <v>265</v>
      </c>
      <c r="J27" s="135">
        <v>472275259745</v>
      </c>
      <c r="K27" s="136" t="s">
        <v>106</v>
      </c>
      <c r="L27" s="136" t="s">
        <v>28</v>
      </c>
      <c r="M27" s="298">
        <v>166</v>
      </c>
      <c r="N27" s="113" t="s">
        <v>266</v>
      </c>
      <c r="O27" s="113" t="s">
        <v>267</v>
      </c>
      <c r="P27" s="137" t="s">
        <v>268</v>
      </c>
    </row>
    <row r="28" spans="1:16" ht="15.75" thickBot="1">
      <c r="A28" s="113" t="s">
        <v>269</v>
      </c>
      <c r="B28" s="114" t="s">
        <v>270</v>
      </c>
      <c r="C28" s="98" t="s">
        <v>271</v>
      </c>
      <c r="D28" s="118" t="s">
        <v>272</v>
      </c>
      <c r="E28" s="113" t="s">
        <v>62</v>
      </c>
      <c r="F28" s="100" t="s">
        <v>273</v>
      </c>
      <c r="G28" s="113" t="s">
        <v>25</v>
      </c>
      <c r="H28" s="125">
        <v>40143</v>
      </c>
      <c r="I28" s="134" t="s">
        <v>274</v>
      </c>
      <c r="J28" s="135"/>
      <c r="K28" s="136" t="s">
        <v>106</v>
      </c>
      <c r="L28" s="136" t="s">
        <v>28</v>
      </c>
      <c r="M28" s="298">
        <v>138</v>
      </c>
      <c r="N28" s="113" t="s">
        <v>275</v>
      </c>
      <c r="O28" s="113" t="s">
        <v>276</v>
      </c>
      <c r="P28" s="137" t="s">
        <v>277</v>
      </c>
    </row>
    <row r="29" spans="1:16" ht="15.75" thickBot="1">
      <c r="A29" s="113" t="s">
        <v>278</v>
      </c>
      <c r="B29" s="114" t="s">
        <v>279</v>
      </c>
      <c r="C29" s="98" t="s">
        <v>280</v>
      </c>
      <c r="D29" s="118" t="s">
        <v>281</v>
      </c>
      <c r="E29" s="113" t="s">
        <v>36</v>
      </c>
      <c r="F29" s="100" t="s">
        <v>282</v>
      </c>
      <c r="G29" s="113" t="s">
        <v>25</v>
      </c>
      <c r="H29" s="121">
        <v>39577</v>
      </c>
      <c r="I29" s="134" t="s">
        <v>283</v>
      </c>
      <c r="J29" s="135">
        <v>700955210879</v>
      </c>
      <c r="K29" s="136" t="s">
        <v>27</v>
      </c>
      <c r="L29" s="136" t="s">
        <v>28</v>
      </c>
      <c r="M29" s="298">
        <v>183</v>
      </c>
      <c r="N29" s="113" t="s">
        <v>284</v>
      </c>
      <c r="O29" s="113" t="s">
        <v>285</v>
      </c>
      <c r="P29" s="138" t="s">
        <v>286</v>
      </c>
    </row>
    <row r="30" spans="1:16" ht="15.75" thickBot="1">
      <c r="A30" s="113"/>
      <c r="B30" s="114"/>
      <c r="C30" s="98" t="s">
        <v>365</v>
      </c>
      <c r="D30" s="118"/>
      <c r="E30" s="113"/>
      <c r="F30" s="100"/>
      <c r="G30" s="113"/>
      <c r="H30" s="121"/>
      <c r="I30" s="134"/>
      <c r="J30" s="135"/>
      <c r="K30" s="136"/>
      <c r="L30" s="136" t="s">
        <v>28</v>
      </c>
      <c r="M30" s="298">
        <v>166</v>
      </c>
      <c r="N30" s="113"/>
      <c r="O30" s="113"/>
      <c r="P30" s="138"/>
    </row>
    <row r="31" spans="1:16" ht="15.75" thickBot="1">
      <c r="A31" s="113" t="s">
        <v>288</v>
      </c>
      <c r="B31" s="114" t="s">
        <v>289</v>
      </c>
      <c r="C31" s="98" t="s">
        <v>290</v>
      </c>
      <c r="D31" s="118" t="s">
        <v>291</v>
      </c>
      <c r="E31" s="113" t="s">
        <v>36</v>
      </c>
      <c r="F31" s="100" t="s">
        <v>292</v>
      </c>
      <c r="G31" s="113" t="s">
        <v>293</v>
      </c>
      <c r="H31" s="119">
        <v>40129</v>
      </c>
      <c r="I31" s="134" t="s">
        <v>294</v>
      </c>
      <c r="J31" s="135">
        <v>343014739511</v>
      </c>
      <c r="K31" s="136" t="s">
        <v>27</v>
      </c>
      <c r="L31" s="136" t="s">
        <v>73</v>
      </c>
      <c r="M31" s="298">
        <v>164</v>
      </c>
      <c r="N31" s="113" t="s">
        <v>295</v>
      </c>
      <c r="O31" s="113" t="s">
        <v>296</v>
      </c>
      <c r="P31" s="138" t="s">
        <v>297</v>
      </c>
    </row>
    <row r="32" spans="1:16" ht="25.5" thickBot="1">
      <c r="A32" s="113" t="s">
        <v>298</v>
      </c>
      <c r="B32" s="114" t="s">
        <v>299</v>
      </c>
      <c r="C32" s="98" t="s">
        <v>300</v>
      </c>
      <c r="D32" s="118" t="s">
        <v>301</v>
      </c>
      <c r="E32" s="113" t="s">
        <v>36</v>
      </c>
      <c r="F32" s="100" t="s">
        <v>302</v>
      </c>
      <c r="G32" s="113" t="s">
        <v>25</v>
      </c>
      <c r="H32" s="121" t="s">
        <v>303</v>
      </c>
      <c r="I32" s="134" t="s">
        <v>304</v>
      </c>
      <c r="J32" s="135">
        <v>320146518785</v>
      </c>
      <c r="K32" s="136" t="s">
        <v>27</v>
      </c>
      <c r="L32" s="136" t="s">
        <v>28</v>
      </c>
      <c r="M32" s="298">
        <v>198</v>
      </c>
      <c r="N32" s="113" t="s">
        <v>305</v>
      </c>
      <c r="O32" s="113" t="s">
        <v>306</v>
      </c>
      <c r="P32" s="138" t="s">
        <v>307</v>
      </c>
    </row>
    <row r="33" spans="1:16" ht="24.75" thickBot="1">
      <c r="A33" s="113" t="s">
        <v>308</v>
      </c>
      <c r="B33" s="114" t="s">
        <v>309</v>
      </c>
      <c r="C33" s="123" t="s">
        <v>310</v>
      </c>
      <c r="D33" s="118" t="s">
        <v>311</v>
      </c>
      <c r="E33" s="113" t="s">
        <v>25</v>
      </c>
      <c r="F33" s="100" t="s">
        <v>312</v>
      </c>
      <c r="G33" s="113" t="s">
        <v>104</v>
      </c>
      <c r="H33" s="119">
        <v>40521</v>
      </c>
      <c r="I33" s="134" t="s">
        <v>313</v>
      </c>
      <c r="J33" s="136" t="s">
        <v>314</v>
      </c>
      <c r="K33" s="136" t="s">
        <v>287</v>
      </c>
      <c r="L33" s="136" t="s">
        <v>28</v>
      </c>
      <c r="M33" s="298">
        <v>199</v>
      </c>
      <c r="N33" s="113" t="s">
        <v>315</v>
      </c>
      <c r="O33" s="113" t="s">
        <v>316</v>
      </c>
      <c r="P33" s="137" t="s">
        <v>317</v>
      </c>
    </row>
    <row r="34" spans="1:16" ht="15.75" thickBot="1">
      <c r="A34" s="113" t="s">
        <v>318</v>
      </c>
      <c r="B34" s="113" t="s">
        <v>319</v>
      </c>
      <c r="C34" s="100" t="s">
        <v>320</v>
      </c>
      <c r="D34" s="118" t="s">
        <v>321</v>
      </c>
      <c r="E34" s="113" t="s">
        <v>36</v>
      </c>
      <c r="F34" s="100" t="s">
        <v>322</v>
      </c>
      <c r="G34" s="126" t="s">
        <v>323</v>
      </c>
      <c r="H34" s="113" t="s">
        <v>324</v>
      </c>
      <c r="I34" s="113" t="s">
        <v>325</v>
      </c>
      <c r="J34" s="113" t="s">
        <v>326</v>
      </c>
      <c r="K34" s="113" t="s">
        <v>27</v>
      </c>
      <c r="L34" s="113" t="s">
        <v>73</v>
      </c>
      <c r="M34" s="298">
        <v>180</v>
      </c>
      <c r="N34" s="113" t="s">
        <v>327</v>
      </c>
      <c r="O34" s="113" t="s">
        <v>328</v>
      </c>
      <c r="P34" s="137" t="s">
        <v>329</v>
      </c>
    </row>
    <row r="35" spans="1:16">
      <c r="A35">
        <v>32</v>
      </c>
      <c r="C35" s="127" t="s">
        <v>672</v>
      </c>
      <c r="F35" s="127"/>
      <c r="L35" s="303" t="s">
        <v>28</v>
      </c>
      <c r="M35" s="298">
        <v>157</v>
      </c>
    </row>
    <row r="36" spans="1:16" ht="15.75" thickBot="1">
      <c r="B36" s="128" t="s">
        <v>330</v>
      </c>
      <c r="C36" s="129">
        <v>21</v>
      </c>
      <c r="D36" s="128" t="s">
        <v>331</v>
      </c>
      <c r="E36" s="129">
        <v>10</v>
      </c>
      <c r="F36" s="130" t="s">
        <v>332</v>
      </c>
      <c r="M36" s="302">
        <v>92</v>
      </c>
    </row>
    <row r="37" spans="1:16">
      <c r="A37" s="131" t="s">
        <v>333</v>
      </c>
      <c r="B37" s="8" t="s">
        <v>334</v>
      </c>
      <c r="C37" s="7">
        <v>19</v>
      </c>
      <c r="D37" s="8" t="s">
        <v>335</v>
      </c>
      <c r="E37" s="7">
        <v>9</v>
      </c>
    </row>
    <row r="38" spans="1:16">
      <c r="A38" s="132" t="s">
        <v>336</v>
      </c>
      <c r="B38" s="8" t="s">
        <v>337</v>
      </c>
      <c r="C38" s="7">
        <v>1</v>
      </c>
      <c r="D38" s="8" t="s">
        <v>41</v>
      </c>
      <c r="E38" s="7"/>
    </row>
    <row r="39" spans="1:16">
      <c r="A39" s="132" t="s">
        <v>338</v>
      </c>
      <c r="B39" s="8" t="s">
        <v>339</v>
      </c>
      <c r="C39" s="7">
        <v>1</v>
      </c>
      <c r="D39" s="8" t="s">
        <v>287</v>
      </c>
      <c r="E39" s="7"/>
    </row>
    <row r="40" spans="1:16">
      <c r="A40" s="132" t="s">
        <v>340</v>
      </c>
      <c r="B40" s="8" t="s">
        <v>173</v>
      </c>
      <c r="C40" s="7"/>
      <c r="D40" s="8" t="s">
        <v>341</v>
      </c>
      <c r="E40" s="7">
        <v>1</v>
      </c>
    </row>
    <row r="41" spans="1:16">
      <c r="A41" s="132" t="s">
        <v>342</v>
      </c>
      <c r="B41" s="8" t="s">
        <v>343</v>
      </c>
      <c r="C41" s="7"/>
      <c r="D41" s="8" t="s">
        <v>343</v>
      </c>
      <c r="E41" s="8"/>
    </row>
    <row r="42" spans="1:16">
      <c r="A42" s="132" t="s">
        <v>344</v>
      </c>
      <c r="B42" s="8" t="s">
        <v>345</v>
      </c>
      <c r="C42" s="7">
        <v>18</v>
      </c>
      <c r="D42" s="8" t="s">
        <v>345</v>
      </c>
      <c r="E42" s="7">
        <v>10</v>
      </c>
    </row>
    <row r="43" spans="1:16">
      <c r="A43" s="132" t="s">
        <v>346</v>
      </c>
      <c r="B43" s="8" t="s">
        <v>347</v>
      </c>
      <c r="C43" s="7">
        <v>2</v>
      </c>
      <c r="D43" s="8" t="s">
        <v>347</v>
      </c>
      <c r="E43" s="7">
        <v>0</v>
      </c>
    </row>
    <row r="44" spans="1:16">
      <c r="A44" s="132" t="s">
        <v>348</v>
      </c>
      <c r="B44" s="8" t="s">
        <v>349</v>
      </c>
      <c r="C44" s="7"/>
      <c r="D44" s="8" t="s">
        <v>349</v>
      </c>
      <c r="E44" s="7">
        <f>-J48</f>
        <v>0</v>
      </c>
    </row>
  </sheetData>
  <mergeCells count="3">
    <mergeCell ref="A1:P1"/>
    <mergeCell ref="A2:B2"/>
    <mergeCell ref="N3:O3"/>
  </mergeCells>
  <hyperlinks>
    <hyperlink ref="P8" r:id="rId1"/>
    <hyperlink ref="P27" r:id="rId2"/>
    <hyperlink ref="P33" r:id="rId3"/>
    <hyperlink ref="P11" r:id="rId4"/>
    <hyperlink ref="P4" r:id="rId5"/>
    <hyperlink ref="P9" r:id="rId6"/>
    <hyperlink ref="P14" r:id="rId7"/>
    <hyperlink ref="P34" r:id="rId8"/>
    <hyperlink ref="P20" r:id="rId9"/>
    <hyperlink ref="P6" r:id="rId10"/>
    <hyperlink ref="P7" r:id="rId11"/>
    <hyperlink ref="P25" r:id="rId12"/>
    <hyperlink ref="P26" r:id="rId13"/>
    <hyperlink ref="P31" r:id="rId14"/>
    <hyperlink ref="P29" r:id="rId15"/>
    <hyperlink ref="O17" r:id="rId16"/>
    <hyperlink ref="P28" r:id="rId17"/>
    <hyperlink ref="P19" r:id="rId18"/>
  </hyperlink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8"/>
  <sheetViews>
    <sheetView workbookViewId="0">
      <selection activeCell="J1" sqref="J1:J1048576"/>
    </sheetView>
  </sheetViews>
  <sheetFormatPr defaultColWidth="9" defaultRowHeight="15"/>
  <cols>
    <col min="1" max="1" width="6.85546875" customWidth="1"/>
    <col min="2" max="2" width="28.85546875" customWidth="1"/>
    <col min="3" max="3" width="11.42578125" customWidth="1"/>
    <col min="5" max="5" width="10.7109375" customWidth="1"/>
    <col min="6" max="6" width="10.85546875" customWidth="1"/>
    <col min="8" max="8" width="10.5703125" customWidth="1"/>
    <col min="10" max="10" width="16.7109375" customWidth="1"/>
  </cols>
  <sheetData>
    <row r="1" spans="1:10" ht="18.75">
      <c r="A1" s="325" t="s">
        <v>350</v>
      </c>
      <c r="B1" s="325"/>
      <c r="C1" s="325"/>
      <c r="D1" s="325"/>
      <c r="E1" s="325"/>
      <c r="F1" s="325"/>
      <c r="G1" s="325"/>
      <c r="H1" s="325"/>
      <c r="I1" s="325"/>
    </row>
    <row r="2" spans="1:10" ht="16.5">
      <c r="A2" s="326" t="s">
        <v>487</v>
      </c>
      <c r="B2" s="326"/>
      <c r="C2" s="326"/>
      <c r="D2" s="326"/>
      <c r="E2" s="326"/>
      <c r="F2" s="326"/>
      <c r="G2" s="326"/>
      <c r="H2" s="326"/>
      <c r="I2" s="326"/>
    </row>
    <row r="3" spans="1:10" ht="16.5">
      <c r="A3" s="326" t="s">
        <v>486</v>
      </c>
      <c r="B3" s="326"/>
      <c r="C3" s="326"/>
      <c r="D3" s="326"/>
      <c r="E3" s="326"/>
      <c r="F3" s="326"/>
      <c r="G3" s="326"/>
      <c r="H3" s="326"/>
      <c r="I3" s="326"/>
    </row>
    <row r="4" spans="1:10" ht="16.5">
      <c r="A4" s="326" t="s">
        <v>488</v>
      </c>
      <c r="B4" s="326"/>
      <c r="C4" s="326"/>
      <c r="D4" s="326"/>
      <c r="E4" s="326"/>
      <c r="F4" s="326"/>
      <c r="G4" s="326"/>
      <c r="H4" s="326"/>
      <c r="I4" s="326"/>
    </row>
    <row r="5" spans="1:10" ht="15.75">
      <c r="A5" s="1" t="s">
        <v>354</v>
      </c>
      <c r="B5" s="2" t="s">
        <v>355</v>
      </c>
      <c r="C5" s="2" t="s">
        <v>489</v>
      </c>
      <c r="D5" s="2" t="s">
        <v>490</v>
      </c>
      <c r="E5" s="2" t="s">
        <v>491</v>
      </c>
      <c r="F5" s="9" t="s">
        <v>492</v>
      </c>
      <c r="G5" s="2" t="s">
        <v>493</v>
      </c>
      <c r="H5" s="2" t="s">
        <v>494</v>
      </c>
      <c r="I5" s="4" t="s">
        <v>362</v>
      </c>
      <c r="J5" s="291" t="s">
        <v>671</v>
      </c>
    </row>
    <row r="6" spans="1:10" ht="15.75">
      <c r="A6" s="1"/>
      <c r="B6" s="2"/>
      <c r="C6" s="1">
        <v>80</v>
      </c>
      <c r="D6" s="1">
        <v>80</v>
      </c>
      <c r="E6" s="1">
        <v>80</v>
      </c>
      <c r="F6" s="143">
        <v>80</v>
      </c>
      <c r="G6" s="1">
        <v>80</v>
      </c>
      <c r="H6" s="1">
        <v>50</v>
      </c>
      <c r="I6" s="4"/>
      <c r="J6" s="292">
        <v>203</v>
      </c>
    </row>
    <row r="7" spans="1:10">
      <c r="A7" s="54">
        <v>1</v>
      </c>
      <c r="B7" s="55" t="s">
        <v>21</v>
      </c>
      <c r="C7" s="144">
        <v>41.5</v>
      </c>
      <c r="D7" s="144">
        <v>44.5</v>
      </c>
      <c r="E7" s="144">
        <v>27</v>
      </c>
      <c r="F7" s="144">
        <v>38.5</v>
      </c>
      <c r="G7" s="144">
        <v>28.5</v>
      </c>
      <c r="H7" s="144">
        <v>23</v>
      </c>
      <c r="I7" s="144">
        <f>SUM(C7:G7)</f>
        <v>180</v>
      </c>
      <c r="J7" s="293">
        <v>174</v>
      </c>
    </row>
    <row r="8" spans="1:10">
      <c r="A8" s="54">
        <v>2</v>
      </c>
      <c r="B8" s="55" t="s">
        <v>34</v>
      </c>
      <c r="C8" s="144">
        <v>71.5</v>
      </c>
      <c r="D8" s="144">
        <v>63</v>
      </c>
      <c r="E8" s="144">
        <v>44</v>
      </c>
      <c r="F8" s="144">
        <v>48</v>
      </c>
      <c r="G8" s="144">
        <v>62</v>
      </c>
      <c r="H8" s="144">
        <v>45</v>
      </c>
      <c r="I8" s="144">
        <f t="shared" ref="I8:I38" si="0">SUM(C8:G8)</f>
        <v>288.5</v>
      </c>
      <c r="J8" s="293">
        <v>176</v>
      </c>
    </row>
    <row r="9" spans="1:10">
      <c r="A9" s="54">
        <v>3</v>
      </c>
      <c r="B9" s="55" t="s">
        <v>47</v>
      </c>
      <c r="C9" s="144">
        <v>36.5</v>
      </c>
      <c r="D9" s="144">
        <v>30</v>
      </c>
      <c r="E9" s="144">
        <v>27</v>
      </c>
      <c r="F9" s="144">
        <v>29.5</v>
      </c>
      <c r="G9" s="144">
        <v>28</v>
      </c>
      <c r="H9" s="144">
        <v>30.5</v>
      </c>
      <c r="I9" s="144">
        <f t="shared" si="0"/>
        <v>151</v>
      </c>
      <c r="J9" s="293">
        <v>189</v>
      </c>
    </row>
    <row r="10" spans="1:10">
      <c r="A10" s="54">
        <v>4</v>
      </c>
      <c r="B10" s="55" t="s">
        <v>69</v>
      </c>
      <c r="C10" s="144">
        <v>52.5</v>
      </c>
      <c r="D10" s="144">
        <v>55</v>
      </c>
      <c r="E10" s="144">
        <v>27</v>
      </c>
      <c r="F10" s="144">
        <v>37.5</v>
      </c>
      <c r="G10" s="144">
        <v>34</v>
      </c>
      <c r="H10" s="144">
        <v>28.5</v>
      </c>
      <c r="I10" s="144">
        <f t="shared" si="0"/>
        <v>206</v>
      </c>
      <c r="J10" s="293">
        <v>139</v>
      </c>
    </row>
    <row r="11" spans="1:10">
      <c r="A11" s="54">
        <v>5</v>
      </c>
      <c r="B11" s="55" t="s">
        <v>59</v>
      </c>
      <c r="C11" s="144">
        <v>59.5</v>
      </c>
      <c r="D11" s="144">
        <v>56</v>
      </c>
      <c r="E11" s="144">
        <v>54</v>
      </c>
      <c r="F11" s="144">
        <v>55.5</v>
      </c>
      <c r="G11" s="144">
        <v>65.5</v>
      </c>
      <c r="H11" s="144">
        <v>48</v>
      </c>
      <c r="I11" s="144">
        <f t="shared" si="0"/>
        <v>290.5</v>
      </c>
      <c r="J11" s="293">
        <v>146</v>
      </c>
    </row>
    <row r="12" spans="1:10">
      <c r="A12" s="54">
        <v>6</v>
      </c>
      <c r="B12" s="55" t="s">
        <v>79</v>
      </c>
      <c r="C12" s="144">
        <v>51.5</v>
      </c>
      <c r="D12" s="144">
        <v>58.5</v>
      </c>
      <c r="E12" s="144">
        <v>27.5</v>
      </c>
      <c r="F12" s="144">
        <v>46.5</v>
      </c>
      <c r="G12" s="144">
        <v>40</v>
      </c>
      <c r="H12" s="144">
        <v>40.5</v>
      </c>
      <c r="I12" s="144">
        <f t="shared" si="0"/>
        <v>224</v>
      </c>
      <c r="J12" s="293">
        <v>184</v>
      </c>
    </row>
    <row r="13" spans="1:10">
      <c r="A13" s="54">
        <v>7</v>
      </c>
      <c r="B13" s="55" t="s">
        <v>320</v>
      </c>
      <c r="C13" s="144">
        <v>46</v>
      </c>
      <c r="D13" s="144">
        <v>57.5</v>
      </c>
      <c r="E13" s="144">
        <v>37.5</v>
      </c>
      <c r="F13" s="144">
        <v>51</v>
      </c>
      <c r="G13" s="144">
        <v>49.5</v>
      </c>
      <c r="H13" s="144">
        <v>48</v>
      </c>
      <c r="I13" s="144">
        <f t="shared" si="0"/>
        <v>241.5</v>
      </c>
      <c r="J13" s="293">
        <v>197</v>
      </c>
    </row>
    <row r="14" spans="1:10">
      <c r="A14" s="54">
        <v>8</v>
      </c>
      <c r="B14" s="55" t="s">
        <v>91</v>
      </c>
      <c r="C14" s="144">
        <v>69.5</v>
      </c>
      <c r="D14" s="144">
        <v>65.5</v>
      </c>
      <c r="E14" s="144">
        <v>60</v>
      </c>
      <c r="F14" s="144">
        <v>71</v>
      </c>
      <c r="G14" s="144">
        <v>59.5</v>
      </c>
      <c r="H14" s="144">
        <v>48</v>
      </c>
      <c r="I14" s="144">
        <f t="shared" si="0"/>
        <v>325.5</v>
      </c>
      <c r="J14" s="293">
        <v>167</v>
      </c>
    </row>
    <row r="15" spans="1:10">
      <c r="A15" s="54">
        <v>9</v>
      </c>
      <c r="B15" s="55" t="s">
        <v>101</v>
      </c>
      <c r="C15" s="144">
        <v>63.5</v>
      </c>
      <c r="D15" s="144">
        <v>59</v>
      </c>
      <c r="E15" s="144">
        <v>23</v>
      </c>
      <c r="F15" s="144">
        <v>43</v>
      </c>
      <c r="G15" s="144">
        <v>59</v>
      </c>
      <c r="H15" s="144">
        <v>46</v>
      </c>
      <c r="I15" s="144">
        <f t="shared" si="0"/>
        <v>247.5</v>
      </c>
      <c r="J15" s="293">
        <v>177</v>
      </c>
    </row>
    <row r="16" spans="1:10">
      <c r="A16" s="54">
        <v>10</v>
      </c>
      <c r="B16" s="55" t="s">
        <v>112</v>
      </c>
      <c r="C16" s="144">
        <v>49</v>
      </c>
      <c r="D16" s="144">
        <v>45.5</v>
      </c>
      <c r="E16" s="144">
        <v>28.5</v>
      </c>
      <c r="F16" s="144">
        <v>35</v>
      </c>
      <c r="G16" s="144">
        <v>41</v>
      </c>
      <c r="H16" s="144">
        <v>38</v>
      </c>
      <c r="I16" s="144">
        <f t="shared" si="0"/>
        <v>199</v>
      </c>
      <c r="J16" s="293">
        <v>129</v>
      </c>
    </row>
    <row r="17" spans="1:10">
      <c r="A17" s="54">
        <v>11</v>
      </c>
      <c r="B17" s="55" t="s">
        <v>122</v>
      </c>
      <c r="C17" s="144">
        <v>42.5</v>
      </c>
      <c r="D17" s="144">
        <v>35</v>
      </c>
      <c r="E17" s="144">
        <v>23</v>
      </c>
      <c r="F17" s="144">
        <v>21.5</v>
      </c>
      <c r="G17" s="144">
        <v>40.5</v>
      </c>
      <c r="H17" s="144">
        <v>41</v>
      </c>
      <c r="I17" s="144">
        <f t="shared" si="0"/>
        <v>162.5</v>
      </c>
      <c r="J17" s="293">
        <v>143</v>
      </c>
    </row>
    <row r="18" spans="1:10">
      <c r="A18" s="54">
        <v>12</v>
      </c>
      <c r="B18" s="55" t="s">
        <v>133</v>
      </c>
      <c r="C18" s="144">
        <v>71.5</v>
      </c>
      <c r="D18" s="144">
        <v>57</v>
      </c>
      <c r="E18" s="144">
        <v>46</v>
      </c>
      <c r="F18" s="144">
        <v>54.5</v>
      </c>
      <c r="G18" s="144">
        <v>53.5</v>
      </c>
      <c r="H18" s="144">
        <v>48</v>
      </c>
      <c r="I18" s="144">
        <f t="shared" si="0"/>
        <v>282.5</v>
      </c>
      <c r="J18" s="293">
        <v>175</v>
      </c>
    </row>
    <row r="19" spans="1:10">
      <c r="A19" s="54">
        <v>13</v>
      </c>
      <c r="B19" s="55" t="s">
        <v>143</v>
      </c>
      <c r="C19" s="144">
        <v>67.5</v>
      </c>
      <c r="D19" s="144">
        <v>54</v>
      </c>
      <c r="E19" s="144">
        <v>60</v>
      </c>
      <c r="F19" s="144">
        <v>67.5</v>
      </c>
      <c r="G19" s="144">
        <v>65</v>
      </c>
      <c r="H19" s="144">
        <v>47</v>
      </c>
      <c r="I19" s="144">
        <f t="shared" si="0"/>
        <v>314</v>
      </c>
      <c r="J19" s="293">
        <v>168</v>
      </c>
    </row>
    <row r="20" spans="1:10">
      <c r="A20" s="54">
        <v>14</v>
      </c>
      <c r="B20" s="55" t="s">
        <v>152</v>
      </c>
      <c r="C20" s="144">
        <v>14</v>
      </c>
      <c r="D20" s="144">
        <v>14</v>
      </c>
      <c r="E20" s="144">
        <v>4</v>
      </c>
      <c r="F20" s="144">
        <v>5</v>
      </c>
      <c r="G20" s="144">
        <v>9</v>
      </c>
      <c r="H20" s="144">
        <v>7</v>
      </c>
      <c r="I20" s="144">
        <f t="shared" si="0"/>
        <v>46</v>
      </c>
      <c r="J20" s="293">
        <v>161</v>
      </c>
    </row>
    <row r="21" spans="1:10" ht="21" customHeight="1">
      <c r="A21" s="54">
        <v>15</v>
      </c>
      <c r="B21" s="59" t="s">
        <v>169</v>
      </c>
      <c r="C21" s="144">
        <v>65.5</v>
      </c>
      <c r="D21" s="144">
        <v>54</v>
      </c>
      <c r="E21" s="144">
        <v>38</v>
      </c>
      <c r="F21" s="144">
        <v>42.5</v>
      </c>
      <c r="G21" s="144">
        <v>35.5</v>
      </c>
      <c r="H21" s="144">
        <v>28</v>
      </c>
      <c r="I21" s="144">
        <f t="shared" si="0"/>
        <v>235.5</v>
      </c>
      <c r="J21" s="293">
        <v>202</v>
      </c>
    </row>
    <row r="22" spans="1:10" ht="15.75" customHeight="1">
      <c r="A22" s="54">
        <v>16</v>
      </c>
      <c r="B22" s="59" t="s">
        <v>310</v>
      </c>
      <c r="C22" s="144">
        <v>36</v>
      </c>
      <c r="D22" s="144">
        <v>31</v>
      </c>
      <c r="E22" s="144">
        <v>22</v>
      </c>
      <c r="F22" s="144">
        <v>15.5</v>
      </c>
      <c r="G22" s="144">
        <v>27</v>
      </c>
      <c r="H22" s="144">
        <v>25</v>
      </c>
      <c r="I22" s="144">
        <f t="shared" si="0"/>
        <v>131.5</v>
      </c>
      <c r="J22" s="293">
        <v>153</v>
      </c>
    </row>
    <row r="23" spans="1:10">
      <c r="A23" s="54">
        <v>17</v>
      </c>
      <c r="B23" s="55" t="s">
        <v>188</v>
      </c>
      <c r="C23" s="144">
        <v>63.5</v>
      </c>
      <c r="D23" s="144">
        <v>45.5</v>
      </c>
      <c r="E23" s="144">
        <v>21</v>
      </c>
      <c r="F23" s="144">
        <v>43.5</v>
      </c>
      <c r="G23" s="144">
        <v>49.5</v>
      </c>
      <c r="H23" s="144">
        <v>45</v>
      </c>
      <c r="I23" s="144">
        <f t="shared" si="0"/>
        <v>223</v>
      </c>
      <c r="J23" s="293">
        <v>189</v>
      </c>
    </row>
    <row r="24" spans="1:10">
      <c r="A24" s="54">
        <v>18</v>
      </c>
      <c r="B24" s="55" t="s">
        <v>199</v>
      </c>
      <c r="C24" s="144"/>
      <c r="D24" s="144">
        <v>0</v>
      </c>
      <c r="E24" s="144"/>
      <c r="F24" s="144"/>
      <c r="G24" s="144"/>
      <c r="H24" s="144"/>
      <c r="I24" s="144">
        <f t="shared" si="0"/>
        <v>0</v>
      </c>
      <c r="J24" s="293">
        <v>68</v>
      </c>
    </row>
    <row r="25" spans="1:10">
      <c r="A25" s="54">
        <v>19</v>
      </c>
      <c r="B25" s="55" t="s">
        <v>219</v>
      </c>
      <c r="C25" s="144">
        <v>30</v>
      </c>
      <c r="D25" s="144">
        <v>39.5</v>
      </c>
      <c r="E25" s="144">
        <v>17</v>
      </c>
      <c r="F25" s="144">
        <v>33.5</v>
      </c>
      <c r="G25" s="144">
        <v>12.5</v>
      </c>
      <c r="H25" s="144">
        <v>19</v>
      </c>
      <c r="I25" s="144">
        <f t="shared" si="0"/>
        <v>132.5</v>
      </c>
      <c r="J25" s="293">
        <v>141</v>
      </c>
    </row>
    <row r="26" spans="1:10">
      <c r="A26" s="54">
        <v>20</v>
      </c>
      <c r="B26" s="55" t="s">
        <v>228</v>
      </c>
      <c r="C26" s="144">
        <v>39</v>
      </c>
      <c r="D26" s="144">
        <v>32</v>
      </c>
      <c r="E26" s="144">
        <v>23</v>
      </c>
      <c r="F26" s="144">
        <v>28.5</v>
      </c>
      <c r="G26" s="144"/>
      <c r="H26" s="144">
        <v>29</v>
      </c>
      <c r="I26" s="144">
        <f t="shared" si="0"/>
        <v>122.5</v>
      </c>
      <c r="J26" s="293">
        <v>116</v>
      </c>
    </row>
    <row r="27" spans="1:10" ht="20.25" customHeight="1">
      <c r="A27" s="54">
        <v>21</v>
      </c>
      <c r="B27" s="59" t="s">
        <v>419</v>
      </c>
      <c r="C27" s="144">
        <v>23</v>
      </c>
      <c r="D27" s="144">
        <v>37.5</v>
      </c>
      <c r="E27" s="144">
        <v>16</v>
      </c>
      <c r="F27" s="144">
        <v>14.5</v>
      </c>
      <c r="G27" s="144">
        <v>28</v>
      </c>
      <c r="H27" s="144">
        <v>32</v>
      </c>
      <c r="I27" s="144">
        <f t="shared" si="0"/>
        <v>119</v>
      </c>
      <c r="J27" s="293">
        <v>175</v>
      </c>
    </row>
    <row r="28" spans="1:10">
      <c r="A28" s="54">
        <v>22</v>
      </c>
      <c r="B28" s="55" t="s">
        <v>251</v>
      </c>
      <c r="C28" s="144">
        <v>57.5</v>
      </c>
      <c r="D28" s="144">
        <v>52.5</v>
      </c>
      <c r="E28" s="144">
        <v>28</v>
      </c>
      <c r="F28" s="144">
        <v>49</v>
      </c>
      <c r="G28" s="144">
        <v>26</v>
      </c>
      <c r="H28" s="144">
        <v>26</v>
      </c>
      <c r="I28" s="144">
        <f t="shared" si="0"/>
        <v>213</v>
      </c>
      <c r="J28" s="293">
        <v>161</v>
      </c>
    </row>
    <row r="29" spans="1:10">
      <c r="A29" s="54">
        <v>23</v>
      </c>
      <c r="B29" s="55" t="s">
        <v>261</v>
      </c>
      <c r="C29" s="144">
        <v>50.5</v>
      </c>
      <c r="D29" s="144">
        <v>49.5</v>
      </c>
      <c r="E29" s="144">
        <v>42</v>
      </c>
      <c r="F29" s="144">
        <v>34</v>
      </c>
      <c r="G29" s="144">
        <v>22</v>
      </c>
      <c r="H29" s="144">
        <v>32</v>
      </c>
      <c r="I29" s="144">
        <f t="shared" si="0"/>
        <v>198</v>
      </c>
      <c r="J29" s="293">
        <v>166</v>
      </c>
    </row>
    <row r="30" spans="1:10">
      <c r="A30" s="54">
        <v>24</v>
      </c>
      <c r="B30" s="55" t="s">
        <v>280</v>
      </c>
      <c r="C30" s="144"/>
      <c r="D30" s="144">
        <v>0</v>
      </c>
      <c r="E30" s="144"/>
      <c r="F30" s="144"/>
      <c r="G30" s="144"/>
      <c r="H30" s="144"/>
      <c r="I30" s="144">
        <f t="shared" si="0"/>
        <v>0</v>
      </c>
      <c r="J30" s="293">
        <v>138</v>
      </c>
    </row>
    <row r="31" spans="1:10">
      <c r="A31" s="54">
        <v>25</v>
      </c>
      <c r="B31" s="55" t="s">
        <v>290</v>
      </c>
      <c r="C31" s="144">
        <v>56.5</v>
      </c>
      <c r="D31" s="144">
        <v>59</v>
      </c>
      <c r="E31" s="144">
        <v>45</v>
      </c>
      <c r="F31" s="144">
        <v>49.5</v>
      </c>
      <c r="G31" s="144">
        <v>54</v>
      </c>
      <c r="H31" s="144">
        <v>33</v>
      </c>
      <c r="I31" s="144">
        <f t="shared" si="0"/>
        <v>264</v>
      </c>
      <c r="J31" s="293">
        <v>183</v>
      </c>
    </row>
    <row r="32" spans="1:10">
      <c r="A32" s="54">
        <v>26</v>
      </c>
      <c r="B32" s="55" t="s">
        <v>300</v>
      </c>
      <c r="C32" s="144">
        <v>63</v>
      </c>
      <c r="D32" s="144">
        <v>70</v>
      </c>
      <c r="E32" s="144">
        <v>67.5</v>
      </c>
      <c r="F32" s="144">
        <v>69.5</v>
      </c>
      <c r="G32" s="144">
        <v>77.5</v>
      </c>
      <c r="H32" s="144">
        <v>48</v>
      </c>
      <c r="I32" s="144">
        <f t="shared" si="0"/>
        <v>347.5</v>
      </c>
      <c r="J32" s="293">
        <v>166</v>
      </c>
    </row>
    <row r="33" spans="1:10">
      <c r="A33" s="54">
        <v>27</v>
      </c>
      <c r="B33" s="55" t="s">
        <v>161</v>
      </c>
      <c r="C33" s="144">
        <v>42.5</v>
      </c>
      <c r="D33" s="144">
        <v>27</v>
      </c>
      <c r="E33" s="144">
        <v>42</v>
      </c>
      <c r="F33" s="144">
        <v>44.5</v>
      </c>
      <c r="G33" s="144">
        <v>34</v>
      </c>
      <c r="H33" s="144">
        <v>27</v>
      </c>
      <c r="I33" s="144">
        <f t="shared" si="0"/>
        <v>190</v>
      </c>
      <c r="J33" s="293">
        <v>164</v>
      </c>
    </row>
    <row r="34" spans="1:10">
      <c r="A34" s="54">
        <v>28</v>
      </c>
      <c r="B34" s="55" t="s">
        <v>210</v>
      </c>
      <c r="C34" s="144">
        <v>33.5</v>
      </c>
      <c r="D34" s="144">
        <v>33</v>
      </c>
      <c r="E34" s="144">
        <v>24</v>
      </c>
      <c r="F34" s="144">
        <v>27</v>
      </c>
      <c r="G34" s="144">
        <v>25.5</v>
      </c>
      <c r="H34" s="144">
        <v>30</v>
      </c>
      <c r="I34" s="144">
        <f t="shared" si="0"/>
        <v>143</v>
      </c>
      <c r="J34" s="293">
        <v>198</v>
      </c>
    </row>
    <row r="35" spans="1:10">
      <c r="A35" s="54">
        <v>29</v>
      </c>
      <c r="B35" s="55" t="s">
        <v>271</v>
      </c>
      <c r="C35" s="144">
        <v>36.5</v>
      </c>
      <c r="D35" s="144">
        <v>41.5</v>
      </c>
      <c r="E35" s="144">
        <v>29</v>
      </c>
      <c r="F35" s="144">
        <v>46.5</v>
      </c>
      <c r="G35" s="144">
        <v>44.5</v>
      </c>
      <c r="H35" s="144">
        <v>31</v>
      </c>
      <c r="I35" s="144">
        <f t="shared" si="0"/>
        <v>198</v>
      </c>
      <c r="J35" s="293">
        <v>199</v>
      </c>
    </row>
    <row r="36" spans="1:10">
      <c r="A36" s="54">
        <v>30</v>
      </c>
      <c r="B36" s="55" t="s">
        <v>179</v>
      </c>
      <c r="C36" s="144">
        <v>22</v>
      </c>
      <c r="D36" s="144">
        <v>28.5</v>
      </c>
      <c r="E36" s="144">
        <v>13</v>
      </c>
      <c r="F36" s="144">
        <v>27</v>
      </c>
      <c r="G36" s="144">
        <v>21.5</v>
      </c>
      <c r="H36" s="144">
        <v>13</v>
      </c>
      <c r="I36" s="144">
        <f t="shared" si="0"/>
        <v>112</v>
      </c>
      <c r="J36" s="293">
        <v>180</v>
      </c>
    </row>
    <row r="37" spans="1:10">
      <c r="A37" s="54">
        <v>31</v>
      </c>
      <c r="B37" s="55" t="s">
        <v>365</v>
      </c>
      <c r="C37" s="144"/>
      <c r="D37" s="144">
        <v>0</v>
      </c>
      <c r="E37" s="144"/>
      <c r="F37" s="144"/>
      <c r="G37" s="144"/>
      <c r="H37" s="144">
        <v>0</v>
      </c>
      <c r="I37" s="144">
        <f t="shared" si="0"/>
        <v>0</v>
      </c>
      <c r="J37" s="293">
        <v>157</v>
      </c>
    </row>
    <row r="38" spans="1:10">
      <c r="A38" s="51">
        <v>32</v>
      </c>
      <c r="B38" s="60" t="s">
        <v>420</v>
      </c>
      <c r="C38" s="144">
        <v>29</v>
      </c>
      <c r="D38" s="144">
        <v>30</v>
      </c>
      <c r="E38" s="144"/>
      <c r="F38" s="144"/>
      <c r="G38" s="144">
        <v>27.5</v>
      </c>
      <c r="H38" s="144">
        <v>11</v>
      </c>
      <c r="I38" s="144">
        <f t="shared" si="0"/>
        <v>86.5</v>
      </c>
      <c r="J38" s="293">
        <v>92</v>
      </c>
    </row>
  </sheetData>
  <mergeCells count="4">
    <mergeCell ref="A1:I1"/>
    <mergeCell ref="A2:I2"/>
    <mergeCell ref="A3:I3"/>
    <mergeCell ref="A4:I4"/>
  </mergeCells>
  <pageMargins left="0.7" right="0.7" top="0.22" bottom="0.16" header="0.22" footer="0.18"/>
  <pageSetup paperSize="9" scale="98" fitToWidth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workbookViewId="0">
      <selection activeCell="J6" sqref="J6:J35"/>
    </sheetView>
  </sheetViews>
  <sheetFormatPr defaultColWidth="9" defaultRowHeight="15"/>
  <cols>
    <col min="1" max="1" width="6.85546875" customWidth="1"/>
    <col min="2" max="2" width="28.85546875" customWidth="1"/>
    <col min="3" max="3" width="11.42578125" customWidth="1"/>
    <col min="5" max="5" width="10.7109375" customWidth="1"/>
    <col min="6" max="6" width="10.85546875" customWidth="1"/>
    <col min="8" max="8" width="10.5703125" customWidth="1"/>
    <col min="9" max="9" width="16.7109375" customWidth="1"/>
    <col min="10" max="10" width="9" customWidth="1"/>
  </cols>
  <sheetData>
    <row r="1" spans="1:9" ht="18.75">
      <c r="A1" s="548" t="s">
        <v>350</v>
      </c>
      <c r="B1" s="549"/>
      <c r="C1" s="549"/>
      <c r="D1" s="549"/>
      <c r="E1" s="549"/>
      <c r="F1" s="549"/>
      <c r="G1" s="549"/>
      <c r="H1" s="549"/>
      <c r="I1" s="550"/>
    </row>
    <row r="2" spans="1:9" ht="16.5">
      <c r="A2" s="551" t="s">
        <v>628</v>
      </c>
      <c r="B2" s="552"/>
      <c r="C2" s="552"/>
      <c r="D2" s="552"/>
      <c r="E2" s="552"/>
      <c r="F2" s="552"/>
      <c r="G2" s="552"/>
      <c r="H2" s="552"/>
      <c r="I2" s="553"/>
    </row>
    <row r="3" spans="1:9" ht="16.5">
      <c r="A3" s="551" t="s">
        <v>486</v>
      </c>
      <c r="B3" s="552"/>
      <c r="C3" s="552"/>
      <c r="D3" s="552"/>
      <c r="E3" s="552"/>
      <c r="F3" s="552"/>
      <c r="G3" s="552"/>
      <c r="H3" s="552"/>
      <c r="I3" s="553"/>
    </row>
    <row r="4" spans="1:9" ht="16.5">
      <c r="A4" s="554" t="s">
        <v>488</v>
      </c>
      <c r="B4" s="555"/>
      <c r="C4" s="555"/>
      <c r="D4" s="555"/>
      <c r="E4" s="555"/>
      <c r="F4" s="555"/>
      <c r="G4" s="555"/>
      <c r="H4" s="555"/>
      <c r="I4" s="556"/>
    </row>
    <row r="5" spans="1:9" ht="15.75">
      <c r="A5" s="294" t="s">
        <v>354</v>
      </c>
      <c r="B5" s="2" t="s">
        <v>355</v>
      </c>
      <c r="C5" s="1" t="s">
        <v>489</v>
      </c>
      <c r="D5" s="1" t="s">
        <v>490</v>
      </c>
      <c r="E5" s="1" t="s">
        <v>491</v>
      </c>
      <c r="F5" s="5" t="s">
        <v>492</v>
      </c>
      <c r="G5" s="1" t="s">
        <v>493</v>
      </c>
      <c r="H5" s="1" t="s">
        <v>494</v>
      </c>
      <c r="I5" s="295" t="s">
        <v>671</v>
      </c>
    </row>
    <row r="6" spans="1:9" ht="15.75">
      <c r="A6" s="294"/>
      <c r="B6" s="2"/>
      <c r="C6" s="1">
        <v>80</v>
      </c>
      <c r="D6" s="1">
        <v>80</v>
      </c>
      <c r="E6" s="1">
        <v>80</v>
      </c>
      <c r="F6" s="5">
        <v>80</v>
      </c>
      <c r="G6" s="1">
        <v>80</v>
      </c>
      <c r="H6" s="1">
        <v>50</v>
      </c>
      <c r="I6" s="296">
        <v>203</v>
      </c>
    </row>
    <row r="7" spans="1:9">
      <c r="A7" s="297">
        <v>1</v>
      </c>
      <c r="B7" s="55" t="s">
        <v>21</v>
      </c>
      <c r="C7" s="144">
        <v>21</v>
      </c>
      <c r="D7" s="144">
        <v>36.5</v>
      </c>
      <c r="E7" s="144">
        <v>52</v>
      </c>
      <c r="F7" s="144">
        <v>31.5</v>
      </c>
      <c r="G7" s="144">
        <v>27.5</v>
      </c>
      <c r="H7" s="144">
        <v>29.5</v>
      </c>
      <c r="I7" s="298">
        <v>174</v>
      </c>
    </row>
    <row r="8" spans="1:9">
      <c r="A8" s="297">
        <v>2</v>
      </c>
      <c r="B8" s="55" t="s">
        <v>34</v>
      </c>
      <c r="C8" s="144">
        <v>70</v>
      </c>
      <c r="D8" s="144">
        <v>66.5</v>
      </c>
      <c r="E8" s="144">
        <v>60</v>
      </c>
      <c r="F8" s="144">
        <v>57</v>
      </c>
      <c r="G8" s="144">
        <v>73</v>
      </c>
      <c r="H8" s="144">
        <v>48</v>
      </c>
      <c r="I8" s="298">
        <v>176</v>
      </c>
    </row>
    <row r="9" spans="1:9">
      <c r="A9" s="297">
        <v>3</v>
      </c>
      <c r="B9" s="55" t="s">
        <v>47</v>
      </c>
      <c r="C9" s="144">
        <v>34.5</v>
      </c>
      <c r="D9" s="144">
        <v>22.5</v>
      </c>
      <c r="E9" s="144">
        <v>30.5</v>
      </c>
      <c r="F9" s="144">
        <v>19.5</v>
      </c>
      <c r="G9" s="144">
        <v>34.5</v>
      </c>
      <c r="H9" s="144">
        <v>26.5</v>
      </c>
      <c r="I9" s="298">
        <v>189</v>
      </c>
    </row>
    <row r="10" spans="1:9">
      <c r="A10" s="297">
        <v>4</v>
      </c>
      <c r="B10" s="55" t="s">
        <v>69</v>
      </c>
      <c r="C10" s="144">
        <v>52</v>
      </c>
      <c r="D10" s="144">
        <v>63</v>
      </c>
      <c r="E10" s="144">
        <v>38</v>
      </c>
      <c r="F10" s="144">
        <v>44.5</v>
      </c>
      <c r="G10" s="144">
        <v>67</v>
      </c>
      <c r="H10" s="144">
        <v>26.5</v>
      </c>
      <c r="I10" s="298">
        <v>139</v>
      </c>
    </row>
    <row r="11" spans="1:9">
      <c r="A11" s="297">
        <v>5</v>
      </c>
      <c r="B11" s="55" t="s">
        <v>59</v>
      </c>
      <c r="C11" s="144">
        <v>64.5</v>
      </c>
      <c r="D11" s="144">
        <v>60.5</v>
      </c>
      <c r="E11" s="144">
        <v>63</v>
      </c>
      <c r="F11" s="144">
        <v>48</v>
      </c>
      <c r="G11" s="144">
        <v>47.5</v>
      </c>
      <c r="H11" s="144">
        <v>39.5</v>
      </c>
      <c r="I11" s="298">
        <v>146</v>
      </c>
    </row>
    <row r="12" spans="1:9">
      <c r="A12" s="297">
        <v>6</v>
      </c>
      <c r="B12" s="55" t="s">
        <v>79</v>
      </c>
      <c r="C12" s="144">
        <v>48</v>
      </c>
      <c r="D12" s="144">
        <v>64.5</v>
      </c>
      <c r="E12" s="144">
        <v>42</v>
      </c>
      <c r="F12" s="144">
        <v>48.5</v>
      </c>
      <c r="G12" s="144">
        <v>52.5</v>
      </c>
      <c r="H12" s="144">
        <v>37</v>
      </c>
      <c r="I12" s="298">
        <v>184</v>
      </c>
    </row>
    <row r="13" spans="1:9">
      <c r="A13" s="297">
        <v>7</v>
      </c>
      <c r="B13" s="55" t="s">
        <v>320</v>
      </c>
      <c r="C13" s="144">
        <v>62</v>
      </c>
      <c r="D13" s="144">
        <v>49</v>
      </c>
      <c r="E13" s="144">
        <v>46</v>
      </c>
      <c r="F13" s="144">
        <v>46.5</v>
      </c>
      <c r="G13" s="144">
        <v>48.5</v>
      </c>
      <c r="H13" s="144">
        <v>47.5</v>
      </c>
      <c r="I13" s="298">
        <v>197</v>
      </c>
    </row>
    <row r="14" spans="1:9">
      <c r="A14" s="297">
        <v>8</v>
      </c>
      <c r="B14" s="55" t="s">
        <v>91</v>
      </c>
      <c r="C14" s="144">
        <v>68.5</v>
      </c>
      <c r="D14" s="144">
        <v>65.5</v>
      </c>
      <c r="E14" s="144">
        <v>63</v>
      </c>
      <c r="F14" s="144">
        <v>70</v>
      </c>
      <c r="G14" s="144">
        <v>70</v>
      </c>
      <c r="H14" s="144">
        <v>49</v>
      </c>
      <c r="I14" s="298">
        <v>167</v>
      </c>
    </row>
    <row r="15" spans="1:9">
      <c r="A15" s="297">
        <v>9</v>
      </c>
      <c r="B15" s="55" t="s">
        <v>101</v>
      </c>
      <c r="C15" s="144">
        <v>63</v>
      </c>
      <c r="D15" s="144">
        <v>61.5</v>
      </c>
      <c r="E15" s="144">
        <v>37</v>
      </c>
      <c r="F15" s="144">
        <v>46.5</v>
      </c>
      <c r="G15" s="144">
        <v>54</v>
      </c>
      <c r="H15" s="144">
        <v>43</v>
      </c>
      <c r="I15" s="298">
        <v>177</v>
      </c>
    </row>
    <row r="16" spans="1:9">
      <c r="A16" s="297">
        <v>10</v>
      </c>
      <c r="B16" s="55" t="s">
        <v>112</v>
      </c>
      <c r="C16" s="144">
        <v>55</v>
      </c>
      <c r="D16" s="144">
        <v>59.5</v>
      </c>
      <c r="E16" s="144">
        <v>27</v>
      </c>
      <c r="F16" s="144">
        <v>27</v>
      </c>
      <c r="G16" s="144">
        <v>46.5</v>
      </c>
      <c r="H16" s="144">
        <v>43</v>
      </c>
      <c r="I16" s="298">
        <v>129</v>
      </c>
    </row>
    <row r="17" spans="1:9">
      <c r="A17" s="297">
        <v>11</v>
      </c>
      <c r="B17" s="55" t="s">
        <v>122</v>
      </c>
      <c r="C17" s="144">
        <v>49</v>
      </c>
      <c r="D17" s="144">
        <v>50</v>
      </c>
      <c r="E17" s="144">
        <v>31</v>
      </c>
      <c r="F17" s="144">
        <v>27</v>
      </c>
      <c r="G17" s="144">
        <v>30.5</v>
      </c>
      <c r="H17" s="144">
        <v>31</v>
      </c>
      <c r="I17" s="298">
        <v>143</v>
      </c>
    </row>
    <row r="18" spans="1:9">
      <c r="A18" s="297">
        <v>12</v>
      </c>
      <c r="B18" s="55" t="s">
        <v>133</v>
      </c>
      <c r="C18" s="144">
        <v>70</v>
      </c>
      <c r="D18" s="144">
        <v>64.5</v>
      </c>
      <c r="E18" s="144">
        <v>61</v>
      </c>
      <c r="F18" s="144">
        <v>47</v>
      </c>
      <c r="G18" s="144">
        <v>60</v>
      </c>
      <c r="H18" s="144">
        <v>49</v>
      </c>
      <c r="I18" s="298">
        <v>175</v>
      </c>
    </row>
    <row r="19" spans="1:9">
      <c r="A19" s="297">
        <v>13</v>
      </c>
      <c r="B19" s="55" t="s">
        <v>143</v>
      </c>
      <c r="C19" s="144">
        <v>70</v>
      </c>
      <c r="D19" s="144">
        <v>56.5</v>
      </c>
      <c r="E19" s="144">
        <v>61</v>
      </c>
      <c r="F19" s="144">
        <v>64.5</v>
      </c>
      <c r="G19" s="144">
        <v>67</v>
      </c>
      <c r="H19" s="144">
        <v>50</v>
      </c>
      <c r="I19" s="298">
        <v>168</v>
      </c>
    </row>
    <row r="20" spans="1:9">
      <c r="A20" s="297">
        <v>14</v>
      </c>
      <c r="B20" s="55" t="s">
        <v>152</v>
      </c>
      <c r="C20" s="144">
        <v>15</v>
      </c>
      <c r="D20" s="144">
        <v>14</v>
      </c>
      <c r="E20" s="144">
        <v>27</v>
      </c>
      <c r="F20" s="144">
        <v>13</v>
      </c>
      <c r="G20" s="144">
        <v>6.5</v>
      </c>
      <c r="H20" s="144">
        <v>13.5</v>
      </c>
      <c r="I20" s="298">
        <v>161</v>
      </c>
    </row>
    <row r="21" spans="1:9" ht="14.25" customHeight="1">
      <c r="A21" s="297">
        <v>15</v>
      </c>
      <c r="B21" s="59" t="s">
        <v>169</v>
      </c>
      <c r="C21" s="144">
        <v>58</v>
      </c>
      <c r="D21" s="144">
        <v>61</v>
      </c>
      <c r="E21" s="144">
        <v>38</v>
      </c>
      <c r="F21" s="144">
        <v>49</v>
      </c>
      <c r="G21" s="144">
        <v>40.5</v>
      </c>
      <c r="H21" s="144">
        <v>28</v>
      </c>
      <c r="I21" s="298">
        <v>202</v>
      </c>
    </row>
    <row r="22" spans="1:9" ht="15.75" customHeight="1">
      <c r="A22" s="297">
        <v>16</v>
      </c>
      <c r="B22" s="59" t="s">
        <v>310</v>
      </c>
      <c r="C22" s="144">
        <v>47</v>
      </c>
      <c r="D22" s="144">
        <v>32.5</v>
      </c>
      <c r="E22" s="144">
        <v>24</v>
      </c>
      <c r="F22" s="144">
        <v>21</v>
      </c>
      <c r="G22" s="144">
        <v>34</v>
      </c>
      <c r="H22" s="144">
        <v>37</v>
      </c>
      <c r="I22" s="298">
        <v>153</v>
      </c>
    </row>
    <row r="23" spans="1:9">
      <c r="A23" s="297">
        <v>17</v>
      </c>
      <c r="B23" s="55" t="s">
        <v>188</v>
      </c>
      <c r="C23" s="144">
        <v>65</v>
      </c>
      <c r="D23" s="144">
        <v>63</v>
      </c>
      <c r="E23" s="144">
        <v>18</v>
      </c>
      <c r="F23" s="144">
        <v>42.5</v>
      </c>
      <c r="G23" s="144">
        <v>59.5</v>
      </c>
      <c r="H23" s="144">
        <v>47.5</v>
      </c>
      <c r="I23" s="298">
        <v>189</v>
      </c>
    </row>
    <row r="24" spans="1:9">
      <c r="A24" s="297">
        <v>18</v>
      </c>
      <c r="B24" s="55" t="s">
        <v>199</v>
      </c>
      <c r="C24" s="144">
        <v>9.5</v>
      </c>
      <c r="D24" s="144">
        <v>14</v>
      </c>
      <c r="E24" s="144">
        <v>3</v>
      </c>
      <c r="F24" s="144">
        <v>7</v>
      </c>
      <c r="G24" s="144">
        <v>7</v>
      </c>
      <c r="H24" s="144">
        <v>9</v>
      </c>
      <c r="I24" s="298">
        <v>68</v>
      </c>
    </row>
    <row r="25" spans="1:9">
      <c r="A25" s="297">
        <v>19</v>
      </c>
      <c r="B25" s="55" t="s">
        <v>219</v>
      </c>
      <c r="C25" s="144">
        <v>36</v>
      </c>
      <c r="D25" s="144">
        <v>27</v>
      </c>
      <c r="E25" s="144">
        <v>21</v>
      </c>
      <c r="F25" s="144">
        <v>27</v>
      </c>
      <c r="G25" s="144">
        <v>23</v>
      </c>
      <c r="H25" s="144">
        <v>35.5</v>
      </c>
      <c r="I25" s="298">
        <v>141</v>
      </c>
    </row>
    <row r="26" spans="1:9">
      <c r="A26" s="297">
        <v>20</v>
      </c>
      <c r="B26" s="55" t="s">
        <v>228</v>
      </c>
      <c r="C26" s="144">
        <v>30</v>
      </c>
      <c r="D26" s="144">
        <v>38.5</v>
      </c>
      <c r="E26" s="144">
        <v>18</v>
      </c>
      <c r="F26" s="144">
        <v>17</v>
      </c>
      <c r="G26" s="144">
        <v>30.5</v>
      </c>
      <c r="H26" s="144">
        <v>36</v>
      </c>
      <c r="I26" s="298">
        <v>116</v>
      </c>
    </row>
    <row r="27" spans="1:9" ht="16.5" customHeight="1">
      <c r="A27" s="297">
        <v>21</v>
      </c>
      <c r="B27" s="59" t="s">
        <v>419</v>
      </c>
      <c r="C27" s="144">
        <v>38</v>
      </c>
      <c r="D27" s="144">
        <v>38.5</v>
      </c>
      <c r="E27" s="144">
        <v>22</v>
      </c>
      <c r="F27" s="144">
        <v>19</v>
      </c>
      <c r="G27" s="144">
        <v>22.5</v>
      </c>
      <c r="H27" s="144">
        <v>25</v>
      </c>
      <c r="I27" s="298">
        <v>175</v>
      </c>
    </row>
    <row r="28" spans="1:9">
      <c r="A28" s="297">
        <v>22</v>
      </c>
      <c r="B28" s="55" t="s">
        <v>251</v>
      </c>
      <c r="C28" s="144">
        <v>63</v>
      </c>
      <c r="D28" s="144">
        <v>42.5</v>
      </c>
      <c r="E28" s="144">
        <v>27</v>
      </c>
      <c r="F28" s="144">
        <v>34</v>
      </c>
      <c r="G28" s="144">
        <v>35.5</v>
      </c>
      <c r="H28" s="144" t="s">
        <v>624</v>
      </c>
      <c r="I28" s="298">
        <v>161</v>
      </c>
    </row>
    <row r="29" spans="1:9">
      <c r="A29" s="297">
        <v>23</v>
      </c>
      <c r="B29" s="55" t="s">
        <v>261</v>
      </c>
      <c r="C29" s="144">
        <v>54</v>
      </c>
      <c r="D29" s="144">
        <v>46.5</v>
      </c>
      <c r="E29" s="144">
        <v>45</v>
      </c>
      <c r="F29" s="144">
        <v>27</v>
      </c>
      <c r="G29" s="144">
        <v>32</v>
      </c>
      <c r="H29" s="144">
        <v>41</v>
      </c>
      <c r="I29" s="298">
        <v>166</v>
      </c>
    </row>
    <row r="30" spans="1:9">
      <c r="A30" s="297">
        <v>24</v>
      </c>
      <c r="B30" s="55" t="s">
        <v>280</v>
      </c>
      <c r="C30" s="144">
        <v>28.5</v>
      </c>
      <c r="D30" s="144">
        <v>18</v>
      </c>
      <c r="E30" s="144">
        <v>10</v>
      </c>
      <c r="F30" s="144">
        <v>11</v>
      </c>
      <c r="G30" s="144">
        <v>24</v>
      </c>
      <c r="H30" s="144">
        <v>21.5</v>
      </c>
      <c r="I30" s="298">
        <v>138</v>
      </c>
    </row>
    <row r="31" spans="1:9">
      <c r="A31" s="297">
        <v>25</v>
      </c>
      <c r="B31" s="55" t="s">
        <v>290</v>
      </c>
      <c r="C31" s="144">
        <v>52</v>
      </c>
      <c r="D31" s="144">
        <v>48</v>
      </c>
      <c r="E31" s="144">
        <v>53</v>
      </c>
      <c r="F31" s="144">
        <v>45</v>
      </c>
      <c r="G31" s="144">
        <v>49</v>
      </c>
      <c r="H31" s="144">
        <v>39</v>
      </c>
      <c r="I31" s="298">
        <v>183</v>
      </c>
    </row>
    <row r="32" spans="1:9">
      <c r="A32" s="297">
        <v>26</v>
      </c>
      <c r="B32" s="55" t="s">
        <v>300</v>
      </c>
      <c r="C32" s="144">
        <v>71.5</v>
      </c>
      <c r="D32" s="144">
        <v>67</v>
      </c>
      <c r="E32" s="144">
        <v>70</v>
      </c>
      <c r="F32" s="144">
        <v>72.5</v>
      </c>
      <c r="G32" s="144">
        <v>76</v>
      </c>
      <c r="H32" s="144">
        <v>50</v>
      </c>
      <c r="I32" s="298">
        <v>166</v>
      </c>
    </row>
    <row r="33" spans="1:9">
      <c r="A33" s="297">
        <v>27</v>
      </c>
      <c r="B33" s="55" t="s">
        <v>161</v>
      </c>
      <c r="C33" s="144">
        <v>51</v>
      </c>
      <c r="D33" s="144">
        <v>42</v>
      </c>
      <c r="E33" s="144">
        <v>56</v>
      </c>
      <c r="F33" s="144">
        <v>36</v>
      </c>
      <c r="G33" s="144">
        <v>38.5</v>
      </c>
      <c r="H33" s="144">
        <v>43</v>
      </c>
      <c r="I33" s="298">
        <v>164</v>
      </c>
    </row>
    <row r="34" spans="1:9">
      <c r="A34" s="297">
        <v>28</v>
      </c>
      <c r="B34" s="55" t="s">
        <v>210</v>
      </c>
      <c r="C34" s="144">
        <v>39.5</v>
      </c>
      <c r="D34" s="144">
        <v>30.5</v>
      </c>
      <c r="E34" s="144">
        <v>27</v>
      </c>
      <c r="F34" s="144">
        <v>27</v>
      </c>
      <c r="G34" s="144">
        <v>29</v>
      </c>
      <c r="H34" s="144">
        <v>28</v>
      </c>
      <c r="I34" s="298">
        <v>198</v>
      </c>
    </row>
    <row r="35" spans="1:9">
      <c r="A35" s="297">
        <v>29</v>
      </c>
      <c r="B35" s="55" t="s">
        <v>271</v>
      </c>
      <c r="C35" s="144">
        <v>27</v>
      </c>
      <c r="D35" s="144">
        <v>39.5</v>
      </c>
      <c r="E35" s="144">
        <v>46</v>
      </c>
      <c r="F35" s="144">
        <v>44</v>
      </c>
      <c r="G35" s="144">
        <v>54.5</v>
      </c>
      <c r="H35" s="144">
        <v>32</v>
      </c>
      <c r="I35" s="298">
        <v>199</v>
      </c>
    </row>
    <row r="36" spans="1:9">
      <c r="A36" s="297">
        <v>30</v>
      </c>
      <c r="B36" s="55" t="s">
        <v>179</v>
      </c>
      <c r="C36" s="144">
        <v>27</v>
      </c>
      <c r="D36" s="144">
        <v>30</v>
      </c>
      <c r="E36" s="144">
        <v>14</v>
      </c>
      <c r="F36" s="144">
        <v>17</v>
      </c>
      <c r="G36" s="144">
        <v>22</v>
      </c>
      <c r="H36" s="144">
        <v>25</v>
      </c>
      <c r="I36" s="298">
        <v>180</v>
      </c>
    </row>
    <row r="37" spans="1:9">
      <c r="A37" s="297">
        <v>31</v>
      </c>
      <c r="B37" s="55" t="s">
        <v>365</v>
      </c>
      <c r="C37" s="144">
        <v>51</v>
      </c>
      <c r="D37" s="144">
        <v>50</v>
      </c>
      <c r="E37" s="144">
        <v>28</v>
      </c>
      <c r="F37" s="144">
        <v>27</v>
      </c>
      <c r="G37" s="144">
        <v>39.5</v>
      </c>
      <c r="H37" s="144">
        <v>31</v>
      </c>
      <c r="I37" s="298">
        <v>157</v>
      </c>
    </row>
    <row r="38" spans="1:9" ht="15.75" thickBot="1">
      <c r="A38" s="299">
        <v>32</v>
      </c>
      <c r="B38" s="300" t="s">
        <v>420</v>
      </c>
      <c r="C38" s="301">
        <v>49</v>
      </c>
      <c r="D38" s="301">
        <v>45</v>
      </c>
      <c r="E38" s="301">
        <v>35</v>
      </c>
      <c r="F38" s="301">
        <v>27</v>
      </c>
      <c r="G38" s="301">
        <v>36</v>
      </c>
      <c r="H38" s="301">
        <v>24</v>
      </c>
      <c r="I38" s="302">
        <v>92</v>
      </c>
    </row>
  </sheetData>
  <mergeCells count="4">
    <mergeCell ref="A1:I1"/>
    <mergeCell ref="A2:I2"/>
    <mergeCell ref="A3:I3"/>
    <mergeCell ref="A4:I4"/>
  </mergeCells>
  <pageMargins left="0.35" right="0.35" top="0.38" bottom="0.16" header="0.3" footer="0.19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E31"/>
  <sheetViews>
    <sheetView workbookViewId="0">
      <selection activeCell="E2" sqref="E2:E31"/>
    </sheetView>
  </sheetViews>
  <sheetFormatPr defaultRowHeight="15"/>
  <sheetData>
    <row r="2" spans="5:5">
      <c r="E2" s="8" t="s">
        <v>673</v>
      </c>
    </row>
    <row r="3" spans="5:5">
      <c r="E3" s="7">
        <v>159</v>
      </c>
    </row>
    <row r="4" spans="5:5" ht="15.75">
      <c r="E4" s="304">
        <v>165</v>
      </c>
    </row>
    <row r="5" spans="5:5" ht="15.75">
      <c r="E5" s="304">
        <v>156</v>
      </c>
    </row>
    <row r="6" spans="5:5" ht="15.75">
      <c r="E6" s="304">
        <v>172</v>
      </c>
    </row>
    <row r="7" spans="5:5" ht="15.75">
      <c r="E7" s="304">
        <v>195</v>
      </c>
    </row>
    <row r="8" spans="5:5" ht="15.75">
      <c r="E8" s="304">
        <v>120</v>
      </c>
    </row>
    <row r="9" spans="5:5" ht="15.75">
      <c r="E9" s="304">
        <v>188</v>
      </c>
    </row>
    <row r="10" spans="5:5" ht="15.75">
      <c r="E10" s="304">
        <v>154</v>
      </c>
    </row>
    <row r="11" spans="5:5" ht="15.75">
      <c r="E11" s="304">
        <v>173</v>
      </c>
    </row>
    <row r="12" spans="5:5" ht="15.75">
      <c r="E12" s="305">
        <v>160</v>
      </c>
    </row>
    <row r="13" spans="5:5" ht="15.75">
      <c r="E13" s="305">
        <v>133</v>
      </c>
    </row>
    <row r="14" spans="5:5" ht="15.75">
      <c r="E14" s="305">
        <v>180</v>
      </c>
    </row>
    <row r="15" spans="5:5" ht="15.75">
      <c r="E15" s="305">
        <v>169</v>
      </c>
    </row>
    <row r="16" spans="5:5" ht="15.75">
      <c r="E16" s="305">
        <v>152</v>
      </c>
    </row>
    <row r="17" spans="5:5" ht="15.75">
      <c r="E17" s="305">
        <v>142</v>
      </c>
    </row>
    <row r="18" spans="5:5" ht="15.75">
      <c r="E18" s="305">
        <v>184</v>
      </c>
    </row>
    <row r="19" spans="5:5" ht="15.75">
      <c r="E19" s="305">
        <v>170</v>
      </c>
    </row>
    <row r="20" spans="5:5" ht="15.75">
      <c r="E20" s="305">
        <v>172</v>
      </c>
    </row>
    <row r="21" spans="5:5" ht="15.75">
      <c r="E21" s="305">
        <v>179</v>
      </c>
    </row>
    <row r="22" spans="5:5" ht="15.75">
      <c r="E22" s="305">
        <v>155</v>
      </c>
    </row>
    <row r="23" spans="5:5" ht="15.75">
      <c r="E23" s="305">
        <v>173</v>
      </c>
    </row>
    <row r="24" spans="5:5" ht="15.75">
      <c r="E24" s="305">
        <v>143</v>
      </c>
    </row>
    <row r="25" spans="5:5" ht="15.75">
      <c r="E25" s="305">
        <v>190</v>
      </c>
    </row>
    <row r="26" spans="5:5" ht="15.75">
      <c r="E26" s="305">
        <v>169</v>
      </c>
    </row>
    <row r="27" spans="5:5" ht="15.75">
      <c r="E27" s="305">
        <v>159</v>
      </c>
    </row>
    <row r="28" spans="5:5" ht="15.75">
      <c r="E28" s="305">
        <v>152</v>
      </c>
    </row>
    <row r="29" spans="5:5" ht="15.75">
      <c r="E29" s="305">
        <v>174</v>
      </c>
    </row>
    <row r="30" spans="5:5" ht="15.75">
      <c r="E30" s="305">
        <v>172</v>
      </c>
    </row>
    <row r="31" spans="5:5" ht="15.75">
      <c r="E31" s="305">
        <v>136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"/>
  <sheetViews>
    <sheetView view="pageBreakPreview" topLeftCell="A4" zoomScale="60" zoomScaleNormal="100" workbookViewId="0">
      <selection activeCell="Q21" sqref="Q21"/>
    </sheetView>
  </sheetViews>
  <sheetFormatPr defaultRowHeight="15"/>
  <cols>
    <col min="1" max="1" width="27.42578125" customWidth="1"/>
    <col min="2" max="2" width="19.42578125" customWidth="1"/>
    <col min="3" max="3" width="13.42578125" customWidth="1"/>
    <col min="4" max="4" width="11.42578125" customWidth="1"/>
    <col min="5" max="5" width="10.42578125" customWidth="1"/>
    <col min="6" max="6" width="13" customWidth="1"/>
    <col min="7" max="7" width="10" customWidth="1"/>
    <col min="8" max="8" width="11.85546875" customWidth="1"/>
    <col min="9" max="9" width="17.85546875" customWidth="1"/>
    <col min="10" max="10" width="11.42578125" customWidth="1"/>
    <col min="11" max="11" width="13.28515625" customWidth="1"/>
    <col min="12" max="12" width="10.5703125" customWidth="1"/>
    <col min="13" max="13" width="18" customWidth="1"/>
  </cols>
  <sheetData>
    <row r="1" spans="1:14" ht="23.25">
      <c r="A1" s="210"/>
      <c r="B1" s="511" t="s">
        <v>507</v>
      </c>
      <c r="C1" s="511"/>
      <c r="D1" s="511"/>
      <c r="E1" s="511"/>
      <c r="F1" s="511"/>
      <c r="G1" s="511"/>
      <c r="H1" s="511"/>
      <c r="I1" s="512"/>
      <c r="J1" s="513" t="s">
        <v>508</v>
      </c>
      <c r="K1" s="511"/>
      <c r="L1" s="511"/>
      <c r="M1" s="514"/>
    </row>
    <row r="2" spans="1:14" ht="23.25">
      <c r="A2" s="464" t="s">
        <v>509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6"/>
    </row>
    <row r="3" spans="1:14" ht="23.25">
      <c r="A3" s="212"/>
      <c r="B3" s="474" t="s">
        <v>510</v>
      </c>
      <c r="C3" s="474"/>
      <c r="D3" s="474"/>
      <c r="E3" s="475"/>
      <c r="F3" s="213" t="s">
        <v>511</v>
      </c>
      <c r="G3" s="213"/>
      <c r="H3" s="488" t="s">
        <v>512</v>
      </c>
      <c r="I3" s="489"/>
      <c r="J3" s="515"/>
      <c r="K3" s="214" t="s">
        <v>513</v>
      </c>
      <c r="L3" s="287"/>
      <c r="M3" s="216"/>
    </row>
    <row r="4" spans="1:14" ht="23.25">
      <c r="A4" s="516" t="s">
        <v>629</v>
      </c>
      <c r="B4" s="489"/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90"/>
    </row>
    <row r="5" spans="1:14" ht="23.25">
      <c r="A5" s="494" t="s">
        <v>514</v>
      </c>
      <c r="B5" s="495"/>
      <c r="C5" s="495"/>
      <c r="D5" s="495"/>
      <c r="E5" s="495"/>
      <c r="F5" s="495"/>
      <c r="G5" s="495"/>
      <c r="H5" s="495"/>
      <c r="I5" s="495"/>
      <c r="J5" s="495"/>
      <c r="K5" s="495"/>
      <c r="L5" s="495"/>
      <c r="M5" s="502"/>
    </row>
    <row r="6" spans="1:14" ht="23.25">
      <c r="A6" s="491" t="s">
        <v>515</v>
      </c>
      <c r="B6" s="492"/>
      <c r="C6" s="506" t="s">
        <v>47</v>
      </c>
      <c r="D6" s="495"/>
      <c r="E6" s="495"/>
      <c r="F6" s="495"/>
      <c r="G6" s="496"/>
      <c r="H6" s="287" t="s">
        <v>516</v>
      </c>
      <c r="I6" s="239"/>
      <c r="J6" s="468">
        <v>3</v>
      </c>
      <c r="K6" s="468"/>
      <c r="L6" s="468"/>
      <c r="M6" s="529"/>
    </row>
    <row r="7" spans="1:14" ht="23.25">
      <c r="A7" s="491" t="s">
        <v>517</v>
      </c>
      <c r="B7" s="492"/>
      <c r="C7" s="506" t="s">
        <v>372</v>
      </c>
      <c r="D7" s="495"/>
      <c r="E7" s="495"/>
      <c r="F7" s="495"/>
      <c r="G7" s="496"/>
      <c r="H7" s="287" t="s">
        <v>518</v>
      </c>
      <c r="I7" s="239"/>
      <c r="J7" s="468" t="s">
        <v>46</v>
      </c>
      <c r="K7" s="468"/>
      <c r="L7" s="468"/>
      <c r="M7" s="529"/>
    </row>
    <row r="8" spans="1:14" ht="23.25">
      <c r="A8" s="491" t="s">
        <v>519</v>
      </c>
      <c r="B8" s="492"/>
      <c r="C8" s="506" t="s">
        <v>581</v>
      </c>
      <c r="D8" s="495"/>
      <c r="E8" s="495"/>
      <c r="F8" s="495"/>
      <c r="G8" s="496"/>
      <c r="H8" s="287" t="s">
        <v>521</v>
      </c>
      <c r="I8" s="239"/>
      <c r="J8" s="468">
        <v>9419702300</v>
      </c>
      <c r="K8" s="468"/>
      <c r="L8" s="468"/>
      <c r="M8" s="529"/>
    </row>
    <row r="9" spans="1:14" ht="23.25">
      <c r="A9" s="491" t="s">
        <v>522</v>
      </c>
      <c r="B9" s="492"/>
      <c r="C9" s="506" t="s">
        <v>50</v>
      </c>
      <c r="D9" s="495"/>
      <c r="E9" s="495"/>
      <c r="F9" s="495"/>
      <c r="G9" s="496"/>
      <c r="H9" s="491" t="s">
        <v>375</v>
      </c>
      <c r="I9" s="492"/>
      <c r="J9" s="468" t="s">
        <v>48</v>
      </c>
      <c r="K9" s="468"/>
      <c r="L9" s="468"/>
      <c r="M9" s="529"/>
    </row>
    <row r="10" spans="1:14" ht="23.25">
      <c r="A10" s="491" t="s">
        <v>523</v>
      </c>
      <c r="B10" s="492"/>
      <c r="C10" s="506" t="s">
        <v>582</v>
      </c>
      <c r="D10" s="495"/>
      <c r="E10" s="495"/>
      <c r="F10" s="495"/>
      <c r="G10" s="495"/>
      <c r="H10" s="495"/>
      <c r="I10" s="495"/>
      <c r="J10" s="495"/>
      <c r="K10" s="495"/>
      <c r="L10" s="495"/>
      <c r="M10" s="502"/>
    </row>
    <row r="11" spans="1:14" ht="23.25">
      <c r="A11" s="464" t="s">
        <v>525</v>
      </c>
      <c r="B11" s="465"/>
      <c r="C11" s="465"/>
      <c r="D11" s="465"/>
      <c r="E11" s="465"/>
      <c r="F11" s="465"/>
      <c r="G11" s="465"/>
      <c r="H11" s="465"/>
      <c r="I11" s="465"/>
      <c r="J11" s="465"/>
      <c r="K11" s="465"/>
      <c r="L11" s="465"/>
      <c r="M11" s="466"/>
    </row>
    <row r="12" spans="1:14" ht="23.25">
      <c r="A12" s="497" t="s">
        <v>526</v>
      </c>
      <c r="B12" s="465" t="s">
        <v>527</v>
      </c>
      <c r="C12" s="465"/>
      <c r="D12" s="465"/>
      <c r="E12" s="465"/>
      <c r="F12" s="465"/>
      <c r="G12" s="465"/>
      <c r="H12" s="465" t="s">
        <v>528</v>
      </c>
      <c r="I12" s="465"/>
      <c r="J12" s="465"/>
      <c r="K12" s="465"/>
      <c r="L12" s="465"/>
      <c r="M12" s="466"/>
    </row>
    <row r="13" spans="1:14" ht="46.5">
      <c r="A13" s="497"/>
      <c r="B13" s="289" t="s">
        <v>529</v>
      </c>
      <c r="C13" s="289" t="s">
        <v>530</v>
      </c>
      <c r="D13" s="289" t="s">
        <v>531</v>
      </c>
      <c r="E13" s="289" t="s">
        <v>532</v>
      </c>
      <c r="F13" s="289">
        <v>100</v>
      </c>
      <c r="G13" s="220" t="s">
        <v>364</v>
      </c>
      <c r="H13" s="289" t="s">
        <v>533</v>
      </c>
      <c r="I13" s="289" t="s">
        <v>636</v>
      </c>
      <c r="J13" s="289" t="s">
        <v>531</v>
      </c>
      <c r="K13" s="289" t="s">
        <v>638</v>
      </c>
      <c r="L13" s="289">
        <v>100</v>
      </c>
      <c r="M13" s="221" t="s">
        <v>364</v>
      </c>
    </row>
    <row r="14" spans="1:14" ht="23.25">
      <c r="A14" s="286" t="s">
        <v>380</v>
      </c>
      <c r="B14" s="230">
        <v>5.75</v>
      </c>
      <c r="C14" s="230">
        <v>4</v>
      </c>
      <c r="D14" s="230">
        <v>5</v>
      </c>
      <c r="E14" s="230">
        <v>36.5</v>
      </c>
      <c r="F14" s="230">
        <v>51.25</v>
      </c>
      <c r="G14" s="230" t="s">
        <v>568</v>
      </c>
      <c r="H14" s="264">
        <v>9</v>
      </c>
      <c r="I14" s="264">
        <v>4</v>
      </c>
      <c r="J14" s="225">
        <v>3</v>
      </c>
      <c r="K14" s="264">
        <v>34.5</v>
      </c>
      <c r="L14" s="264">
        <v>43.5</v>
      </c>
      <c r="M14" s="254" t="s">
        <v>485</v>
      </c>
      <c r="N14" s="320">
        <f>SUM(H14:L14)</f>
        <v>94</v>
      </c>
    </row>
    <row r="15" spans="1:14" ht="23.25">
      <c r="A15" s="286" t="s">
        <v>381</v>
      </c>
      <c r="B15" s="230">
        <v>4.5</v>
      </c>
      <c r="C15" s="230">
        <v>3.5</v>
      </c>
      <c r="D15" s="230">
        <v>4</v>
      </c>
      <c r="E15" s="230">
        <v>30</v>
      </c>
      <c r="F15" s="230">
        <v>42</v>
      </c>
      <c r="G15" s="230" t="s">
        <v>485</v>
      </c>
      <c r="H15" s="264">
        <v>3.75</v>
      </c>
      <c r="I15" s="319">
        <v>4</v>
      </c>
      <c r="J15" s="318">
        <v>3</v>
      </c>
      <c r="K15" s="319">
        <v>22.5</v>
      </c>
      <c r="L15" s="266">
        <f>SUM(H15:K15)</f>
        <v>33.25</v>
      </c>
      <c r="M15" s="232" t="s">
        <v>340</v>
      </c>
    </row>
    <row r="16" spans="1:14" ht="23.25">
      <c r="A16" s="286" t="s">
        <v>534</v>
      </c>
      <c r="B16" s="230">
        <v>8.5</v>
      </c>
      <c r="C16" s="230">
        <v>3</v>
      </c>
      <c r="D16" s="230">
        <v>3.5</v>
      </c>
      <c r="E16" s="230">
        <v>27</v>
      </c>
      <c r="F16" s="230">
        <v>42</v>
      </c>
      <c r="G16" s="230" t="s">
        <v>485</v>
      </c>
      <c r="H16" s="264">
        <v>7.25</v>
      </c>
      <c r="I16" s="264">
        <v>3</v>
      </c>
      <c r="J16" s="225">
        <v>3</v>
      </c>
      <c r="K16" s="264">
        <v>30.5</v>
      </c>
      <c r="L16" s="266">
        <f>SUM(H16:K16)</f>
        <v>43.75</v>
      </c>
      <c r="M16" s="232" t="s">
        <v>575</v>
      </c>
    </row>
    <row r="17" spans="1:13" ht="23.25">
      <c r="A17" s="286" t="s">
        <v>383</v>
      </c>
      <c r="B17" s="230">
        <v>5.25</v>
      </c>
      <c r="C17" s="230">
        <v>2</v>
      </c>
      <c r="D17" s="230">
        <v>3</v>
      </c>
      <c r="E17" s="230">
        <v>29.5</v>
      </c>
      <c r="F17" s="230">
        <v>39.75</v>
      </c>
      <c r="G17" s="230" t="s">
        <v>575</v>
      </c>
      <c r="H17" s="264">
        <v>2.25</v>
      </c>
      <c r="I17" s="264">
        <v>3</v>
      </c>
      <c r="J17" s="225">
        <v>2</v>
      </c>
      <c r="K17" s="264">
        <v>33.5</v>
      </c>
      <c r="L17" s="266">
        <f>SUM(H17:K17)</f>
        <v>40.75</v>
      </c>
      <c r="M17" s="232" t="s">
        <v>340</v>
      </c>
    </row>
    <row r="18" spans="1:13" ht="23.25">
      <c r="A18" s="286" t="s">
        <v>426</v>
      </c>
      <c r="B18" s="230">
        <v>3.5</v>
      </c>
      <c r="C18" s="230">
        <v>3</v>
      </c>
      <c r="D18" s="230">
        <v>3</v>
      </c>
      <c r="E18" s="230">
        <v>28</v>
      </c>
      <c r="F18" s="230">
        <v>37.5</v>
      </c>
      <c r="G18" s="230" t="s">
        <v>575</v>
      </c>
      <c r="H18" s="264">
        <v>6</v>
      </c>
      <c r="I18" s="264">
        <v>3</v>
      </c>
      <c r="J18" s="225">
        <v>3</v>
      </c>
      <c r="K18" s="264">
        <v>34.5</v>
      </c>
      <c r="L18" s="266">
        <f>SUM(H18:K18)</f>
        <v>46.5</v>
      </c>
      <c r="M18" s="232" t="s">
        <v>485</v>
      </c>
    </row>
    <row r="19" spans="1:13" ht="23.25">
      <c r="A19" s="286" t="s">
        <v>409</v>
      </c>
      <c r="B19" s="230"/>
      <c r="C19" s="230"/>
      <c r="D19" s="230"/>
      <c r="E19" s="230" t="s">
        <v>637</v>
      </c>
      <c r="F19" s="230"/>
      <c r="G19" s="230"/>
      <c r="H19" s="230"/>
      <c r="I19" s="230"/>
      <c r="J19" s="230"/>
      <c r="K19" s="230" t="s">
        <v>639</v>
      </c>
      <c r="L19" s="230"/>
      <c r="M19" s="254"/>
    </row>
    <row r="20" spans="1:13" ht="46.5">
      <c r="A20" s="288" t="s">
        <v>535</v>
      </c>
      <c r="B20" s="220"/>
      <c r="C20" s="289" t="s">
        <v>536</v>
      </c>
      <c r="D20" s="220">
        <f>(F14+F15+F16+F17+F18)</f>
        <v>212.5</v>
      </c>
      <c r="E20" s="220"/>
      <c r="F20" s="289" t="s">
        <v>537</v>
      </c>
      <c r="G20" s="220">
        <f>(D20/500)*100</f>
        <v>42.5</v>
      </c>
      <c r="H20" s="220"/>
      <c r="I20" s="220"/>
      <c r="J20" s="519" t="s">
        <v>538</v>
      </c>
      <c r="K20" s="519"/>
      <c r="L20" s="524" t="str">
        <f>IF(G20&gt;=91,"A1",IF(G20&gt;=81,"A2",IF(G20&gt;=71,"B1",IF(G20&gt;=61,"B2",IF(G20&gt;=51,"C1",IF(G20&gt;=41,"C2",IF(G20&gt;=33,"D","E")))))))</f>
        <v>C2</v>
      </c>
      <c r="M20" s="525" t="str">
        <f t="shared" ref="M20:M21" si="0">IF(K20&gt;=91,"A1",IF(K20&gt;=81,"A2",IF(K20&gt;=71,"B1",IF(K20&gt;=61,"B2",IF(K20&gt;=51,"C1",IF(K20&gt;=41,"C2",IF(K20&gt;=33,"D","E")))))))</f>
        <v>E</v>
      </c>
    </row>
    <row r="21" spans="1:13" ht="46.5">
      <c r="A21" s="260" t="s">
        <v>539</v>
      </c>
      <c r="B21" s="220"/>
      <c r="C21" s="289" t="s">
        <v>540</v>
      </c>
      <c r="D21" s="220">
        <f>(L14+L15+L16+L17+L18)</f>
        <v>207.75</v>
      </c>
      <c r="E21" s="220"/>
      <c r="F21" s="289" t="s">
        <v>541</v>
      </c>
      <c r="G21" s="290">
        <f>D21/500*100</f>
        <v>41.55</v>
      </c>
      <c r="H21" s="290"/>
      <c r="I21" s="290"/>
      <c r="J21" s="519" t="s">
        <v>542</v>
      </c>
      <c r="K21" s="519"/>
      <c r="L21" s="524" t="str">
        <f>IF(G21&gt;=91,"A1",IF(G21&gt;=81,"A2",IF(G21&gt;=71,"B1",IF(G21&gt;=61,"B2",IF(G21&gt;=51,"C1",IF(G21&gt;=41,"C2",IF(G21&gt;=33,"D","E")))))))</f>
        <v>C2</v>
      </c>
      <c r="M21" s="525" t="str">
        <f t="shared" si="0"/>
        <v>E</v>
      </c>
    </row>
    <row r="22" spans="1:13" ht="23.25">
      <c r="A22" s="464" t="s">
        <v>543</v>
      </c>
      <c r="B22" s="465"/>
      <c r="C22" s="465"/>
      <c r="D22" s="530">
        <f>SUM(D20,D21)</f>
        <v>420.25</v>
      </c>
      <c r="E22" s="530"/>
      <c r="F22" s="494" t="s">
        <v>386</v>
      </c>
      <c r="G22" s="495"/>
      <c r="H22" s="496"/>
      <c r="I22" s="261">
        <f>D22*100/1000</f>
        <v>42.024999999999999</v>
      </c>
      <c r="J22" s="239" t="s">
        <v>544</v>
      </c>
      <c r="K22" s="242"/>
      <c r="L22" s="239"/>
      <c r="M22" s="285" t="str">
        <f>IF(I22&gt;=91,"A1",IF(I22&gt;=81,"A2",IF(I22&gt;=71,"B1",IF(I22&gt;=61,"B2",IF(I22&gt;=51,"C1",IF(I22&gt;=41,"C2",IF(I22&gt;=33,"D","E")))))))</f>
        <v>C2</v>
      </c>
    </row>
    <row r="23" spans="1:13" ht="23.25">
      <c r="A23" s="499" t="s">
        <v>545</v>
      </c>
      <c r="B23" s="500"/>
      <c r="C23" s="500"/>
      <c r="D23" s="500"/>
      <c r="E23" s="500"/>
      <c r="F23" s="500"/>
      <c r="G23" s="500"/>
      <c r="H23" s="500"/>
      <c r="I23" s="500"/>
      <c r="J23" s="500"/>
      <c r="K23" s="500"/>
      <c r="L23" s="500"/>
      <c r="M23" s="501"/>
    </row>
    <row r="24" spans="1:13" ht="23.25">
      <c r="A24" s="464" t="s">
        <v>546</v>
      </c>
      <c r="B24" s="465"/>
      <c r="C24" s="465"/>
      <c r="D24" s="465"/>
      <c r="E24" s="465"/>
      <c r="F24" s="465"/>
      <c r="G24" s="465"/>
      <c r="H24" s="465"/>
      <c r="I24" s="465"/>
      <c r="J24" s="465"/>
      <c r="K24" s="465"/>
      <c r="L24" s="465"/>
      <c r="M24" s="466"/>
    </row>
    <row r="25" spans="1:13" ht="23.25">
      <c r="A25" s="464" t="s">
        <v>547</v>
      </c>
      <c r="B25" s="465"/>
      <c r="C25" s="465"/>
      <c r="D25" s="465"/>
      <c r="E25" s="465"/>
      <c r="F25" s="465" t="s">
        <v>548</v>
      </c>
      <c r="G25" s="465"/>
      <c r="H25" s="465"/>
      <c r="I25" s="465"/>
      <c r="J25" s="465"/>
      <c r="K25" s="465" t="s">
        <v>549</v>
      </c>
      <c r="L25" s="465"/>
      <c r="M25" s="466"/>
    </row>
    <row r="26" spans="1:13" ht="23.25">
      <c r="A26" s="467" t="s">
        <v>550</v>
      </c>
      <c r="B26" s="468"/>
      <c r="C26" s="468"/>
      <c r="D26" s="468"/>
      <c r="E26" s="468"/>
      <c r="F26" s="460" t="s">
        <v>551</v>
      </c>
      <c r="G26" s="460"/>
      <c r="H26" s="460"/>
      <c r="I26" s="460"/>
      <c r="J26" s="460"/>
      <c r="K26" s="460" t="s">
        <v>551</v>
      </c>
      <c r="L26" s="460"/>
      <c r="M26" s="493"/>
    </row>
    <row r="27" spans="1:13" ht="23.25">
      <c r="A27" s="464" t="s">
        <v>552</v>
      </c>
      <c r="B27" s="465"/>
      <c r="C27" s="465"/>
      <c r="D27" s="465"/>
      <c r="E27" s="465"/>
      <c r="F27" s="465"/>
      <c r="G27" s="465"/>
      <c r="H27" s="465"/>
      <c r="I27" s="465"/>
      <c r="J27" s="465"/>
      <c r="K27" s="465"/>
      <c r="L27" s="465"/>
      <c r="M27" s="466"/>
    </row>
    <row r="28" spans="1:13" ht="23.25">
      <c r="A28" s="464" t="s">
        <v>547</v>
      </c>
      <c r="B28" s="465"/>
      <c r="C28" s="465"/>
      <c r="D28" s="465"/>
      <c r="E28" s="465"/>
      <c r="F28" s="465" t="s">
        <v>548</v>
      </c>
      <c r="G28" s="465"/>
      <c r="H28" s="465"/>
      <c r="I28" s="465"/>
      <c r="J28" s="465"/>
      <c r="K28" s="465" t="s">
        <v>549</v>
      </c>
      <c r="L28" s="465"/>
      <c r="M28" s="466"/>
    </row>
    <row r="29" spans="1:13" ht="23.25">
      <c r="A29" s="491" t="s">
        <v>553</v>
      </c>
      <c r="B29" s="492"/>
      <c r="C29" s="492"/>
      <c r="D29" s="492"/>
      <c r="E29" s="492"/>
      <c r="F29" s="465" t="s">
        <v>336</v>
      </c>
      <c r="G29" s="465"/>
      <c r="H29" s="465"/>
      <c r="I29" s="465"/>
      <c r="J29" s="465"/>
      <c r="K29" s="465" t="s">
        <v>336</v>
      </c>
      <c r="L29" s="465"/>
      <c r="M29" s="466"/>
    </row>
    <row r="30" spans="1:13" ht="23.25">
      <c r="A30" s="491" t="s">
        <v>580</v>
      </c>
      <c r="B30" s="492"/>
      <c r="C30" s="492"/>
      <c r="D30" s="492"/>
      <c r="E30" s="492"/>
      <c r="F30" s="460" t="s">
        <v>336</v>
      </c>
      <c r="G30" s="460"/>
      <c r="H30" s="460"/>
      <c r="I30" s="460"/>
      <c r="J30" s="460"/>
      <c r="K30" s="460" t="s">
        <v>336</v>
      </c>
      <c r="L30" s="460"/>
      <c r="M30" s="493"/>
    </row>
    <row r="31" spans="1:13" ht="23.25">
      <c r="A31" s="494" t="s">
        <v>555</v>
      </c>
      <c r="B31" s="495"/>
      <c r="C31" s="495"/>
      <c r="D31" s="495"/>
      <c r="E31" s="496"/>
      <c r="F31" s="461" t="s">
        <v>551</v>
      </c>
      <c r="G31" s="469"/>
      <c r="H31" s="469"/>
      <c r="I31" s="469"/>
      <c r="J31" s="462"/>
      <c r="K31" s="461" t="s">
        <v>551</v>
      </c>
      <c r="L31" s="469"/>
      <c r="M31" s="470"/>
    </row>
    <row r="32" spans="1:13" ht="23.25">
      <c r="A32" s="494" t="s">
        <v>556</v>
      </c>
      <c r="B32" s="495"/>
      <c r="C32" s="495"/>
      <c r="D32" s="495"/>
      <c r="E32" s="496"/>
      <c r="F32" s="461" t="s">
        <v>336</v>
      </c>
      <c r="G32" s="469"/>
      <c r="H32" s="469"/>
      <c r="I32" s="469"/>
      <c r="J32" s="462"/>
      <c r="K32" s="461" t="s">
        <v>336</v>
      </c>
      <c r="L32" s="469"/>
      <c r="M32" s="470"/>
    </row>
    <row r="33" spans="1:13" ht="23.25">
      <c r="A33" s="464" t="s">
        <v>557</v>
      </c>
      <c r="B33" s="465"/>
      <c r="C33" s="465"/>
      <c r="D33" s="465"/>
      <c r="E33" s="465"/>
      <c r="F33" s="465"/>
      <c r="G33" s="465"/>
      <c r="H33" s="465"/>
      <c r="I33" s="465"/>
      <c r="J33" s="465"/>
      <c r="K33" s="465"/>
      <c r="L33" s="465"/>
      <c r="M33" s="466"/>
    </row>
    <row r="34" spans="1:13" ht="23.25">
      <c r="A34" s="464" t="s">
        <v>547</v>
      </c>
      <c r="B34" s="465"/>
      <c r="C34" s="465"/>
      <c r="D34" s="465"/>
      <c r="E34" s="465"/>
      <c r="F34" s="465" t="s">
        <v>548</v>
      </c>
      <c r="G34" s="465"/>
      <c r="H34" s="465"/>
      <c r="I34" s="465"/>
      <c r="J34" s="465"/>
      <c r="K34" s="465" t="s">
        <v>549</v>
      </c>
      <c r="L34" s="465"/>
      <c r="M34" s="466"/>
    </row>
    <row r="35" spans="1:13" ht="23.25">
      <c r="A35" s="467" t="s">
        <v>418</v>
      </c>
      <c r="B35" s="468"/>
      <c r="C35" s="468"/>
      <c r="D35" s="468"/>
      <c r="E35" s="468"/>
      <c r="F35" s="468"/>
      <c r="G35" s="461" t="s">
        <v>642</v>
      </c>
      <c r="H35" s="469"/>
      <c r="I35" s="469"/>
      <c r="J35" s="469"/>
      <c r="K35" s="469"/>
      <c r="L35" s="469"/>
      <c r="M35" s="470"/>
    </row>
    <row r="36" spans="1:13" ht="23.25">
      <c r="A36" s="286" t="s">
        <v>558</v>
      </c>
      <c r="B36" s="471"/>
      <c r="C36" s="471"/>
      <c r="D36" s="471"/>
      <c r="E36" s="471"/>
      <c r="F36" s="471"/>
      <c r="G36" s="471"/>
      <c r="H36" s="471"/>
      <c r="I36" s="471"/>
      <c r="J36" s="471"/>
      <c r="K36" s="471"/>
      <c r="L36" s="471"/>
      <c r="M36" s="472"/>
    </row>
    <row r="37" spans="1:13" ht="23.25">
      <c r="A37" s="286" t="s">
        <v>559</v>
      </c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2"/>
    </row>
    <row r="38" spans="1:13">
      <c r="A38" s="473" t="s">
        <v>633</v>
      </c>
      <c r="B38" s="474"/>
      <c r="C38" s="475"/>
      <c r="D38" s="482" t="s">
        <v>634</v>
      </c>
      <c r="E38" s="474"/>
      <c r="F38" s="474"/>
      <c r="G38" s="474"/>
      <c r="H38" s="474"/>
      <c r="I38" s="475"/>
      <c r="J38" s="482" t="s">
        <v>560</v>
      </c>
      <c r="K38" s="474"/>
      <c r="L38" s="474"/>
      <c r="M38" s="485"/>
    </row>
    <row r="39" spans="1:13">
      <c r="A39" s="476"/>
      <c r="B39" s="522"/>
      <c r="C39" s="478"/>
      <c r="D39" s="483"/>
      <c r="E39" s="522"/>
      <c r="F39" s="522"/>
      <c r="G39" s="522"/>
      <c r="H39" s="522"/>
      <c r="I39" s="478"/>
      <c r="J39" s="483"/>
      <c r="K39" s="522"/>
      <c r="L39" s="522"/>
      <c r="M39" s="486"/>
    </row>
    <row r="40" spans="1:13">
      <c r="A40" s="476"/>
      <c r="B40" s="522"/>
      <c r="C40" s="478"/>
      <c r="D40" s="483"/>
      <c r="E40" s="522"/>
      <c r="F40" s="522"/>
      <c r="G40" s="522"/>
      <c r="H40" s="522"/>
      <c r="I40" s="478"/>
      <c r="J40" s="483"/>
      <c r="K40" s="522"/>
      <c r="L40" s="522"/>
      <c r="M40" s="486"/>
    </row>
    <row r="41" spans="1:13">
      <c r="A41" s="479"/>
      <c r="B41" s="480"/>
      <c r="C41" s="481"/>
      <c r="D41" s="484"/>
      <c r="E41" s="480"/>
      <c r="F41" s="480"/>
      <c r="G41" s="480"/>
      <c r="H41" s="480"/>
      <c r="I41" s="481"/>
      <c r="J41" s="484"/>
      <c r="K41" s="480"/>
      <c r="L41" s="480"/>
      <c r="M41" s="487"/>
    </row>
    <row r="42" spans="1:13" ht="23.25">
      <c r="A42" s="464" t="s">
        <v>561</v>
      </c>
      <c r="B42" s="465"/>
      <c r="C42" s="465"/>
      <c r="D42" s="465"/>
      <c r="E42" s="465"/>
      <c r="F42" s="465"/>
      <c r="G42" s="465"/>
      <c r="H42" s="488" t="s">
        <v>562</v>
      </c>
      <c r="I42" s="489"/>
      <c r="J42" s="489"/>
      <c r="K42" s="489"/>
      <c r="L42" s="489"/>
      <c r="M42" s="490"/>
    </row>
    <row r="43" spans="1:13" ht="23.25">
      <c r="A43" s="284" t="s">
        <v>563</v>
      </c>
      <c r="B43" s="465" t="s">
        <v>379</v>
      </c>
      <c r="C43" s="465"/>
      <c r="D43" s="287" t="s">
        <v>563</v>
      </c>
      <c r="E43" s="283"/>
      <c r="F43" s="465" t="s">
        <v>379</v>
      </c>
      <c r="G43" s="465"/>
      <c r="H43" s="245"/>
      <c r="I43" s="245"/>
      <c r="J43" s="241" t="s">
        <v>564</v>
      </c>
      <c r="K43" s="245"/>
      <c r="L43" s="241" t="s">
        <v>379</v>
      </c>
      <c r="M43" s="246"/>
    </row>
    <row r="44" spans="1:13" ht="23.25">
      <c r="A44" s="247" t="s">
        <v>565</v>
      </c>
      <c r="B44" s="460" t="s">
        <v>566</v>
      </c>
      <c r="C44" s="460"/>
      <c r="D44" s="460" t="s">
        <v>567</v>
      </c>
      <c r="E44" s="460"/>
      <c r="F44" s="460" t="s">
        <v>568</v>
      </c>
      <c r="G44" s="460"/>
      <c r="H44" s="245"/>
      <c r="I44" s="245"/>
      <c r="J44" s="461">
        <v>3</v>
      </c>
      <c r="K44" s="462"/>
      <c r="L44" s="283" t="s">
        <v>336</v>
      </c>
      <c r="M44" s="246"/>
    </row>
    <row r="45" spans="1:13" ht="23.25">
      <c r="A45" s="247" t="s">
        <v>569</v>
      </c>
      <c r="B45" s="460" t="s">
        <v>570</v>
      </c>
      <c r="C45" s="460"/>
      <c r="D45" s="460" t="s">
        <v>571</v>
      </c>
      <c r="E45" s="460"/>
      <c r="F45" s="460" t="s">
        <v>485</v>
      </c>
      <c r="G45" s="460"/>
      <c r="H45" s="245"/>
      <c r="I45" s="245"/>
      <c r="J45" s="461">
        <v>2</v>
      </c>
      <c r="K45" s="462"/>
      <c r="L45" s="283" t="s">
        <v>551</v>
      </c>
      <c r="M45" s="246"/>
    </row>
    <row r="46" spans="1:13" ht="23.25">
      <c r="A46" s="247" t="s">
        <v>572</v>
      </c>
      <c r="B46" s="460" t="s">
        <v>573</v>
      </c>
      <c r="C46" s="460"/>
      <c r="D46" s="460" t="s">
        <v>574</v>
      </c>
      <c r="E46" s="460"/>
      <c r="F46" s="460" t="s">
        <v>575</v>
      </c>
      <c r="G46" s="460"/>
      <c r="H46" s="245"/>
      <c r="I46" s="245"/>
      <c r="J46" s="461">
        <v>1</v>
      </c>
      <c r="K46" s="462"/>
      <c r="L46" s="283" t="s">
        <v>333</v>
      </c>
      <c r="M46" s="246"/>
    </row>
    <row r="47" spans="1:13" ht="24" thickBot="1">
      <c r="A47" s="248" t="s">
        <v>576</v>
      </c>
      <c r="B47" s="463" t="s">
        <v>577</v>
      </c>
      <c r="C47" s="463"/>
      <c r="D47" s="463" t="s">
        <v>578</v>
      </c>
      <c r="E47" s="463"/>
      <c r="F47" s="463" t="s">
        <v>340</v>
      </c>
      <c r="G47" s="463"/>
      <c r="H47" s="249"/>
      <c r="I47" s="249"/>
      <c r="J47" s="249"/>
      <c r="K47" s="249"/>
      <c r="L47" s="249"/>
      <c r="M47" s="250"/>
    </row>
  </sheetData>
  <mergeCells count="87">
    <mergeCell ref="A4:M4"/>
    <mergeCell ref="B1:I1"/>
    <mergeCell ref="J1:M1"/>
    <mergeCell ref="A2:M2"/>
    <mergeCell ref="B3:E3"/>
    <mergeCell ref="H3:J3"/>
    <mergeCell ref="A5:M5"/>
    <mergeCell ref="A6:B6"/>
    <mergeCell ref="C6:G6"/>
    <mergeCell ref="J6:M6"/>
    <mergeCell ref="A7:B7"/>
    <mergeCell ref="C7:G7"/>
    <mergeCell ref="J7:M7"/>
    <mergeCell ref="A8:B8"/>
    <mergeCell ref="C8:G8"/>
    <mergeCell ref="J8:M8"/>
    <mergeCell ref="A9:B9"/>
    <mergeCell ref="C9:G9"/>
    <mergeCell ref="H9:I9"/>
    <mergeCell ref="J9:M9"/>
    <mergeCell ref="A10:B10"/>
    <mergeCell ref="C10:M10"/>
    <mergeCell ref="A11:M11"/>
    <mergeCell ref="A12:A13"/>
    <mergeCell ref="B12:G12"/>
    <mergeCell ref="H12:M12"/>
    <mergeCell ref="A26:E26"/>
    <mergeCell ref="F26:J26"/>
    <mergeCell ref="K26:M26"/>
    <mergeCell ref="J20:K20"/>
    <mergeCell ref="L20:M20"/>
    <mergeCell ref="J21:K21"/>
    <mergeCell ref="L21:M21"/>
    <mergeCell ref="A22:C22"/>
    <mergeCell ref="D22:E22"/>
    <mergeCell ref="F22:H22"/>
    <mergeCell ref="A23:M23"/>
    <mergeCell ref="A24:M24"/>
    <mergeCell ref="A25:E25"/>
    <mergeCell ref="F25:J25"/>
    <mergeCell ref="K25:M25"/>
    <mergeCell ref="A27:M27"/>
    <mergeCell ref="A28:E28"/>
    <mergeCell ref="F28:J28"/>
    <mergeCell ref="K28:M28"/>
    <mergeCell ref="A29:E29"/>
    <mergeCell ref="F29:J29"/>
    <mergeCell ref="K29:M29"/>
    <mergeCell ref="A30:E30"/>
    <mergeCell ref="F30:J30"/>
    <mergeCell ref="K30:M30"/>
    <mergeCell ref="A31:E31"/>
    <mergeCell ref="F31:J31"/>
    <mergeCell ref="K31:M31"/>
    <mergeCell ref="A32:E32"/>
    <mergeCell ref="F32:J32"/>
    <mergeCell ref="K32:M32"/>
    <mergeCell ref="A33:M33"/>
    <mergeCell ref="A34:E34"/>
    <mergeCell ref="F34:J34"/>
    <mergeCell ref="K34:M34"/>
    <mergeCell ref="A35:F35"/>
    <mergeCell ref="G35:M35"/>
    <mergeCell ref="B36:M36"/>
    <mergeCell ref="B37:M37"/>
    <mergeCell ref="A38:C41"/>
    <mergeCell ref="D38:I41"/>
    <mergeCell ref="J38:M41"/>
    <mergeCell ref="A42:G42"/>
    <mergeCell ref="H42:M42"/>
    <mergeCell ref="B43:C43"/>
    <mergeCell ref="F43:G43"/>
    <mergeCell ref="B44:C44"/>
    <mergeCell ref="D44:E44"/>
    <mergeCell ref="F44:G44"/>
    <mergeCell ref="J44:K44"/>
    <mergeCell ref="J45:K45"/>
    <mergeCell ref="B46:C46"/>
    <mergeCell ref="D46:E46"/>
    <mergeCell ref="F46:G46"/>
    <mergeCell ref="J46:K46"/>
    <mergeCell ref="B47:C47"/>
    <mergeCell ref="D47:E47"/>
    <mergeCell ref="F47:G47"/>
    <mergeCell ref="B45:C45"/>
    <mergeCell ref="D45:E45"/>
    <mergeCell ref="F45:G45"/>
  </mergeCells>
  <hyperlinks>
    <hyperlink ref="K3" r:id="rId1"/>
  </hyperlinks>
  <pageMargins left="0.7" right="0.7" top="0.75" bottom="0.75" header="0.3" footer="0.3"/>
  <pageSetup scale="47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workbookViewId="0">
      <selection activeCell="L6" sqref="L6:L41"/>
    </sheetView>
  </sheetViews>
  <sheetFormatPr defaultColWidth="9" defaultRowHeight="15"/>
  <cols>
    <col min="1" max="1" width="6.85546875" customWidth="1"/>
    <col min="2" max="2" width="19.85546875" customWidth="1"/>
    <col min="3" max="4" width="11.42578125" customWidth="1"/>
    <col min="7" max="8" width="10.7109375" customWidth="1"/>
    <col min="9" max="10" width="10.85546875" customWidth="1"/>
    <col min="13" max="13" width="10.5703125" customWidth="1"/>
    <col min="15" max="15" width="7.28515625" customWidth="1"/>
  </cols>
  <sheetData>
    <row r="1" spans="1:16" ht="18.75">
      <c r="A1" s="325" t="s">
        <v>350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</row>
    <row r="2" spans="1:16" ht="16.5">
      <c r="A2" s="326" t="s">
        <v>351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</row>
    <row r="3" spans="1:16" ht="16.5">
      <c r="A3" s="326" t="s">
        <v>352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</row>
    <row r="4" spans="1:16" ht="16.5">
      <c r="A4" s="326" t="s">
        <v>353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</row>
    <row r="5" spans="1:16" ht="15.75">
      <c r="A5" s="1" t="s">
        <v>354</v>
      </c>
      <c r="B5" s="2" t="s">
        <v>355</v>
      </c>
      <c r="C5" s="2" t="s">
        <v>356</v>
      </c>
      <c r="D5" s="2"/>
      <c r="E5" s="2" t="s">
        <v>357</v>
      </c>
      <c r="F5" s="2"/>
      <c r="G5" s="2" t="s">
        <v>358</v>
      </c>
      <c r="H5" s="96"/>
      <c r="I5" s="9" t="s">
        <v>359</v>
      </c>
      <c r="J5" s="9"/>
      <c r="K5" s="2" t="s">
        <v>360</v>
      </c>
      <c r="L5" s="2"/>
      <c r="M5" s="2" t="s">
        <v>361</v>
      </c>
      <c r="N5" s="4" t="s">
        <v>362</v>
      </c>
      <c r="O5" s="4" t="s">
        <v>363</v>
      </c>
      <c r="P5" s="5" t="s">
        <v>364</v>
      </c>
    </row>
    <row r="6" spans="1:16" ht="15.75">
      <c r="A6" s="3">
        <v>1</v>
      </c>
      <c r="B6" s="97" t="s">
        <v>21</v>
      </c>
      <c r="C6" s="10">
        <v>11.5</v>
      </c>
      <c r="D6" s="10">
        <f>C6/2</f>
        <v>5.75</v>
      </c>
      <c r="E6" s="10">
        <v>10</v>
      </c>
      <c r="F6" s="10">
        <f>E6/2</f>
        <v>5</v>
      </c>
      <c r="G6" s="10">
        <v>18</v>
      </c>
      <c r="H6" s="10">
        <f>G6/2</f>
        <v>9</v>
      </c>
      <c r="I6" s="10">
        <v>10.5</v>
      </c>
      <c r="J6" s="10">
        <f>I6/2</f>
        <v>5.25</v>
      </c>
      <c r="K6" s="10">
        <v>8.5</v>
      </c>
      <c r="L6" s="10">
        <f>K6/2</f>
        <v>4.25</v>
      </c>
      <c r="M6" s="10">
        <v>12</v>
      </c>
      <c r="N6" s="14">
        <f>SUM(C6:K6)</f>
        <v>83.5</v>
      </c>
      <c r="O6" s="14">
        <f>N6/100*100</f>
        <v>83.5</v>
      </c>
      <c r="P6" s="14" t="str">
        <f t="shared" ref="P6:P36" si="0">IF(O6&gt;=91,"A1",IF(O6&gt;=81,"A2",IF(O6&gt;=71,"B1",IF(O6&gt;=61,"B2",IF(O6&gt;=51,"C1",IF(O6&gt;=41,"C2",IF(O6&gt;=33,"D","E")))))))</f>
        <v>A2</v>
      </c>
    </row>
    <row r="7" spans="1:16" ht="15.75">
      <c r="A7" s="3">
        <v>2</v>
      </c>
      <c r="B7" s="98" t="s">
        <v>34</v>
      </c>
      <c r="C7" s="10">
        <v>18</v>
      </c>
      <c r="D7" s="10">
        <f t="shared" ref="D7:D36" si="1">C7/2</f>
        <v>9</v>
      </c>
      <c r="E7" s="10">
        <v>17.5</v>
      </c>
      <c r="F7" s="10">
        <f t="shared" ref="F7" si="2">E7/2</f>
        <v>8.75</v>
      </c>
      <c r="G7" s="10">
        <v>19</v>
      </c>
      <c r="H7" s="99">
        <f t="shared" ref="H7" si="3">G7/2</f>
        <v>9.5</v>
      </c>
      <c r="I7" s="11">
        <v>12.5</v>
      </c>
      <c r="J7" s="11">
        <f t="shared" ref="J7" si="4">I7/2</f>
        <v>6.25</v>
      </c>
      <c r="K7" s="10">
        <v>17.5</v>
      </c>
      <c r="L7" s="10">
        <f t="shared" ref="L7" si="5">K7/2</f>
        <v>8.75</v>
      </c>
      <c r="M7" s="10">
        <v>23</v>
      </c>
      <c r="N7" s="14">
        <f t="shared" ref="N7:N36" si="6">SUM(C7:K7)</f>
        <v>118</v>
      </c>
      <c r="O7" s="14">
        <f t="shared" ref="O7:O36" si="7">N7/100*100</f>
        <v>118</v>
      </c>
      <c r="P7" s="14" t="str">
        <f t="shared" si="0"/>
        <v>A1</v>
      </c>
    </row>
    <row r="8" spans="1:16" ht="15.75">
      <c r="A8" s="3">
        <v>3</v>
      </c>
      <c r="B8" s="98" t="s">
        <v>47</v>
      </c>
      <c r="C8" s="10">
        <v>11.5</v>
      </c>
      <c r="D8" s="10">
        <f t="shared" si="1"/>
        <v>5.75</v>
      </c>
      <c r="E8" s="10">
        <v>9</v>
      </c>
      <c r="F8" s="10">
        <f t="shared" ref="F8" si="8">E8/2</f>
        <v>4.5</v>
      </c>
      <c r="G8" s="10">
        <v>17</v>
      </c>
      <c r="H8" s="10">
        <f t="shared" ref="H8" si="9">G8/2</f>
        <v>8.5</v>
      </c>
      <c r="I8" s="10">
        <v>10.5</v>
      </c>
      <c r="J8" s="10">
        <f t="shared" ref="J8" si="10">I8/2</f>
        <v>5.25</v>
      </c>
      <c r="K8" s="10">
        <v>7</v>
      </c>
      <c r="L8" s="10">
        <f t="shared" ref="L8" si="11">K8/2</f>
        <v>3.5</v>
      </c>
      <c r="M8" s="10">
        <v>14</v>
      </c>
      <c r="N8" s="14">
        <f t="shared" si="6"/>
        <v>79</v>
      </c>
      <c r="O8" s="14">
        <f t="shared" si="7"/>
        <v>79</v>
      </c>
      <c r="P8" s="14" t="str">
        <f t="shared" si="0"/>
        <v>B1</v>
      </c>
    </row>
    <row r="9" spans="1:16" ht="15.75">
      <c r="A9" s="3">
        <v>4</v>
      </c>
      <c r="B9" s="98" t="s">
        <v>69</v>
      </c>
      <c r="C9" s="10">
        <v>18</v>
      </c>
      <c r="D9" s="10">
        <f t="shared" si="1"/>
        <v>9</v>
      </c>
      <c r="E9" s="10">
        <v>11.5</v>
      </c>
      <c r="F9" s="10">
        <f t="shared" ref="F9" si="12">E9/2</f>
        <v>5.75</v>
      </c>
      <c r="G9" s="10">
        <v>17</v>
      </c>
      <c r="H9" s="10">
        <f t="shared" ref="H9" si="13">G9/2</f>
        <v>8.5</v>
      </c>
      <c r="I9" s="10">
        <v>11</v>
      </c>
      <c r="J9" s="10">
        <f t="shared" ref="J9" si="14">I9/2</f>
        <v>5.5</v>
      </c>
      <c r="K9" s="10">
        <v>15</v>
      </c>
      <c r="L9" s="10">
        <f t="shared" ref="L9" si="15">K9/2</f>
        <v>7.5</v>
      </c>
      <c r="M9" s="12">
        <v>16</v>
      </c>
      <c r="N9" s="14">
        <f t="shared" si="6"/>
        <v>101.25</v>
      </c>
      <c r="O9" s="14">
        <f t="shared" si="7"/>
        <v>101.25</v>
      </c>
      <c r="P9" s="14" t="str">
        <f t="shared" si="0"/>
        <v>A1</v>
      </c>
    </row>
    <row r="10" spans="1:16" ht="15.75">
      <c r="A10" s="3">
        <v>5</v>
      </c>
      <c r="B10" s="98" t="s">
        <v>59</v>
      </c>
      <c r="C10" s="10">
        <v>19</v>
      </c>
      <c r="D10" s="10">
        <f t="shared" si="1"/>
        <v>9.5</v>
      </c>
      <c r="E10" s="10">
        <v>16</v>
      </c>
      <c r="F10" s="10">
        <f t="shared" ref="F10" si="16">E10/2</f>
        <v>8</v>
      </c>
      <c r="G10" s="10">
        <v>20</v>
      </c>
      <c r="H10" s="10">
        <f t="shared" ref="H10" si="17">G10/2</f>
        <v>10</v>
      </c>
      <c r="I10" s="10">
        <v>11.5</v>
      </c>
      <c r="J10" s="10">
        <f t="shared" ref="J10" si="18">I10/2</f>
        <v>5.75</v>
      </c>
      <c r="K10" s="10">
        <v>19</v>
      </c>
      <c r="L10" s="10">
        <f t="shared" ref="L10" si="19">K10/2</f>
        <v>9.5</v>
      </c>
      <c r="M10" s="10">
        <v>24</v>
      </c>
      <c r="N10" s="14">
        <f t="shared" si="6"/>
        <v>118.75</v>
      </c>
      <c r="O10" s="14">
        <f t="shared" si="7"/>
        <v>118.75</v>
      </c>
      <c r="P10" s="14" t="str">
        <f t="shared" si="0"/>
        <v>A1</v>
      </c>
    </row>
    <row r="11" spans="1:16" ht="15.75">
      <c r="A11" s="3">
        <v>6</v>
      </c>
      <c r="B11" s="100" t="s">
        <v>79</v>
      </c>
      <c r="C11" s="10">
        <v>17.5</v>
      </c>
      <c r="D11" s="10">
        <f t="shared" si="1"/>
        <v>8.75</v>
      </c>
      <c r="E11" s="10">
        <v>16.5</v>
      </c>
      <c r="F11" s="10">
        <f t="shared" ref="F11" si="20">E11/2</f>
        <v>8.25</v>
      </c>
      <c r="G11" s="10">
        <v>15.5</v>
      </c>
      <c r="H11" s="10">
        <f t="shared" ref="H11" si="21">G11/2</f>
        <v>7.75</v>
      </c>
      <c r="I11" s="10">
        <v>9.5</v>
      </c>
      <c r="J11" s="10">
        <f t="shared" ref="J11" si="22">I11/2</f>
        <v>4.75</v>
      </c>
      <c r="K11" s="10">
        <v>12</v>
      </c>
      <c r="L11" s="10">
        <f t="shared" ref="L11" si="23">K11/2</f>
        <v>6</v>
      </c>
      <c r="M11" s="10">
        <v>21.5</v>
      </c>
      <c r="N11" s="14">
        <f t="shared" si="6"/>
        <v>100.5</v>
      </c>
      <c r="O11" s="14">
        <f t="shared" si="7"/>
        <v>100.49999999999999</v>
      </c>
      <c r="P11" s="14" t="str">
        <f t="shared" si="0"/>
        <v>A1</v>
      </c>
    </row>
    <row r="12" spans="1:16" ht="15.75">
      <c r="A12" s="3">
        <v>7</v>
      </c>
      <c r="B12" s="100" t="s">
        <v>320</v>
      </c>
      <c r="C12" s="10">
        <v>14</v>
      </c>
      <c r="D12" s="10">
        <f t="shared" si="1"/>
        <v>7</v>
      </c>
      <c r="E12" s="10">
        <v>13</v>
      </c>
      <c r="F12" s="10">
        <f t="shared" ref="F12" si="24">E12/2</f>
        <v>6.5</v>
      </c>
      <c r="G12" s="10">
        <v>13</v>
      </c>
      <c r="H12" s="10">
        <f t="shared" ref="H12" si="25">G12/2</f>
        <v>6.5</v>
      </c>
      <c r="I12" s="10">
        <v>14.5</v>
      </c>
      <c r="J12" s="10">
        <f t="shared" ref="J12" si="26">I12/2</f>
        <v>7.25</v>
      </c>
      <c r="K12" s="10">
        <v>14.5</v>
      </c>
      <c r="L12" s="10">
        <f t="shared" ref="L12" si="27">K12/2</f>
        <v>7.25</v>
      </c>
      <c r="M12" s="10">
        <v>22.5</v>
      </c>
      <c r="N12" s="14">
        <f t="shared" si="6"/>
        <v>96.25</v>
      </c>
      <c r="O12" s="14">
        <f t="shared" si="7"/>
        <v>96.25</v>
      </c>
      <c r="P12" s="14" t="str">
        <f t="shared" si="0"/>
        <v>A1</v>
      </c>
    </row>
    <row r="13" spans="1:16" ht="15.75">
      <c r="A13" s="3">
        <v>8</v>
      </c>
      <c r="B13" s="98" t="s">
        <v>91</v>
      </c>
      <c r="C13" s="10">
        <v>19</v>
      </c>
      <c r="D13" s="10">
        <f t="shared" si="1"/>
        <v>9.5</v>
      </c>
      <c r="E13" s="12">
        <v>15</v>
      </c>
      <c r="F13" s="12">
        <f t="shared" ref="F13" si="28">E13/2</f>
        <v>7.5</v>
      </c>
      <c r="G13" s="10">
        <v>20</v>
      </c>
      <c r="H13" s="10">
        <f t="shared" ref="H13" si="29">G13/2</f>
        <v>10</v>
      </c>
      <c r="I13" s="10">
        <v>19.5</v>
      </c>
      <c r="J13" s="10">
        <f t="shared" ref="J13" si="30">I13/2</f>
        <v>9.75</v>
      </c>
      <c r="K13" s="10">
        <v>18.5</v>
      </c>
      <c r="L13" s="10">
        <f t="shared" ref="L13" si="31">K13/2</f>
        <v>9.25</v>
      </c>
      <c r="M13" s="10">
        <v>25</v>
      </c>
      <c r="N13" s="14">
        <f t="shared" si="6"/>
        <v>128.75</v>
      </c>
      <c r="O13" s="14">
        <f t="shared" si="7"/>
        <v>128.75</v>
      </c>
      <c r="P13" s="14" t="str">
        <f t="shared" si="0"/>
        <v>A1</v>
      </c>
    </row>
    <row r="14" spans="1:16" ht="15.75">
      <c r="A14" s="3">
        <v>9</v>
      </c>
      <c r="B14" s="98" t="s">
        <v>101</v>
      </c>
      <c r="C14" s="10">
        <v>13.5</v>
      </c>
      <c r="D14" s="10">
        <f t="shared" si="1"/>
        <v>6.75</v>
      </c>
      <c r="E14" s="10">
        <v>13.5</v>
      </c>
      <c r="F14" s="10">
        <f t="shared" ref="F14" si="32">E14/2</f>
        <v>6.75</v>
      </c>
      <c r="G14" s="10">
        <v>14</v>
      </c>
      <c r="H14" s="10">
        <f t="shared" ref="H14" si="33">G14/2</f>
        <v>7</v>
      </c>
      <c r="I14" s="10">
        <v>9</v>
      </c>
      <c r="J14" s="10">
        <f t="shared" ref="J14" si="34">I14/2</f>
        <v>4.5</v>
      </c>
      <c r="K14" s="10">
        <v>13</v>
      </c>
      <c r="L14" s="10">
        <f t="shared" ref="L14" si="35">K14/2</f>
        <v>6.5</v>
      </c>
      <c r="M14" s="10">
        <v>17</v>
      </c>
      <c r="N14" s="14">
        <f t="shared" si="6"/>
        <v>88</v>
      </c>
      <c r="O14" s="14">
        <f t="shared" si="7"/>
        <v>88</v>
      </c>
      <c r="P14" s="14" t="str">
        <f t="shared" si="0"/>
        <v>A2</v>
      </c>
    </row>
    <row r="15" spans="1:16" ht="15.75">
      <c r="A15" s="3">
        <v>10</v>
      </c>
      <c r="B15" s="98" t="s">
        <v>112</v>
      </c>
      <c r="C15" s="10">
        <v>17.5</v>
      </c>
      <c r="D15" s="10">
        <f t="shared" si="1"/>
        <v>8.75</v>
      </c>
      <c r="E15" s="10">
        <v>11.5</v>
      </c>
      <c r="F15" s="10">
        <f t="shared" ref="F15" si="36">E15/2</f>
        <v>5.75</v>
      </c>
      <c r="G15" s="10">
        <v>11</v>
      </c>
      <c r="H15" s="10">
        <f t="shared" ref="H15" si="37">G15/2</f>
        <v>5.5</v>
      </c>
      <c r="I15" s="10">
        <v>10.5</v>
      </c>
      <c r="J15" s="10">
        <f t="shared" ref="J15" si="38">I15/2</f>
        <v>5.25</v>
      </c>
      <c r="K15" s="10">
        <v>12</v>
      </c>
      <c r="L15" s="10">
        <f t="shared" ref="L15" si="39">K15/2</f>
        <v>6</v>
      </c>
      <c r="M15" s="10">
        <v>19</v>
      </c>
      <c r="N15" s="14">
        <f t="shared" si="6"/>
        <v>87.75</v>
      </c>
      <c r="O15" s="14">
        <f t="shared" si="7"/>
        <v>87.75</v>
      </c>
      <c r="P15" s="14" t="str">
        <f t="shared" si="0"/>
        <v>A2</v>
      </c>
    </row>
    <row r="16" spans="1:16" ht="15.75">
      <c r="A16" s="3">
        <v>11</v>
      </c>
      <c r="B16" s="98" t="s">
        <v>122</v>
      </c>
      <c r="C16" s="10">
        <v>13.5</v>
      </c>
      <c r="D16" s="10">
        <f t="shared" si="1"/>
        <v>6.75</v>
      </c>
      <c r="E16" s="10">
        <v>8.5</v>
      </c>
      <c r="F16" s="10">
        <f t="shared" ref="F16" si="40">E16/2</f>
        <v>4.25</v>
      </c>
      <c r="G16" s="13">
        <v>10</v>
      </c>
      <c r="H16" s="13">
        <f t="shared" ref="H16" si="41">G16/2</f>
        <v>5</v>
      </c>
      <c r="I16" s="10">
        <v>9</v>
      </c>
      <c r="J16" s="10">
        <f t="shared" ref="J16" si="42">I16/2</f>
        <v>4.5</v>
      </c>
      <c r="K16" s="10">
        <v>11</v>
      </c>
      <c r="L16" s="10">
        <f t="shared" ref="L16" si="43">K16/2</f>
        <v>5.5</v>
      </c>
      <c r="M16" s="10">
        <v>17.5</v>
      </c>
      <c r="N16" s="14">
        <f t="shared" si="6"/>
        <v>72.5</v>
      </c>
      <c r="O16" s="14">
        <f t="shared" si="7"/>
        <v>72.5</v>
      </c>
      <c r="P16" s="14" t="str">
        <f t="shared" si="0"/>
        <v>B1</v>
      </c>
    </row>
    <row r="17" spans="1:16" ht="15.75">
      <c r="A17" s="3">
        <v>12</v>
      </c>
      <c r="B17" s="98" t="s">
        <v>133</v>
      </c>
      <c r="C17" s="10">
        <v>19</v>
      </c>
      <c r="D17" s="10">
        <f t="shared" si="1"/>
        <v>9.5</v>
      </c>
      <c r="E17" s="10">
        <v>17</v>
      </c>
      <c r="F17" s="10">
        <f t="shared" ref="F17" si="44">E17/2</f>
        <v>8.5</v>
      </c>
      <c r="G17" s="10">
        <v>18</v>
      </c>
      <c r="H17" s="10">
        <f t="shared" ref="H17" si="45">G17/2</f>
        <v>9</v>
      </c>
      <c r="I17" s="10">
        <v>17</v>
      </c>
      <c r="J17" s="10">
        <f t="shared" ref="J17" si="46">I17/2</f>
        <v>8.5</v>
      </c>
      <c r="K17" s="10">
        <v>16.5</v>
      </c>
      <c r="L17" s="10">
        <f t="shared" ref="L17" si="47">K17/2</f>
        <v>8.25</v>
      </c>
      <c r="M17" s="12">
        <v>24</v>
      </c>
      <c r="N17" s="14">
        <f t="shared" si="6"/>
        <v>123</v>
      </c>
      <c r="O17" s="14">
        <f t="shared" si="7"/>
        <v>123</v>
      </c>
      <c r="P17" s="14" t="str">
        <f t="shared" si="0"/>
        <v>A1</v>
      </c>
    </row>
    <row r="18" spans="1:16" ht="15.75">
      <c r="A18" s="101">
        <v>13</v>
      </c>
      <c r="B18" s="102" t="s">
        <v>143</v>
      </c>
      <c r="C18" s="103">
        <v>15</v>
      </c>
      <c r="D18" s="10">
        <f t="shared" si="1"/>
        <v>7.5</v>
      </c>
      <c r="E18" s="103">
        <v>15.5</v>
      </c>
      <c r="F18" s="103">
        <f t="shared" ref="F18" si="48">E18/2</f>
        <v>7.75</v>
      </c>
      <c r="G18" s="103">
        <v>20</v>
      </c>
      <c r="H18" s="103">
        <f t="shared" ref="H18" si="49">G18/2</f>
        <v>10</v>
      </c>
      <c r="I18" s="103">
        <v>15</v>
      </c>
      <c r="J18" s="103">
        <f t="shared" ref="J18" si="50">I18/2</f>
        <v>7.5</v>
      </c>
      <c r="K18" s="103">
        <v>18.5</v>
      </c>
      <c r="L18" s="103">
        <f t="shared" ref="L18" si="51">K18/2</f>
        <v>9.25</v>
      </c>
      <c r="M18" s="103">
        <v>24</v>
      </c>
      <c r="N18" s="14">
        <f t="shared" si="6"/>
        <v>116.75</v>
      </c>
      <c r="O18" s="107">
        <f t="shared" si="7"/>
        <v>116.75</v>
      </c>
      <c r="P18" s="107" t="str">
        <f t="shared" si="0"/>
        <v>A1</v>
      </c>
    </row>
    <row r="19" spans="1:16" ht="15.75">
      <c r="A19" s="3">
        <v>14</v>
      </c>
      <c r="B19" s="104" t="s">
        <v>152</v>
      </c>
      <c r="C19" s="10">
        <v>5</v>
      </c>
      <c r="D19" s="10">
        <f t="shared" si="1"/>
        <v>2.5</v>
      </c>
      <c r="E19" s="10">
        <v>2</v>
      </c>
      <c r="F19" s="10">
        <f t="shared" ref="F19" si="52">E19/2</f>
        <v>1</v>
      </c>
      <c r="G19" s="10">
        <v>7</v>
      </c>
      <c r="H19" s="10">
        <f t="shared" ref="H19" si="53">G19/2</f>
        <v>3.5</v>
      </c>
      <c r="I19" s="10">
        <v>4.5</v>
      </c>
      <c r="J19" s="10">
        <f t="shared" ref="J19" si="54">I19/2</f>
        <v>2.25</v>
      </c>
      <c r="K19" s="10">
        <v>1</v>
      </c>
      <c r="L19" s="10">
        <f t="shared" ref="L19" si="55">K19/2</f>
        <v>0.5</v>
      </c>
      <c r="M19" s="10">
        <v>4</v>
      </c>
      <c r="N19" s="14">
        <f t="shared" si="6"/>
        <v>28.75</v>
      </c>
      <c r="O19" s="14">
        <f t="shared" si="7"/>
        <v>28.749999999999996</v>
      </c>
      <c r="P19" s="14" t="str">
        <f t="shared" si="0"/>
        <v>E</v>
      </c>
    </row>
    <row r="20" spans="1:16" ht="15.75">
      <c r="A20" s="3">
        <v>15</v>
      </c>
      <c r="B20" s="105" t="s">
        <v>169</v>
      </c>
      <c r="C20" s="10">
        <v>18.5</v>
      </c>
      <c r="D20" s="10">
        <f t="shared" si="1"/>
        <v>9.25</v>
      </c>
      <c r="E20" s="10">
        <v>10</v>
      </c>
      <c r="F20" s="10">
        <f t="shared" ref="F20" si="56">E20/2</f>
        <v>5</v>
      </c>
      <c r="G20" s="10">
        <v>11</v>
      </c>
      <c r="H20" s="10">
        <f t="shared" ref="H20" si="57">G20/2</f>
        <v>5.5</v>
      </c>
      <c r="I20" s="10">
        <v>10.5</v>
      </c>
      <c r="J20" s="10">
        <f t="shared" ref="J20" si="58">I20/2</f>
        <v>5.25</v>
      </c>
      <c r="K20" s="10">
        <v>13</v>
      </c>
      <c r="L20" s="10">
        <f t="shared" ref="L20" si="59">K20/2</f>
        <v>6.5</v>
      </c>
      <c r="M20" s="10">
        <v>12.5</v>
      </c>
      <c r="N20" s="14">
        <f t="shared" si="6"/>
        <v>88</v>
      </c>
      <c r="O20" s="14">
        <f t="shared" si="7"/>
        <v>88</v>
      </c>
      <c r="P20" s="14" t="str">
        <f t="shared" si="0"/>
        <v>A2</v>
      </c>
    </row>
    <row r="21" spans="1:16" ht="15.75">
      <c r="A21" s="3">
        <v>16</v>
      </c>
      <c r="B21" s="105" t="s">
        <v>310</v>
      </c>
      <c r="C21" s="10">
        <v>12.5</v>
      </c>
      <c r="D21" s="10">
        <f t="shared" si="1"/>
        <v>6.25</v>
      </c>
      <c r="E21" s="10">
        <v>3</v>
      </c>
      <c r="F21" s="10">
        <f t="shared" ref="F21" si="60">E21/2</f>
        <v>1.5</v>
      </c>
      <c r="G21" s="10">
        <v>10</v>
      </c>
      <c r="H21" s="10">
        <f t="shared" ref="H21" si="61">G21/2</f>
        <v>5</v>
      </c>
      <c r="I21" s="10">
        <v>6</v>
      </c>
      <c r="J21" s="10">
        <f t="shared" ref="J21" si="62">I21/2</f>
        <v>3</v>
      </c>
      <c r="K21" s="10">
        <v>9.5</v>
      </c>
      <c r="L21" s="10">
        <f t="shared" ref="L21" si="63">K21/2</f>
        <v>4.75</v>
      </c>
      <c r="M21" s="10">
        <v>19</v>
      </c>
      <c r="N21" s="14">
        <f t="shared" si="6"/>
        <v>56.75</v>
      </c>
      <c r="O21" s="14">
        <f t="shared" si="7"/>
        <v>56.75</v>
      </c>
      <c r="P21" s="14" t="str">
        <f t="shared" si="0"/>
        <v>C1</v>
      </c>
    </row>
    <row r="22" spans="1:16" ht="15.75">
      <c r="A22" s="3">
        <v>17</v>
      </c>
      <c r="B22" s="104" t="s">
        <v>188</v>
      </c>
      <c r="C22" s="10">
        <v>17.5</v>
      </c>
      <c r="D22" s="10">
        <f t="shared" si="1"/>
        <v>8.75</v>
      </c>
      <c r="E22" s="10">
        <v>11.5</v>
      </c>
      <c r="F22" s="10">
        <f t="shared" ref="F22" si="64">E22/2</f>
        <v>5.75</v>
      </c>
      <c r="G22" s="10">
        <v>10</v>
      </c>
      <c r="H22" s="10">
        <f t="shared" ref="H22" si="65">G22/2</f>
        <v>5</v>
      </c>
      <c r="I22" s="10">
        <v>10.5</v>
      </c>
      <c r="J22" s="10">
        <f t="shared" ref="J22" si="66">I22/2</f>
        <v>5.25</v>
      </c>
      <c r="K22" s="10">
        <v>13</v>
      </c>
      <c r="L22" s="10">
        <f t="shared" ref="L22" si="67">K22/2</f>
        <v>6.5</v>
      </c>
      <c r="M22" s="10">
        <v>16</v>
      </c>
      <c r="N22" s="14">
        <f t="shared" si="6"/>
        <v>87.25</v>
      </c>
      <c r="O22" s="14">
        <f t="shared" si="7"/>
        <v>87.25</v>
      </c>
      <c r="P22" s="14" t="str">
        <f t="shared" si="0"/>
        <v>A2</v>
      </c>
    </row>
    <row r="23" spans="1:16" ht="15.75">
      <c r="A23" s="3">
        <v>18</v>
      </c>
      <c r="B23" s="104" t="s">
        <v>199</v>
      </c>
      <c r="C23" s="12">
        <v>5</v>
      </c>
      <c r="D23" s="10">
        <f t="shared" si="1"/>
        <v>2.5</v>
      </c>
      <c r="E23" s="12">
        <v>3.5</v>
      </c>
      <c r="F23" s="12">
        <f t="shared" ref="F23" si="68">E23/2</f>
        <v>1.75</v>
      </c>
      <c r="G23" s="10">
        <v>5</v>
      </c>
      <c r="H23" s="10">
        <f t="shared" ref="H23" si="69">G23/2</f>
        <v>2.5</v>
      </c>
      <c r="I23" s="10">
        <v>5</v>
      </c>
      <c r="J23" s="10">
        <f t="shared" ref="J23" si="70">I23/2</f>
        <v>2.5</v>
      </c>
      <c r="K23" s="12">
        <v>5</v>
      </c>
      <c r="L23" s="12">
        <f t="shared" ref="L23" si="71">K23/2</f>
        <v>2.5</v>
      </c>
      <c r="M23" s="12">
        <v>2</v>
      </c>
      <c r="N23" s="14">
        <f t="shared" si="6"/>
        <v>32.75</v>
      </c>
      <c r="O23" s="14">
        <f t="shared" si="7"/>
        <v>32.75</v>
      </c>
      <c r="P23" s="14" t="str">
        <f t="shared" si="0"/>
        <v>E</v>
      </c>
    </row>
    <row r="24" spans="1:16" ht="15.75">
      <c r="A24" s="3">
        <v>19</v>
      </c>
      <c r="B24" s="104" t="s">
        <v>219</v>
      </c>
      <c r="C24" s="10">
        <v>13</v>
      </c>
      <c r="D24" s="10">
        <f t="shared" si="1"/>
        <v>6.5</v>
      </c>
      <c r="E24" s="10">
        <v>9.5</v>
      </c>
      <c r="F24" s="10">
        <f t="shared" ref="F24" si="72">E24/2</f>
        <v>4.75</v>
      </c>
      <c r="G24" s="10">
        <v>8</v>
      </c>
      <c r="H24" s="10">
        <f t="shared" ref="H24" si="73">G24/2</f>
        <v>4</v>
      </c>
      <c r="I24" s="10">
        <v>7</v>
      </c>
      <c r="J24" s="10">
        <f t="shared" ref="J24" si="74">I24/2</f>
        <v>3.5</v>
      </c>
      <c r="K24" s="10">
        <v>9.5</v>
      </c>
      <c r="L24" s="10">
        <f t="shared" ref="L24" si="75">K24/2</f>
        <v>4.75</v>
      </c>
      <c r="M24" s="10"/>
      <c r="N24" s="14">
        <f t="shared" si="6"/>
        <v>65.75</v>
      </c>
      <c r="O24" s="14">
        <f t="shared" si="7"/>
        <v>65.75</v>
      </c>
      <c r="P24" s="14" t="str">
        <f t="shared" si="0"/>
        <v>B2</v>
      </c>
    </row>
    <row r="25" spans="1:16" ht="15.75">
      <c r="A25" s="3">
        <v>20</v>
      </c>
      <c r="B25" s="104" t="s">
        <v>228</v>
      </c>
      <c r="C25" s="12">
        <v>5</v>
      </c>
      <c r="D25" s="10">
        <f t="shared" si="1"/>
        <v>2.5</v>
      </c>
      <c r="E25" s="12">
        <v>8.5</v>
      </c>
      <c r="F25" s="12">
        <f t="shared" ref="F25" si="76">E25/2</f>
        <v>4.25</v>
      </c>
      <c r="G25" s="12">
        <v>11.5</v>
      </c>
      <c r="H25" s="12">
        <f t="shared" ref="H25" si="77">G25/2</f>
        <v>5.75</v>
      </c>
      <c r="I25" s="12">
        <v>6.5</v>
      </c>
      <c r="J25" s="12">
        <f t="shared" ref="J25" si="78">I25/2</f>
        <v>3.25</v>
      </c>
      <c r="K25" s="12">
        <v>9.5</v>
      </c>
      <c r="L25" s="12">
        <f t="shared" ref="L25" si="79">K25/2</f>
        <v>4.75</v>
      </c>
      <c r="M25" s="12">
        <v>10.5</v>
      </c>
      <c r="N25" s="14">
        <f t="shared" si="6"/>
        <v>56.75</v>
      </c>
      <c r="O25" s="14">
        <f t="shared" si="7"/>
        <v>56.75</v>
      </c>
      <c r="P25" s="14" t="str">
        <f t="shared" si="0"/>
        <v>C1</v>
      </c>
    </row>
    <row r="26" spans="1:16" ht="15.75">
      <c r="A26" s="3">
        <v>21</v>
      </c>
      <c r="B26" s="105" t="s">
        <v>240</v>
      </c>
      <c r="C26" s="12">
        <v>9.5</v>
      </c>
      <c r="D26" s="10">
        <f t="shared" si="1"/>
        <v>4.75</v>
      </c>
      <c r="E26" s="12">
        <v>8</v>
      </c>
      <c r="F26" s="12">
        <f t="shared" ref="F26" si="80">E26/2</f>
        <v>4</v>
      </c>
      <c r="G26" s="12">
        <v>7</v>
      </c>
      <c r="H26" s="12">
        <f t="shared" ref="H26" si="81">G26/2</f>
        <v>3.5</v>
      </c>
      <c r="I26" s="12">
        <v>4.5</v>
      </c>
      <c r="J26" s="12">
        <f t="shared" ref="J26" si="82">I26/2</f>
        <v>2.25</v>
      </c>
      <c r="K26" s="12">
        <v>6</v>
      </c>
      <c r="L26" s="12">
        <f t="shared" ref="L26" si="83">K26/2</f>
        <v>3</v>
      </c>
      <c r="M26" s="12">
        <v>10</v>
      </c>
      <c r="N26" s="14">
        <f t="shared" si="6"/>
        <v>49.5</v>
      </c>
      <c r="O26" s="14">
        <f t="shared" si="7"/>
        <v>49.5</v>
      </c>
      <c r="P26" s="14" t="str">
        <f t="shared" si="0"/>
        <v>C2</v>
      </c>
    </row>
    <row r="27" spans="1:16" ht="15.75">
      <c r="A27" s="3">
        <v>22</v>
      </c>
      <c r="B27" s="104" t="s">
        <v>251</v>
      </c>
      <c r="C27" s="12">
        <v>14</v>
      </c>
      <c r="D27" s="10">
        <f t="shared" si="1"/>
        <v>7</v>
      </c>
      <c r="E27" s="12">
        <v>14.5</v>
      </c>
      <c r="F27" s="12">
        <f t="shared" ref="F27" si="84">E27/2</f>
        <v>7.25</v>
      </c>
      <c r="G27" s="12">
        <v>10</v>
      </c>
      <c r="H27" s="12">
        <f t="shared" ref="H27" si="85">G27/2</f>
        <v>5</v>
      </c>
      <c r="I27" s="12">
        <v>6</v>
      </c>
      <c r="J27" s="12">
        <f t="shared" ref="J27" si="86">I27/2</f>
        <v>3</v>
      </c>
      <c r="K27" s="12">
        <v>9.5</v>
      </c>
      <c r="L27" s="12">
        <f t="shared" ref="L27" si="87">K27/2</f>
        <v>4.75</v>
      </c>
      <c r="M27" s="12">
        <v>16</v>
      </c>
      <c r="N27" s="14">
        <f t="shared" si="6"/>
        <v>76.25</v>
      </c>
      <c r="O27" s="14">
        <f t="shared" si="7"/>
        <v>76.25</v>
      </c>
      <c r="P27" s="14" t="str">
        <f t="shared" si="0"/>
        <v>B1</v>
      </c>
    </row>
    <row r="28" spans="1:16" ht="15.75">
      <c r="A28" s="3">
        <v>23</v>
      </c>
      <c r="B28" s="104" t="s">
        <v>261</v>
      </c>
      <c r="C28" s="10">
        <v>12.5</v>
      </c>
      <c r="D28" s="10">
        <f t="shared" si="1"/>
        <v>6.25</v>
      </c>
      <c r="E28" s="10">
        <v>14</v>
      </c>
      <c r="F28" s="10">
        <f t="shared" ref="F28" si="88">E28/2</f>
        <v>7</v>
      </c>
      <c r="G28" s="10">
        <v>17.5</v>
      </c>
      <c r="H28" s="10">
        <f t="shared" ref="H28" si="89">G28/2</f>
        <v>8.75</v>
      </c>
      <c r="I28" s="10">
        <v>10.5</v>
      </c>
      <c r="J28" s="10">
        <f t="shared" ref="J28" si="90">I28/2</f>
        <v>5.25</v>
      </c>
      <c r="K28" s="10">
        <v>8</v>
      </c>
      <c r="L28" s="10">
        <f t="shared" ref="L28" si="91">K28/2</f>
        <v>4</v>
      </c>
      <c r="M28" s="10">
        <v>17</v>
      </c>
      <c r="N28" s="14">
        <f t="shared" si="6"/>
        <v>89.75</v>
      </c>
      <c r="O28" s="14">
        <f t="shared" si="7"/>
        <v>89.75</v>
      </c>
      <c r="P28" s="14" t="str">
        <f t="shared" si="0"/>
        <v>A2</v>
      </c>
    </row>
    <row r="29" spans="1:16" ht="15.75">
      <c r="A29" s="3">
        <v>24</v>
      </c>
      <c r="B29" s="104" t="s">
        <v>280</v>
      </c>
      <c r="C29" s="10">
        <v>12</v>
      </c>
      <c r="D29" s="10">
        <f t="shared" si="1"/>
        <v>6</v>
      </c>
      <c r="E29" s="10">
        <v>5</v>
      </c>
      <c r="F29" s="10">
        <f t="shared" ref="F29" si="92">E29/2</f>
        <v>2.5</v>
      </c>
      <c r="G29" s="10">
        <v>6</v>
      </c>
      <c r="H29" s="10">
        <f t="shared" ref="H29" si="93">G29/2</f>
        <v>3</v>
      </c>
      <c r="I29" s="10">
        <v>3.5</v>
      </c>
      <c r="J29" s="10">
        <f t="shared" ref="J29" si="94">I29/2</f>
        <v>1.75</v>
      </c>
      <c r="K29" s="10">
        <v>7</v>
      </c>
      <c r="L29" s="10">
        <f t="shared" ref="L29" si="95">K29/2</f>
        <v>3.5</v>
      </c>
      <c r="M29" s="10">
        <v>10</v>
      </c>
      <c r="N29" s="14">
        <f t="shared" si="6"/>
        <v>46.75</v>
      </c>
      <c r="O29" s="14">
        <f t="shared" si="7"/>
        <v>46.75</v>
      </c>
      <c r="P29" s="14" t="str">
        <f t="shared" si="0"/>
        <v>C2</v>
      </c>
    </row>
    <row r="30" spans="1:16" ht="15.75">
      <c r="A30" s="3">
        <v>25</v>
      </c>
      <c r="B30" s="104" t="s">
        <v>290</v>
      </c>
      <c r="C30" s="10">
        <v>12.5</v>
      </c>
      <c r="D30" s="10">
        <f t="shared" si="1"/>
        <v>6.25</v>
      </c>
      <c r="E30" s="12">
        <v>14</v>
      </c>
      <c r="F30" s="12">
        <f t="shared" ref="F30" si="96">E30/2</f>
        <v>7</v>
      </c>
      <c r="G30" s="10">
        <v>19.5</v>
      </c>
      <c r="H30" s="10">
        <f t="shared" ref="H30" si="97">G30/2</f>
        <v>9.75</v>
      </c>
      <c r="I30" s="10">
        <v>8</v>
      </c>
      <c r="J30" s="10">
        <f t="shared" ref="J30" si="98">I30/2</f>
        <v>4</v>
      </c>
      <c r="K30" s="10">
        <v>14</v>
      </c>
      <c r="L30" s="10">
        <f t="shared" ref="L30" si="99">K30/2</f>
        <v>7</v>
      </c>
      <c r="M30" s="10">
        <v>15</v>
      </c>
      <c r="N30" s="14">
        <f t="shared" si="6"/>
        <v>95</v>
      </c>
      <c r="O30" s="14">
        <f t="shared" si="7"/>
        <v>95</v>
      </c>
      <c r="P30" s="14" t="str">
        <f t="shared" si="0"/>
        <v>A1</v>
      </c>
    </row>
    <row r="31" spans="1:16" ht="15.75">
      <c r="A31" s="3">
        <v>26</v>
      </c>
      <c r="B31" s="104" t="s">
        <v>300</v>
      </c>
      <c r="C31" s="10">
        <v>17.5</v>
      </c>
      <c r="D31" s="10">
        <f t="shared" si="1"/>
        <v>8.75</v>
      </c>
      <c r="E31" s="10">
        <v>17</v>
      </c>
      <c r="F31" s="10">
        <f t="shared" ref="F31" si="100">E31/2</f>
        <v>8.5</v>
      </c>
      <c r="G31" s="10">
        <v>19.5</v>
      </c>
      <c r="H31" s="10">
        <f t="shared" ref="H31" si="101">G31/2</f>
        <v>9.75</v>
      </c>
      <c r="I31" s="10">
        <v>20</v>
      </c>
      <c r="J31" s="10">
        <f t="shared" ref="J31" si="102">I31/2</f>
        <v>10</v>
      </c>
      <c r="K31" s="10">
        <v>20</v>
      </c>
      <c r="L31" s="10">
        <f t="shared" ref="L31" si="103">K31/2</f>
        <v>10</v>
      </c>
      <c r="M31" s="10">
        <v>24.5</v>
      </c>
      <c r="N31" s="14">
        <f t="shared" si="6"/>
        <v>131</v>
      </c>
      <c r="O31" s="14">
        <f t="shared" si="7"/>
        <v>131</v>
      </c>
      <c r="P31" s="14" t="str">
        <f t="shared" si="0"/>
        <v>A1</v>
      </c>
    </row>
    <row r="32" spans="1:16" ht="15.75">
      <c r="A32" s="3">
        <v>27</v>
      </c>
      <c r="B32" s="106" t="s">
        <v>161</v>
      </c>
      <c r="C32" s="7">
        <v>15</v>
      </c>
      <c r="D32" s="10">
        <f t="shared" si="1"/>
        <v>7.5</v>
      </c>
      <c r="E32" s="7">
        <v>10.5</v>
      </c>
      <c r="F32" s="7">
        <f t="shared" ref="F32" si="104">E32/2</f>
        <v>5.25</v>
      </c>
      <c r="G32" s="7">
        <v>15</v>
      </c>
      <c r="H32" s="7">
        <f t="shared" ref="H32" si="105">G32/2</f>
        <v>7.5</v>
      </c>
      <c r="I32" s="7">
        <v>12</v>
      </c>
      <c r="J32" s="7">
        <f t="shared" ref="J32" si="106">I32/2</f>
        <v>6</v>
      </c>
      <c r="K32" s="7">
        <v>12.5</v>
      </c>
      <c r="L32" s="7">
        <f t="shared" ref="L32" si="107">K32/2</f>
        <v>6.25</v>
      </c>
      <c r="M32" s="7">
        <v>18</v>
      </c>
      <c r="N32" s="14">
        <f t="shared" si="6"/>
        <v>91.25</v>
      </c>
      <c r="O32" s="7">
        <f t="shared" si="7"/>
        <v>91.25</v>
      </c>
      <c r="P32" s="7" t="str">
        <f t="shared" si="0"/>
        <v>A1</v>
      </c>
    </row>
    <row r="33" spans="1:16" ht="15.75">
      <c r="A33" s="3">
        <v>28</v>
      </c>
      <c r="B33" s="104" t="s">
        <v>210</v>
      </c>
      <c r="C33" s="7">
        <v>9</v>
      </c>
      <c r="D33" s="10">
        <f t="shared" si="1"/>
        <v>4.5</v>
      </c>
      <c r="E33" s="7">
        <v>9</v>
      </c>
      <c r="F33" s="7">
        <f t="shared" ref="F33" si="108">E33/2</f>
        <v>4.5</v>
      </c>
      <c r="G33" s="7">
        <v>14</v>
      </c>
      <c r="H33" s="7">
        <f t="shared" ref="H33" si="109">G33/2</f>
        <v>7</v>
      </c>
      <c r="I33" s="7">
        <v>6</v>
      </c>
      <c r="J33" s="7">
        <f t="shared" ref="J33" si="110">I33/2</f>
        <v>3</v>
      </c>
      <c r="K33" s="7">
        <v>6</v>
      </c>
      <c r="L33" s="7">
        <f t="shared" ref="L33" si="111">K33/2</f>
        <v>3</v>
      </c>
      <c r="M33" s="7">
        <v>8</v>
      </c>
      <c r="N33" s="14">
        <f t="shared" si="6"/>
        <v>63</v>
      </c>
      <c r="O33" s="7">
        <f t="shared" si="7"/>
        <v>63</v>
      </c>
      <c r="P33" s="7" t="str">
        <f t="shared" si="0"/>
        <v>B2</v>
      </c>
    </row>
    <row r="34" spans="1:16" ht="15.75">
      <c r="A34" s="3">
        <v>29</v>
      </c>
      <c r="B34" s="104" t="s">
        <v>271</v>
      </c>
      <c r="C34" s="7">
        <v>9.5</v>
      </c>
      <c r="D34" s="10">
        <f t="shared" si="1"/>
        <v>4.75</v>
      </c>
      <c r="E34" s="7">
        <v>7.5</v>
      </c>
      <c r="F34" s="7">
        <f t="shared" ref="F34" si="112">E34/2</f>
        <v>3.75</v>
      </c>
      <c r="G34" s="7">
        <v>12</v>
      </c>
      <c r="H34" s="7">
        <f t="shared" ref="H34" si="113">G34/2</f>
        <v>6</v>
      </c>
      <c r="I34" s="7">
        <v>7.5</v>
      </c>
      <c r="J34" s="7">
        <f t="shared" ref="J34" si="114">I34/2</f>
        <v>3.75</v>
      </c>
      <c r="K34" s="7">
        <v>11.5</v>
      </c>
      <c r="L34" s="7">
        <f t="shared" ref="L34" si="115">K34/2</f>
        <v>5.75</v>
      </c>
      <c r="M34" s="7">
        <v>13</v>
      </c>
      <c r="N34" s="14">
        <f t="shared" si="6"/>
        <v>66.25</v>
      </c>
      <c r="O34" s="7">
        <f t="shared" si="7"/>
        <v>66.25</v>
      </c>
      <c r="P34" s="7" t="str">
        <f t="shared" si="0"/>
        <v>B2</v>
      </c>
    </row>
    <row r="35" spans="1:16" ht="15.75">
      <c r="A35" s="3">
        <v>30</v>
      </c>
      <c r="B35" s="104" t="s">
        <v>179</v>
      </c>
      <c r="C35" s="7">
        <v>8.5</v>
      </c>
      <c r="D35" s="10">
        <f t="shared" si="1"/>
        <v>4.25</v>
      </c>
      <c r="E35" s="7">
        <v>8</v>
      </c>
      <c r="F35" s="7">
        <f t="shared" ref="F35" si="116">E35/2</f>
        <v>4</v>
      </c>
      <c r="G35" s="7">
        <v>11</v>
      </c>
      <c r="H35" s="7">
        <f t="shared" ref="H35" si="117">G35/2</f>
        <v>5.5</v>
      </c>
      <c r="I35" s="7">
        <v>7.5</v>
      </c>
      <c r="J35" s="7">
        <f t="shared" ref="J35" si="118">I35/2</f>
        <v>3.75</v>
      </c>
      <c r="K35" s="7">
        <v>6</v>
      </c>
      <c r="L35" s="7">
        <f t="shared" ref="L35" si="119">K35/2</f>
        <v>3</v>
      </c>
      <c r="M35" s="7">
        <v>4.5</v>
      </c>
      <c r="N35" s="14">
        <f t="shared" si="6"/>
        <v>58.5</v>
      </c>
      <c r="O35" s="7">
        <f t="shared" si="7"/>
        <v>58.5</v>
      </c>
      <c r="P35" s="7" t="str">
        <f t="shared" si="0"/>
        <v>C1</v>
      </c>
    </row>
    <row r="36" spans="1:16" ht="15.75">
      <c r="A36" s="3">
        <v>31</v>
      </c>
      <c r="B36" s="104" t="s">
        <v>365</v>
      </c>
      <c r="C36" s="7">
        <v>13</v>
      </c>
      <c r="D36" s="10">
        <f t="shared" si="1"/>
        <v>6.5</v>
      </c>
      <c r="E36" s="7">
        <v>13</v>
      </c>
      <c r="F36" s="7">
        <f t="shared" ref="F36" si="120">E36/2</f>
        <v>6.5</v>
      </c>
      <c r="G36" s="7">
        <v>13</v>
      </c>
      <c r="H36" s="7">
        <f t="shared" ref="H36" si="121">G36/2</f>
        <v>6.5</v>
      </c>
      <c r="I36" s="7">
        <v>2.5</v>
      </c>
      <c r="J36" s="7">
        <f t="shared" ref="J36" si="122">I36/2</f>
        <v>1.25</v>
      </c>
      <c r="K36" s="7">
        <v>12</v>
      </c>
      <c r="L36" s="7">
        <f t="shared" ref="L36" si="123">K36/2</f>
        <v>6</v>
      </c>
      <c r="M36" s="7">
        <v>12</v>
      </c>
      <c r="N36" s="14">
        <f t="shared" si="6"/>
        <v>74.25</v>
      </c>
      <c r="O36" s="7">
        <f t="shared" si="7"/>
        <v>74.25</v>
      </c>
      <c r="P36" s="7" t="str">
        <f t="shared" si="0"/>
        <v>B1</v>
      </c>
    </row>
  </sheetData>
  <mergeCells count="4">
    <mergeCell ref="A1:P1"/>
    <mergeCell ref="A2:P2"/>
    <mergeCell ref="A3:P3"/>
    <mergeCell ref="A4:P4"/>
  </mergeCells>
  <pageMargins left="0.7" right="0.7" top="0.25" bottom="0.16" header="0.22" footer="0.16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2"/>
  <sheetViews>
    <sheetView view="pageBreakPreview" topLeftCell="A676" zoomScale="60" zoomScaleNormal="100" workbookViewId="0">
      <selection activeCell="E707" sqref="E707"/>
    </sheetView>
  </sheetViews>
  <sheetFormatPr defaultColWidth="9.140625" defaultRowHeight="24.95" customHeight="1"/>
  <cols>
    <col min="1" max="1" width="12.85546875" style="73" customWidth="1"/>
    <col min="2" max="2" width="33.85546875" style="73" customWidth="1"/>
    <col min="3" max="3" width="16.42578125" style="73" customWidth="1"/>
    <col min="4" max="4" width="16" style="73" customWidth="1"/>
    <col min="5" max="5" width="11.28515625" style="73" customWidth="1"/>
    <col min="6" max="6" width="28.28515625" style="73" customWidth="1"/>
    <col min="7" max="7" width="9.140625" style="73"/>
    <col min="8" max="8" width="42.42578125" style="73" customWidth="1"/>
    <col min="9" max="16384" width="9.140625" style="73"/>
  </cols>
  <sheetData>
    <row r="1" spans="1:8" ht="24.95" customHeight="1">
      <c r="A1" s="348" t="s">
        <v>366</v>
      </c>
      <c r="B1" s="349"/>
      <c r="C1" s="349"/>
      <c r="D1" s="349"/>
      <c r="E1" s="349"/>
      <c r="F1" s="349"/>
      <c r="G1" s="349"/>
      <c r="H1" s="350"/>
    </row>
    <row r="2" spans="1:8" ht="24.95" customHeight="1">
      <c r="A2" s="333" t="s">
        <v>367</v>
      </c>
      <c r="B2" s="334"/>
      <c r="C2" s="334"/>
      <c r="D2" s="334"/>
      <c r="E2" s="334"/>
      <c r="F2" s="334"/>
      <c r="G2" s="334"/>
      <c r="H2" s="335"/>
    </row>
    <row r="3" spans="1:8" ht="24.95" customHeight="1">
      <c r="A3" s="333" t="s">
        <v>368</v>
      </c>
      <c r="B3" s="334"/>
      <c r="C3" s="334"/>
      <c r="D3" s="334"/>
      <c r="E3" s="334"/>
      <c r="F3" s="334"/>
      <c r="G3" s="334"/>
      <c r="H3" s="335"/>
    </row>
    <row r="4" spans="1:8" ht="24.95" customHeight="1">
      <c r="A4" s="333" t="s">
        <v>369</v>
      </c>
      <c r="B4" s="334"/>
      <c r="C4" s="334"/>
      <c r="D4" s="334"/>
      <c r="E4" s="334"/>
      <c r="F4" s="334"/>
      <c r="G4" s="334"/>
      <c r="H4" s="335"/>
    </row>
    <row r="5" spans="1:8" ht="24.95" customHeight="1">
      <c r="A5" s="333" t="s">
        <v>370</v>
      </c>
      <c r="B5" s="334"/>
      <c r="C5" s="334"/>
      <c r="D5" s="334"/>
      <c r="E5" s="334"/>
      <c r="F5" s="334"/>
      <c r="G5" s="334"/>
      <c r="H5" s="335"/>
    </row>
    <row r="6" spans="1:8" ht="24.95" customHeight="1">
      <c r="A6" s="76" t="s">
        <v>371</v>
      </c>
      <c r="C6" s="336" t="s">
        <v>372</v>
      </c>
      <c r="D6" s="336"/>
      <c r="E6" s="336"/>
      <c r="F6" s="74"/>
      <c r="G6" s="334"/>
      <c r="H6" s="335"/>
    </row>
    <row r="7" spans="1:8" ht="24.95" customHeight="1">
      <c r="A7" s="351" t="s">
        <v>373</v>
      </c>
      <c r="B7" s="344"/>
      <c r="C7" s="344" t="s">
        <v>21</v>
      </c>
      <c r="D7" s="344"/>
      <c r="E7" s="344"/>
      <c r="F7" s="77" t="s">
        <v>374</v>
      </c>
      <c r="G7" s="336">
        <v>1</v>
      </c>
      <c r="H7" s="337"/>
    </row>
    <row r="8" spans="1:8" ht="24.95" customHeight="1">
      <c r="A8" s="351" t="s">
        <v>7</v>
      </c>
      <c r="B8" s="344"/>
      <c r="C8" s="336" t="s">
        <v>20</v>
      </c>
      <c r="D8" s="336"/>
      <c r="E8" s="336"/>
      <c r="G8" s="344"/>
      <c r="H8" s="345"/>
    </row>
    <row r="9" spans="1:8" ht="24.95" customHeight="1">
      <c r="A9" s="347" t="s">
        <v>375</v>
      </c>
      <c r="B9" s="346"/>
      <c r="C9" s="346" t="s">
        <v>22</v>
      </c>
      <c r="D9" s="346"/>
      <c r="E9" s="346"/>
      <c r="F9" s="74" t="s">
        <v>11</v>
      </c>
      <c r="G9" s="78" t="s">
        <v>24</v>
      </c>
      <c r="H9" s="79"/>
    </row>
    <row r="10" spans="1:8" ht="24.95" customHeight="1">
      <c r="A10" s="341"/>
      <c r="B10" s="342"/>
      <c r="C10" s="342"/>
      <c r="D10" s="342"/>
      <c r="E10" s="343"/>
      <c r="F10" s="331"/>
      <c r="G10" s="331"/>
      <c r="H10" s="332"/>
    </row>
    <row r="11" spans="1:8" ht="24.95" customHeight="1">
      <c r="A11" s="81" t="s">
        <v>6</v>
      </c>
      <c r="B11" s="80" t="s">
        <v>376</v>
      </c>
      <c r="C11" s="80" t="s">
        <v>377</v>
      </c>
      <c r="D11" s="80" t="s">
        <v>378</v>
      </c>
      <c r="E11" s="80" t="s">
        <v>379</v>
      </c>
      <c r="F11" s="331"/>
      <c r="G11" s="331"/>
      <c r="H11" s="332"/>
    </row>
    <row r="12" spans="1:8" ht="24.95" customHeight="1">
      <c r="A12" s="81">
        <v>1</v>
      </c>
      <c r="B12" s="82" t="s">
        <v>380</v>
      </c>
      <c r="C12" s="80">
        <v>20</v>
      </c>
      <c r="D12" s="80">
        <v>11.5</v>
      </c>
      <c r="E12" s="83" t="str">
        <f>IF(D12&gt;=18,"A1",IF(D12&gt;=16,"A2",IF(D12&gt;=14,"B1",IF(D12&gt;=12,"B2",IF(D12&gt;=10,"C1",IF(D12&gt;=8,"C2",IF(D12&gt;=6.5,"D","E")))))))</f>
        <v>C1</v>
      </c>
      <c r="F12" s="331"/>
      <c r="G12" s="331"/>
      <c r="H12" s="332"/>
    </row>
    <row r="13" spans="1:8" ht="24.95" customHeight="1">
      <c r="A13" s="81">
        <v>2</v>
      </c>
      <c r="B13" s="82" t="s">
        <v>381</v>
      </c>
      <c r="C13" s="80">
        <v>20</v>
      </c>
      <c r="D13" s="84">
        <v>10</v>
      </c>
      <c r="E13" s="83" t="str">
        <f t="shared" ref="E13:E16" si="0">IF(D13&gt;=18,"A1",IF(D13&gt;=16,"A2",IF(D13&gt;=14,"B1",IF(D13&gt;=12,"B2",IF(D13&gt;=10,"C1",IF(D13&gt;=8,"C2",IF(D13&gt;=6.5,"D","E")))))))</f>
        <v>C1</v>
      </c>
      <c r="F13" s="331"/>
      <c r="G13" s="331"/>
      <c r="H13" s="332"/>
    </row>
    <row r="14" spans="1:8" ht="24.95" customHeight="1">
      <c r="A14" s="81">
        <v>3</v>
      </c>
      <c r="B14" s="82" t="s">
        <v>382</v>
      </c>
      <c r="C14" s="80">
        <v>20</v>
      </c>
      <c r="D14" s="84">
        <v>18</v>
      </c>
      <c r="E14" s="83" t="str">
        <f t="shared" si="0"/>
        <v>A1</v>
      </c>
      <c r="F14" s="331"/>
      <c r="G14" s="331"/>
      <c r="H14" s="332"/>
    </row>
    <row r="15" spans="1:8" ht="24.95" customHeight="1">
      <c r="A15" s="81">
        <v>4</v>
      </c>
      <c r="B15" s="82" t="s">
        <v>383</v>
      </c>
      <c r="C15" s="80">
        <v>20</v>
      </c>
      <c r="D15" s="84">
        <v>10.5</v>
      </c>
      <c r="E15" s="83" t="str">
        <f t="shared" si="0"/>
        <v>C1</v>
      </c>
      <c r="F15" s="331"/>
      <c r="G15" s="331"/>
      <c r="H15" s="332"/>
    </row>
    <row r="16" spans="1:8" ht="24.95" customHeight="1">
      <c r="A16" s="81">
        <v>5</v>
      </c>
      <c r="B16" s="82" t="s">
        <v>384</v>
      </c>
      <c r="C16" s="80">
        <v>20</v>
      </c>
      <c r="D16" s="84">
        <v>8.5</v>
      </c>
      <c r="E16" s="83" t="str">
        <f t="shared" si="0"/>
        <v>C2</v>
      </c>
      <c r="F16" s="331"/>
      <c r="G16" s="331"/>
      <c r="H16" s="332"/>
    </row>
    <row r="17" spans="1:8" ht="24.95" customHeight="1">
      <c r="A17" s="81">
        <v>6</v>
      </c>
      <c r="B17" s="82" t="s">
        <v>385</v>
      </c>
      <c r="C17" s="80">
        <v>25</v>
      </c>
      <c r="D17" s="84">
        <v>12</v>
      </c>
      <c r="E17" s="83"/>
      <c r="F17" s="331"/>
      <c r="G17" s="331"/>
      <c r="H17" s="332"/>
    </row>
    <row r="18" spans="1:8" ht="24.95" customHeight="1">
      <c r="A18" s="85"/>
      <c r="B18" s="86"/>
      <c r="C18" s="86"/>
      <c r="D18" s="80"/>
      <c r="E18" s="86"/>
      <c r="F18" s="331"/>
      <c r="G18" s="331"/>
      <c r="H18" s="332"/>
    </row>
    <row r="19" spans="1:8" ht="24.95" customHeight="1">
      <c r="A19" s="85"/>
      <c r="B19" s="80" t="s">
        <v>362</v>
      </c>
      <c r="C19" s="80">
        <f>SUM(C12:C16)</f>
        <v>100</v>
      </c>
      <c r="D19" s="80">
        <f>SUM(D12:D16)</f>
        <v>58.5</v>
      </c>
      <c r="E19" s="86"/>
      <c r="F19" s="331"/>
      <c r="G19" s="331"/>
      <c r="H19" s="332"/>
    </row>
    <row r="20" spans="1:8" ht="24.95" customHeight="1">
      <c r="A20" s="85"/>
      <c r="B20" s="87" t="s">
        <v>386</v>
      </c>
      <c r="C20" s="87"/>
      <c r="D20" s="88">
        <f>(D19/100)*100</f>
        <v>58.5</v>
      </c>
      <c r="E20" s="89"/>
      <c r="F20" s="331"/>
      <c r="G20" s="331"/>
      <c r="H20" s="332"/>
    </row>
    <row r="21" spans="1:8" ht="24.95" customHeight="1">
      <c r="A21" s="352" t="s">
        <v>387</v>
      </c>
      <c r="B21" s="327" t="s">
        <v>388</v>
      </c>
      <c r="C21" s="327"/>
      <c r="D21" s="327"/>
      <c r="E21" s="327" t="s">
        <v>389</v>
      </c>
      <c r="F21" s="327"/>
      <c r="G21" s="327"/>
      <c r="H21" s="329"/>
    </row>
    <row r="22" spans="1:8" ht="24.95" customHeight="1">
      <c r="A22" s="353"/>
      <c r="B22" s="328"/>
      <c r="C22" s="328"/>
      <c r="D22" s="328"/>
      <c r="E22" s="328"/>
      <c r="F22" s="328"/>
      <c r="G22" s="328"/>
      <c r="H22" s="330"/>
    </row>
    <row r="24" spans="1:8" ht="24.95" customHeight="1">
      <c r="A24" s="348" t="s">
        <v>366</v>
      </c>
      <c r="B24" s="349"/>
      <c r="C24" s="349"/>
      <c r="D24" s="349"/>
      <c r="E24" s="349"/>
      <c r="F24" s="349"/>
      <c r="G24" s="349"/>
      <c r="H24" s="350"/>
    </row>
    <row r="25" spans="1:8" ht="24.95" customHeight="1">
      <c r="A25" s="333" t="s">
        <v>367</v>
      </c>
      <c r="B25" s="334"/>
      <c r="C25" s="334"/>
      <c r="D25" s="334"/>
      <c r="E25" s="334"/>
      <c r="F25" s="334"/>
      <c r="G25" s="334"/>
      <c r="H25" s="335"/>
    </row>
    <row r="26" spans="1:8" ht="24.95" customHeight="1">
      <c r="A26" s="333" t="s">
        <v>368</v>
      </c>
      <c r="B26" s="334"/>
      <c r="C26" s="334"/>
      <c r="D26" s="334"/>
      <c r="E26" s="334"/>
      <c r="F26" s="334"/>
      <c r="G26" s="334"/>
      <c r="H26" s="335"/>
    </row>
    <row r="27" spans="1:8" ht="24.95" customHeight="1">
      <c r="A27" s="333" t="s">
        <v>390</v>
      </c>
      <c r="B27" s="334"/>
      <c r="C27" s="334"/>
      <c r="D27" s="334"/>
      <c r="E27" s="334"/>
      <c r="F27" s="334"/>
      <c r="G27" s="334"/>
      <c r="H27" s="335"/>
    </row>
    <row r="28" spans="1:8" ht="24.95" customHeight="1">
      <c r="A28" s="333" t="s">
        <v>370</v>
      </c>
      <c r="B28" s="334"/>
      <c r="C28" s="334"/>
      <c r="D28" s="334"/>
      <c r="E28" s="334"/>
      <c r="F28" s="334"/>
      <c r="G28" s="334"/>
      <c r="H28" s="335"/>
    </row>
    <row r="29" spans="1:8" ht="24.95" customHeight="1">
      <c r="A29" s="76" t="s">
        <v>371</v>
      </c>
      <c r="C29" s="344" t="s">
        <v>372</v>
      </c>
      <c r="D29" s="344"/>
      <c r="E29" s="344"/>
      <c r="F29" s="74"/>
      <c r="G29" s="334"/>
      <c r="H29" s="335"/>
    </row>
    <row r="30" spans="1:8" ht="24.95" customHeight="1">
      <c r="A30" s="351" t="s">
        <v>373</v>
      </c>
      <c r="B30" s="344"/>
      <c r="C30" s="344" t="s">
        <v>34</v>
      </c>
      <c r="D30" s="344"/>
      <c r="E30" s="344"/>
      <c r="F30" s="77" t="s">
        <v>374</v>
      </c>
      <c r="G30" s="336">
        <v>2</v>
      </c>
      <c r="H30" s="337"/>
    </row>
    <row r="31" spans="1:8" ht="24.95" customHeight="1">
      <c r="A31" s="351" t="s">
        <v>7</v>
      </c>
      <c r="B31" s="344"/>
      <c r="C31" s="344" t="s">
        <v>33</v>
      </c>
      <c r="D31" s="344"/>
      <c r="E31" s="344"/>
      <c r="G31" s="344"/>
      <c r="H31" s="345"/>
    </row>
    <row r="32" spans="1:8" ht="24.95" customHeight="1">
      <c r="A32" s="351" t="s">
        <v>375</v>
      </c>
      <c r="B32" s="344"/>
      <c r="C32" s="344" t="s">
        <v>35</v>
      </c>
      <c r="D32" s="344"/>
      <c r="E32" s="344"/>
      <c r="F32" s="74" t="s">
        <v>11</v>
      </c>
      <c r="G32" s="78" t="s">
        <v>37</v>
      </c>
      <c r="H32" s="79"/>
    </row>
    <row r="33" spans="1:8" ht="24.95" customHeight="1">
      <c r="A33" s="341"/>
      <c r="B33" s="342"/>
      <c r="C33" s="342"/>
      <c r="D33" s="342"/>
      <c r="E33" s="343"/>
      <c r="F33" s="331"/>
      <c r="G33" s="331"/>
      <c r="H33" s="332"/>
    </row>
    <row r="34" spans="1:8" ht="24.95" customHeight="1">
      <c r="A34" s="81" t="s">
        <v>6</v>
      </c>
      <c r="B34" s="80" t="s">
        <v>376</v>
      </c>
      <c r="C34" s="80" t="s">
        <v>377</v>
      </c>
      <c r="D34" s="80" t="s">
        <v>378</v>
      </c>
      <c r="E34" s="80" t="s">
        <v>379</v>
      </c>
      <c r="F34" s="331"/>
      <c r="G34" s="331"/>
      <c r="H34" s="332"/>
    </row>
    <row r="35" spans="1:8" ht="24.95" customHeight="1">
      <c r="A35" s="81">
        <v>1</v>
      </c>
      <c r="B35" s="82" t="s">
        <v>380</v>
      </c>
      <c r="C35" s="80">
        <v>20</v>
      </c>
      <c r="D35" s="84">
        <v>18</v>
      </c>
      <c r="E35" s="83" t="str">
        <f>IF(D35&gt;=18,"A1",IF(D35&gt;=16,"A2",IF(D35&gt;=14,"B1",IF(D35&gt;=12,"B2",IF(D35&gt;=10,"C1",IF(D35&gt;=8,"C2",IF(D35&gt;=6.5,"D","E")))))))</f>
        <v>A1</v>
      </c>
      <c r="F35" s="331"/>
      <c r="G35" s="331"/>
      <c r="H35" s="332"/>
    </row>
    <row r="36" spans="1:8" ht="24.95" customHeight="1">
      <c r="A36" s="81">
        <v>2</v>
      </c>
      <c r="B36" s="82" t="s">
        <v>381</v>
      </c>
      <c r="C36" s="80">
        <v>20</v>
      </c>
      <c r="D36" s="84">
        <v>17.5</v>
      </c>
      <c r="E36" s="83" t="str">
        <f t="shared" ref="E36:E39" si="1">IF(D36&gt;=18,"A1",IF(D36&gt;=16,"A2",IF(D36&gt;=14,"B1",IF(D36&gt;=12,"B2",IF(D36&gt;=10,"C1",IF(D36&gt;=8,"C2",IF(D36&gt;=6.5,"D","E")))))))</f>
        <v>A2</v>
      </c>
      <c r="F36" s="331"/>
      <c r="G36" s="331"/>
      <c r="H36" s="332"/>
    </row>
    <row r="37" spans="1:8" ht="24.95" customHeight="1">
      <c r="A37" s="81">
        <v>3</v>
      </c>
      <c r="B37" s="82" t="s">
        <v>382</v>
      </c>
      <c r="C37" s="80">
        <v>20</v>
      </c>
      <c r="D37" s="84">
        <v>19</v>
      </c>
      <c r="E37" s="83" t="str">
        <f t="shared" si="1"/>
        <v>A1</v>
      </c>
      <c r="F37" s="331"/>
      <c r="G37" s="331"/>
      <c r="H37" s="332"/>
    </row>
    <row r="38" spans="1:8" ht="24.95" customHeight="1">
      <c r="A38" s="81">
        <v>4</v>
      </c>
      <c r="B38" s="82" t="s">
        <v>383</v>
      </c>
      <c r="C38" s="80">
        <v>20</v>
      </c>
      <c r="D38" s="90">
        <v>12.5</v>
      </c>
      <c r="E38" s="83" t="str">
        <f t="shared" si="1"/>
        <v>B2</v>
      </c>
      <c r="F38" s="331"/>
      <c r="G38" s="331"/>
      <c r="H38" s="332"/>
    </row>
    <row r="39" spans="1:8" ht="24.95" customHeight="1">
      <c r="A39" s="81">
        <v>5</v>
      </c>
      <c r="B39" s="82" t="s">
        <v>384</v>
      </c>
      <c r="C39" s="80">
        <v>20</v>
      </c>
      <c r="D39" s="84">
        <v>17.5</v>
      </c>
      <c r="E39" s="83" t="str">
        <f t="shared" si="1"/>
        <v>A2</v>
      </c>
      <c r="F39" s="331"/>
      <c r="G39" s="331"/>
      <c r="H39" s="332"/>
    </row>
    <row r="40" spans="1:8" ht="24.95" customHeight="1">
      <c r="A40" s="81">
        <v>6</v>
      </c>
      <c r="B40" s="82" t="s">
        <v>385</v>
      </c>
      <c r="C40" s="80">
        <v>25</v>
      </c>
      <c r="D40" s="84">
        <v>23</v>
      </c>
      <c r="E40" s="83"/>
      <c r="F40" s="331"/>
      <c r="G40" s="331"/>
      <c r="H40" s="332"/>
    </row>
    <row r="41" spans="1:8" ht="24.95" customHeight="1">
      <c r="A41" s="85"/>
      <c r="B41" s="86"/>
      <c r="C41" s="86"/>
      <c r="D41" s="80"/>
      <c r="E41" s="86"/>
      <c r="F41" s="331"/>
      <c r="G41" s="331"/>
      <c r="H41" s="332"/>
    </row>
    <row r="42" spans="1:8" ht="24.95" customHeight="1">
      <c r="A42" s="85"/>
      <c r="B42" s="80" t="s">
        <v>362</v>
      </c>
      <c r="C42" s="80">
        <f>SUM(C35:C39)</f>
        <v>100</v>
      </c>
      <c r="D42" s="80">
        <f>SUM(D35:D39)</f>
        <v>84.5</v>
      </c>
      <c r="E42" s="86"/>
      <c r="F42" s="331"/>
      <c r="G42" s="331"/>
      <c r="H42" s="332"/>
    </row>
    <row r="43" spans="1:8" ht="24.95" customHeight="1">
      <c r="A43" s="85"/>
      <c r="B43" s="87" t="s">
        <v>386</v>
      </c>
      <c r="C43" s="87"/>
      <c r="D43" s="88">
        <f>(D42/100)*100</f>
        <v>84.5</v>
      </c>
      <c r="E43" s="86"/>
      <c r="F43" s="331"/>
      <c r="G43" s="331"/>
      <c r="H43" s="332"/>
    </row>
    <row r="44" spans="1:8" ht="24.95" customHeight="1">
      <c r="A44" s="352" t="s">
        <v>387</v>
      </c>
      <c r="B44" s="327" t="s">
        <v>388</v>
      </c>
      <c r="C44" s="327"/>
      <c r="D44" s="327"/>
      <c r="E44" s="327" t="s">
        <v>389</v>
      </c>
      <c r="F44" s="327"/>
      <c r="G44" s="327"/>
      <c r="H44" s="329"/>
    </row>
    <row r="45" spans="1:8" ht="24.95" customHeight="1">
      <c r="A45" s="353"/>
      <c r="B45" s="328"/>
      <c r="C45" s="328"/>
      <c r="D45" s="328"/>
      <c r="E45" s="328"/>
      <c r="F45" s="328"/>
      <c r="G45" s="328"/>
      <c r="H45" s="330"/>
    </row>
    <row r="47" spans="1:8" ht="24.95" customHeight="1">
      <c r="A47" s="348" t="s">
        <v>366</v>
      </c>
      <c r="B47" s="349"/>
      <c r="C47" s="349"/>
      <c r="D47" s="349"/>
      <c r="E47" s="349"/>
      <c r="F47" s="349"/>
      <c r="G47" s="349"/>
      <c r="H47" s="350"/>
    </row>
    <row r="48" spans="1:8" ht="24.95" customHeight="1">
      <c r="A48" s="333" t="s">
        <v>367</v>
      </c>
      <c r="B48" s="334"/>
      <c r="C48" s="334"/>
      <c r="D48" s="334"/>
      <c r="E48" s="334"/>
      <c r="F48" s="334"/>
      <c r="G48" s="334"/>
      <c r="H48" s="335"/>
    </row>
    <row r="49" spans="1:8" ht="24.95" customHeight="1">
      <c r="A49" s="333" t="s">
        <v>368</v>
      </c>
      <c r="B49" s="334"/>
      <c r="C49" s="334"/>
      <c r="D49" s="334"/>
      <c r="E49" s="334"/>
      <c r="F49" s="334"/>
      <c r="G49" s="334"/>
      <c r="H49" s="335"/>
    </row>
    <row r="50" spans="1:8" ht="24.95" customHeight="1">
      <c r="A50" s="333" t="s">
        <v>369</v>
      </c>
      <c r="B50" s="334"/>
      <c r="C50" s="334"/>
      <c r="D50" s="334"/>
      <c r="E50" s="334"/>
      <c r="F50" s="334"/>
      <c r="G50" s="334"/>
      <c r="H50" s="335"/>
    </row>
    <row r="51" spans="1:8" ht="24.95" customHeight="1">
      <c r="A51" s="333" t="s">
        <v>370</v>
      </c>
      <c r="B51" s="334"/>
      <c r="C51" s="334"/>
      <c r="D51" s="334"/>
      <c r="E51" s="334"/>
      <c r="F51" s="334"/>
      <c r="G51" s="334"/>
      <c r="H51" s="335"/>
    </row>
    <row r="52" spans="1:8" ht="24.95" customHeight="1">
      <c r="A52" s="76" t="s">
        <v>371</v>
      </c>
      <c r="C52" s="336" t="s">
        <v>372</v>
      </c>
      <c r="D52" s="336"/>
      <c r="E52" s="336"/>
      <c r="F52" s="74"/>
      <c r="G52" s="74"/>
      <c r="H52" s="75"/>
    </row>
    <row r="53" spans="1:8" ht="24.95" customHeight="1">
      <c r="A53" s="76" t="s">
        <v>373</v>
      </c>
      <c r="C53" s="336" t="s">
        <v>47</v>
      </c>
      <c r="D53" s="336"/>
      <c r="E53" s="336"/>
      <c r="F53" s="77" t="s">
        <v>391</v>
      </c>
      <c r="G53" s="334">
        <v>3</v>
      </c>
      <c r="H53" s="335"/>
    </row>
    <row r="54" spans="1:8" ht="24.95" customHeight="1">
      <c r="A54" s="76" t="s">
        <v>7</v>
      </c>
      <c r="C54" s="336" t="s">
        <v>46</v>
      </c>
      <c r="D54" s="336"/>
      <c r="E54" s="336"/>
      <c r="F54" s="78"/>
      <c r="G54" s="344"/>
      <c r="H54" s="345"/>
    </row>
    <row r="55" spans="1:8" ht="24.95" customHeight="1">
      <c r="A55" s="76" t="s">
        <v>375</v>
      </c>
      <c r="B55" s="78"/>
      <c r="C55" s="78" t="s">
        <v>48</v>
      </c>
      <c r="D55" s="78"/>
      <c r="F55" s="78" t="s">
        <v>11</v>
      </c>
      <c r="G55" s="334" t="s">
        <v>50</v>
      </c>
      <c r="H55" s="335"/>
    </row>
    <row r="56" spans="1:8" ht="24.95" customHeight="1">
      <c r="A56" s="341"/>
      <c r="B56" s="342"/>
      <c r="C56" s="342"/>
      <c r="D56" s="342"/>
      <c r="E56" s="343"/>
      <c r="F56" s="331"/>
      <c r="G56" s="331"/>
      <c r="H56" s="332"/>
    </row>
    <row r="57" spans="1:8" ht="24.95" customHeight="1">
      <c r="A57" s="81" t="s">
        <v>6</v>
      </c>
      <c r="B57" s="80" t="s">
        <v>376</v>
      </c>
      <c r="C57" s="80" t="s">
        <v>377</v>
      </c>
      <c r="D57" s="80" t="s">
        <v>378</v>
      </c>
      <c r="E57" s="80" t="s">
        <v>379</v>
      </c>
      <c r="F57" s="331"/>
      <c r="G57" s="331"/>
      <c r="H57" s="332"/>
    </row>
    <row r="58" spans="1:8" ht="24.95" customHeight="1">
      <c r="A58" s="81">
        <v>1</v>
      </c>
      <c r="B58" s="82" t="s">
        <v>380</v>
      </c>
      <c r="C58" s="80">
        <v>20</v>
      </c>
      <c r="D58" s="84">
        <v>11.5</v>
      </c>
      <c r="E58" s="83" t="str">
        <f>IF(D58&gt;=18,"A1",IF(D58&gt;=16,"A2",IF(D58&gt;=14,"B1",IF(D58&gt;=12,"B2",IF(D58&gt;=10,"C1",IF(D58&gt;=8,"C2",IF(D58&gt;=6.5,"D","E")))))))</f>
        <v>C1</v>
      </c>
      <c r="F58" s="331"/>
      <c r="G58" s="331"/>
      <c r="H58" s="332"/>
    </row>
    <row r="59" spans="1:8" ht="24.95" customHeight="1">
      <c r="A59" s="81">
        <v>2</v>
      </c>
      <c r="B59" s="82" t="s">
        <v>381</v>
      </c>
      <c r="C59" s="80">
        <v>20</v>
      </c>
      <c r="D59" s="84">
        <v>9</v>
      </c>
      <c r="E59" s="83" t="str">
        <f t="shared" ref="E59:E62" si="2">IF(D59&gt;=18,"A1",IF(D59&gt;=16,"A2",IF(D59&gt;=14,"B1",IF(D59&gt;=12,"B2",IF(D59&gt;=10,"C1",IF(D59&gt;=8,"C2",IF(D59&gt;=6.5,"D","E")))))))</f>
        <v>C2</v>
      </c>
      <c r="F59" s="331"/>
      <c r="G59" s="331"/>
      <c r="H59" s="332"/>
    </row>
    <row r="60" spans="1:8" ht="24.95" customHeight="1">
      <c r="A60" s="81">
        <v>3</v>
      </c>
      <c r="B60" s="82" t="s">
        <v>382</v>
      </c>
      <c r="C60" s="80">
        <v>20</v>
      </c>
      <c r="D60" s="84">
        <v>17</v>
      </c>
      <c r="E60" s="83" t="str">
        <f t="shared" si="2"/>
        <v>A2</v>
      </c>
      <c r="F60" s="331"/>
      <c r="G60" s="331"/>
      <c r="H60" s="332"/>
    </row>
    <row r="61" spans="1:8" ht="24.95" customHeight="1">
      <c r="A61" s="81">
        <v>4</v>
      </c>
      <c r="B61" s="82" t="s">
        <v>383</v>
      </c>
      <c r="C61" s="80">
        <v>20</v>
      </c>
      <c r="D61" s="84">
        <v>10.5</v>
      </c>
      <c r="E61" s="83" t="str">
        <f t="shared" si="2"/>
        <v>C1</v>
      </c>
      <c r="F61" s="331"/>
      <c r="G61" s="331"/>
      <c r="H61" s="332"/>
    </row>
    <row r="62" spans="1:8" ht="24.95" customHeight="1">
      <c r="A62" s="81">
        <v>5</v>
      </c>
      <c r="B62" s="82" t="s">
        <v>384</v>
      </c>
      <c r="C62" s="80">
        <v>20</v>
      </c>
      <c r="D62" s="84">
        <v>7</v>
      </c>
      <c r="E62" s="83" t="str">
        <f t="shared" si="2"/>
        <v>D</v>
      </c>
      <c r="F62" s="331"/>
      <c r="G62" s="331"/>
      <c r="H62" s="332"/>
    </row>
    <row r="63" spans="1:8" ht="24.95" customHeight="1">
      <c r="A63" s="81">
        <v>6</v>
      </c>
      <c r="B63" s="82" t="s">
        <v>385</v>
      </c>
      <c r="C63" s="80">
        <v>25</v>
      </c>
      <c r="D63" s="84">
        <v>14</v>
      </c>
      <c r="E63" s="83"/>
      <c r="F63" s="331"/>
      <c r="G63" s="331"/>
      <c r="H63" s="332"/>
    </row>
    <row r="64" spans="1:8" ht="24.95" customHeight="1">
      <c r="A64" s="85"/>
      <c r="B64" s="86"/>
      <c r="C64" s="86"/>
      <c r="D64" s="80"/>
      <c r="E64" s="86"/>
      <c r="F64" s="331"/>
      <c r="G64" s="331"/>
      <c r="H64" s="332"/>
    </row>
    <row r="65" spans="1:8" ht="24.95" customHeight="1">
      <c r="A65" s="85"/>
      <c r="B65" s="80" t="s">
        <v>362</v>
      </c>
      <c r="C65" s="80">
        <f>SUM(C58:C62)</f>
        <v>100</v>
      </c>
      <c r="D65" s="80">
        <f>SUM(D58:D62)</f>
        <v>55</v>
      </c>
      <c r="E65" s="86"/>
      <c r="F65" s="331"/>
      <c r="G65" s="331"/>
      <c r="H65" s="332"/>
    </row>
    <row r="66" spans="1:8" ht="24.95" customHeight="1">
      <c r="A66" s="85"/>
      <c r="B66" s="87" t="s">
        <v>386</v>
      </c>
      <c r="C66" s="87"/>
      <c r="D66" s="88">
        <f>(D65/100)*100</f>
        <v>55.000000000000007</v>
      </c>
      <c r="E66" s="89"/>
      <c r="F66" s="331"/>
      <c r="G66" s="331"/>
      <c r="H66" s="332"/>
    </row>
    <row r="67" spans="1:8" ht="24.95" customHeight="1">
      <c r="A67" s="352" t="s">
        <v>387</v>
      </c>
      <c r="B67" s="327" t="s">
        <v>388</v>
      </c>
      <c r="C67" s="327"/>
      <c r="D67" s="327"/>
      <c r="E67" s="327" t="s">
        <v>389</v>
      </c>
      <c r="F67" s="327"/>
      <c r="G67" s="327"/>
      <c r="H67" s="329"/>
    </row>
    <row r="68" spans="1:8" ht="24.95" customHeight="1">
      <c r="A68" s="353"/>
      <c r="B68" s="328"/>
      <c r="C68" s="328"/>
      <c r="D68" s="328"/>
      <c r="E68" s="328"/>
      <c r="F68" s="328"/>
      <c r="G68" s="328"/>
      <c r="H68" s="330"/>
    </row>
    <row r="70" spans="1:8" ht="24.95" customHeight="1">
      <c r="A70" s="348" t="s">
        <v>366</v>
      </c>
      <c r="B70" s="349"/>
      <c r="C70" s="349"/>
      <c r="D70" s="349"/>
      <c r="E70" s="349"/>
      <c r="F70" s="349"/>
      <c r="G70" s="349"/>
      <c r="H70" s="350"/>
    </row>
    <row r="71" spans="1:8" ht="24.95" customHeight="1">
      <c r="A71" s="333" t="s">
        <v>367</v>
      </c>
      <c r="B71" s="334"/>
      <c r="C71" s="334"/>
      <c r="D71" s="334"/>
      <c r="E71" s="334"/>
      <c r="F71" s="334"/>
      <c r="G71" s="334"/>
      <c r="H71" s="335"/>
    </row>
    <row r="72" spans="1:8" ht="24.95" customHeight="1">
      <c r="A72" s="333" t="s">
        <v>368</v>
      </c>
      <c r="B72" s="334"/>
      <c r="C72" s="334"/>
      <c r="D72" s="334"/>
      <c r="E72" s="334"/>
      <c r="F72" s="334"/>
      <c r="G72" s="334"/>
      <c r="H72" s="335"/>
    </row>
    <row r="73" spans="1:8" ht="24.95" customHeight="1">
      <c r="A73" s="333" t="s">
        <v>369</v>
      </c>
      <c r="B73" s="334"/>
      <c r="C73" s="334"/>
      <c r="D73" s="334"/>
      <c r="E73" s="334"/>
      <c r="F73" s="334"/>
      <c r="G73" s="334"/>
      <c r="H73" s="335"/>
    </row>
    <row r="74" spans="1:8" ht="24.95" customHeight="1">
      <c r="A74" s="333" t="s">
        <v>370</v>
      </c>
      <c r="B74" s="334"/>
      <c r="C74" s="334"/>
      <c r="D74" s="334"/>
      <c r="E74" s="334"/>
      <c r="F74" s="334"/>
      <c r="G74" s="334"/>
      <c r="H74" s="335"/>
    </row>
    <row r="75" spans="1:8" ht="24.95" customHeight="1">
      <c r="A75" s="76" t="s">
        <v>371</v>
      </c>
      <c r="C75" s="336" t="s">
        <v>372</v>
      </c>
      <c r="D75" s="336"/>
      <c r="E75" s="336"/>
      <c r="F75" s="74"/>
      <c r="G75" s="74"/>
      <c r="H75" s="75"/>
    </row>
    <row r="76" spans="1:8" ht="24.95" customHeight="1">
      <c r="A76" s="76" t="s">
        <v>373</v>
      </c>
      <c r="C76" s="336" t="s">
        <v>69</v>
      </c>
      <c r="D76" s="336"/>
      <c r="E76" s="336"/>
      <c r="F76" s="77" t="s">
        <v>391</v>
      </c>
      <c r="G76" s="334">
        <v>4</v>
      </c>
      <c r="H76" s="335"/>
    </row>
    <row r="77" spans="1:8" ht="24.95" customHeight="1">
      <c r="A77" s="76" t="s">
        <v>7</v>
      </c>
      <c r="C77" s="336" t="s">
        <v>46</v>
      </c>
      <c r="D77" s="336"/>
      <c r="E77" s="336"/>
      <c r="F77" s="78"/>
      <c r="G77" s="344"/>
      <c r="H77" s="345"/>
    </row>
    <row r="78" spans="1:8" ht="24.95" customHeight="1">
      <c r="A78" s="76" t="s">
        <v>375</v>
      </c>
      <c r="B78" s="78"/>
      <c r="C78" s="354" t="s">
        <v>70</v>
      </c>
      <c r="D78" s="354"/>
      <c r="E78" s="354"/>
      <c r="F78" s="78" t="s">
        <v>11</v>
      </c>
      <c r="G78" s="334" t="s">
        <v>71</v>
      </c>
      <c r="H78" s="335"/>
    </row>
    <row r="79" spans="1:8" ht="24.95" customHeight="1">
      <c r="A79" s="341"/>
      <c r="B79" s="342"/>
      <c r="C79" s="342"/>
      <c r="D79" s="342"/>
      <c r="E79" s="343"/>
      <c r="F79" s="331"/>
      <c r="G79" s="331"/>
      <c r="H79" s="332"/>
    </row>
    <row r="80" spans="1:8" ht="24.95" customHeight="1">
      <c r="A80" s="81" t="s">
        <v>6</v>
      </c>
      <c r="B80" s="80" t="s">
        <v>376</v>
      </c>
      <c r="C80" s="80" t="s">
        <v>377</v>
      </c>
      <c r="D80" s="80" t="s">
        <v>378</v>
      </c>
      <c r="E80" s="80" t="s">
        <v>379</v>
      </c>
      <c r="F80" s="331"/>
      <c r="G80" s="331"/>
      <c r="H80" s="332"/>
    </row>
    <row r="81" spans="1:8" ht="24.95" customHeight="1">
      <c r="A81" s="81">
        <v>1</v>
      </c>
      <c r="B81" s="82" t="s">
        <v>380</v>
      </c>
      <c r="C81" s="80">
        <v>20</v>
      </c>
      <c r="D81" s="84">
        <v>18</v>
      </c>
      <c r="E81" s="83" t="str">
        <f>IF(D81&gt;=18,"A1",IF(D81&gt;=16,"A2",IF(D81&gt;=14,"B1",IF(D81&gt;=12,"B2",IF(D81&gt;=10,"C1",IF(D81&gt;=8,"C2",IF(D81&gt;=6.5,"D","E")))))))</f>
        <v>A1</v>
      </c>
      <c r="F81" s="331"/>
      <c r="G81" s="331"/>
      <c r="H81" s="332"/>
    </row>
    <row r="82" spans="1:8" ht="24.95" customHeight="1">
      <c r="A82" s="81">
        <v>2</v>
      </c>
      <c r="B82" s="82" t="s">
        <v>381</v>
      </c>
      <c r="C82" s="80">
        <v>20</v>
      </c>
      <c r="D82" s="84">
        <v>11.5</v>
      </c>
      <c r="E82" s="83" t="str">
        <f t="shared" ref="E82:E85" si="3">IF(D82&gt;=18,"A1",IF(D82&gt;=16,"A2",IF(D82&gt;=14,"B1",IF(D82&gt;=12,"B2",IF(D82&gt;=10,"C1",IF(D82&gt;=8,"C2",IF(D82&gt;=6.5,"D","E")))))))</f>
        <v>C1</v>
      </c>
      <c r="F82" s="331"/>
      <c r="G82" s="331"/>
      <c r="H82" s="332"/>
    </row>
    <row r="83" spans="1:8" ht="24.95" customHeight="1">
      <c r="A83" s="81">
        <v>3</v>
      </c>
      <c r="B83" s="82" t="s">
        <v>382</v>
      </c>
      <c r="C83" s="80">
        <v>20</v>
      </c>
      <c r="D83" s="84">
        <v>17</v>
      </c>
      <c r="E83" s="83" t="str">
        <f t="shared" si="3"/>
        <v>A2</v>
      </c>
      <c r="F83" s="331"/>
      <c r="G83" s="331"/>
      <c r="H83" s="332"/>
    </row>
    <row r="84" spans="1:8" ht="24.95" customHeight="1">
      <c r="A84" s="81">
        <v>4</v>
      </c>
      <c r="B84" s="82" t="s">
        <v>383</v>
      </c>
      <c r="C84" s="80">
        <v>20</v>
      </c>
      <c r="D84" s="84">
        <v>11</v>
      </c>
      <c r="E84" s="83" t="str">
        <f t="shared" si="3"/>
        <v>C1</v>
      </c>
      <c r="F84" s="331"/>
      <c r="G84" s="331"/>
      <c r="H84" s="332"/>
    </row>
    <row r="85" spans="1:8" ht="24.95" customHeight="1">
      <c r="A85" s="81">
        <v>5</v>
      </c>
      <c r="B85" s="82" t="s">
        <v>384</v>
      </c>
      <c r="C85" s="80">
        <v>20</v>
      </c>
      <c r="D85" s="84">
        <v>15</v>
      </c>
      <c r="E85" s="83" t="str">
        <f t="shared" si="3"/>
        <v>B1</v>
      </c>
      <c r="F85" s="331"/>
      <c r="G85" s="331"/>
      <c r="H85" s="332"/>
    </row>
    <row r="86" spans="1:8" ht="24.95" customHeight="1">
      <c r="A86" s="81">
        <v>6</v>
      </c>
      <c r="B86" s="82" t="s">
        <v>385</v>
      </c>
      <c r="C86" s="80">
        <v>25</v>
      </c>
      <c r="D86" s="91">
        <v>16</v>
      </c>
      <c r="E86" s="83"/>
      <c r="F86" s="331"/>
      <c r="G86" s="331"/>
      <c r="H86" s="332"/>
    </row>
    <row r="87" spans="1:8" ht="24.95" customHeight="1">
      <c r="A87" s="85"/>
      <c r="B87" s="86"/>
      <c r="C87" s="86"/>
      <c r="D87" s="80"/>
      <c r="E87" s="86"/>
      <c r="F87" s="331"/>
      <c r="G87" s="331"/>
      <c r="H87" s="332"/>
    </row>
    <row r="88" spans="1:8" ht="24.95" customHeight="1">
      <c r="A88" s="85"/>
      <c r="B88" s="80" t="s">
        <v>362</v>
      </c>
      <c r="C88" s="80">
        <f>SUM(C81:C85)</f>
        <v>100</v>
      </c>
      <c r="D88" s="80">
        <f>SUM(D81:D85)</f>
        <v>72.5</v>
      </c>
      <c r="E88" s="86"/>
      <c r="F88" s="331"/>
      <c r="G88" s="331"/>
      <c r="H88" s="332"/>
    </row>
    <row r="89" spans="1:8" ht="24.95" customHeight="1">
      <c r="A89" s="85"/>
      <c r="B89" s="87" t="s">
        <v>386</v>
      </c>
      <c r="C89" s="87"/>
      <c r="D89" s="88">
        <f>(D88/100)*100</f>
        <v>72.5</v>
      </c>
      <c r="E89" s="89"/>
      <c r="F89" s="331"/>
      <c r="G89" s="331"/>
      <c r="H89" s="332"/>
    </row>
    <row r="90" spans="1:8" ht="24.95" customHeight="1">
      <c r="A90" s="352" t="s">
        <v>387</v>
      </c>
      <c r="B90" s="327" t="s">
        <v>388</v>
      </c>
      <c r="C90" s="327"/>
      <c r="D90" s="327"/>
      <c r="E90" s="327" t="s">
        <v>389</v>
      </c>
      <c r="F90" s="327"/>
      <c r="G90" s="327"/>
      <c r="H90" s="329"/>
    </row>
    <row r="91" spans="1:8" ht="24.95" customHeight="1">
      <c r="A91" s="353"/>
      <c r="B91" s="328"/>
      <c r="C91" s="328"/>
      <c r="D91" s="328"/>
      <c r="E91" s="328"/>
      <c r="F91" s="328"/>
      <c r="G91" s="328"/>
      <c r="H91" s="330"/>
    </row>
    <row r="93" spans="1:8" ht="24.95" customHeight="1">
      <c r="A93" s="348" t="s">
        <v>366</v>
      </c>
      <c r="B93" s="349"/>
      <c r="C93" s="349"/>
      <c r="D93" s="349"/>
      <c r="E93" s="349"/>
      <c r="F93" s="349"/>
      <c r="G93" s="349"/>
      <c r="H93" s="350"/>
    </row>
    <row r="94" spans="1:8" ht="24.95" customHeight="1">
      <c r="A94" s="333" t="s">
        <v>367</v>
      </c>
      <c r="B94" s="334"/>
      <c r="C94" s="334"/>
      <c r="D94" s="334"/>
      <c r="E94" s="334"/>
      <c r="F94" s="334"/>
      <c r="G94" s="334"/>
      <c r="H94" s="335"/>
    </row>
    <row r="95" spans="1:8" ht="24.95" customHeight="1">
      <c r="A95" s="333" t="s">
        <v>368</v>
      </c>
      <c r="B95" s="334"/>
      <c r="C95" s="334"/>
      <c r="D95" s="334"/>
      <c r="E95" s="334"/>
      <c r="F95" s="334"/>
      <c r="G95" s="334"/>
      <c r="H95" s="335"/>
    </row>
    <row r="96" spans="1:8" ht="24.95" customHeight="1">
      <c r="A96" s="333" t="s">
        <v>369</v>
      </c>
      <c r="B96" s="334"/>
      <c r="C96" s="334"/>
      <c r="D96" s="334"/>
      <c r="E96" s="334"/>
      <c r="F96" s="334"/>
      <c r="G96" s="334"/>
      <c r="H96" s="335"/>
    </row>
    <row r="97" spans="1:8" ht="24.95" customHeight="1">
      <c r="A97" s="333" t="s">
        <v>370</v>
      </c>
      <c r="B97" s="334"/>
      <c r="C97" s="334"/>
      <c r="D97" s="334"/>
      <c r="E97" s="334"/>
      <c r="F97" s="334"/>
      <c r="G97" s="334"/>
      <c r="H97" s="335"/>
    </row>
    <row r="98" spans="1:8" ht="24.95" customHeight="1">
      <c r="A98" s="76" t="s">
        <v>371</v>
      </c>
      <c r="C98" s="336" t="s">
        <v>372</v>
      </c>
      <c r="D98" s="336"/>
      <c r="E98" s="336"/>
      <c r="F98" s="74"/>
      <c r="G98" s="74"/>
      <c r="H98" s="75"/>
    </row>
    <row r="99" spans="1:8" ht="24.95" customHeight="1">
      <c r="A99" s="76" t="s">
        <v>373</v>
      </c>
      <c r="C99" s="344" t="s">
        <v>59</v>
      </c>
      <c r="D99" s="344"/>
      <c r="E99" s="344"/>
      <c r="F99" s="77" t="s">
        <v>391</v>
      </c>
      <c r="G99" s="334">
        <v>5</v>
      </c>
      <c r="H99" s="335"/>
    </row>
    <row r="100" spans="1:8" ht="24.95" customHeight="1">
      <c r="A100" s="76" t="s">
        <v>7</v>
      </c>
      <c r="C100" s="344" t="s">
        <v>58</v>
      </c>
      <c r="D100" s="344"/>
      <c r="E100" s="344"/>
      <c r="F100" s="78"/>
      <c r="G100" s="344"/>
      <c r="H100" s="345"/>
    </row>
    <row r="101" spans="1:8" ht="24.95" customHeight="1">
      <c r="A101" s="76" t="s">
        <v>375</v>
      </c>
      <c r="B101" s="78"/>
      <c r="C101" s="346" t="s">
        <v>60</v>
      </c>
      <c r="D101" s="346"/>
      <c r="E101" s="346"/>
      <c r="F101" s="78" t="s">
        <v>11</v>
      </c>
      <c r="G101" s="344" t="s">
        <v>61</v>
      </c>
      <c r="H101" s="345"/>
    </row>
    <row r="102" spans="1:8" ht="24.95" customHeight="1">
      <c r="A102" s="341"/>
      <c r="B102" s="342"/>
      <c r="C102" s="342"/>
      <c r="D102" s="342"/>
      <c r="E102" s="343"/>
      <c r="F102" s="331"/>
      <c r="G102" s="331"/>
      <c r="H102" s="332"/>
    </row>
    <row r="103" spans="1:8" ht="24.95" customHeight="1">
      <c r="A103" s="81" t="s">
        <v>6</v>
      </c>
      <c r="B103" s="80" t="s">
        <v>376</v>
      </c>
      <c r="C103" s="80" t="s">
        <v>377</v>
      </c>
      <c r="D103" s="80" t="s">
        <v>378</v>
      </c>
      <c r="E103" s="80" t="s">
        <v>379</v>
      </c>
      <c r="F103" s="331"/>
      <c r="G103" s="331"/>
      <c r="H103" s="332"/>
    </row>
    <row r="104" spans="1:8" ht="24.95" customHeight="1">
      <c r="A104" s="81">
        <v>1</v>
      </c>
      <c r="B104" s="82" t="s">
        <v>380</v>
      </c>
      <c r="C104" s="80">
        <v>20</v>
      </c>
      <c r="D104" s="84">
        <v>19</v>
      </c>
      <c r="E104" s="83" t="str">
        <f>IF(D104&gt;=18,"A1",IF(D104&gt;=16,"A2",IF(D104&gt;=14,"B1",IF(D104&gt;=12,"B2",IF(D104&gt;=10,"C1",IF(D104&gt;=8,"C2",IF(D104&gt;=6.5,"D","E")))))))</f>
        <v>A1</v>
      </c>
      <c r="F104" s="331"/>
      <c r="G104" s="331"/>
      <c r="H104" s="332"/>
    </row>
    <row r="105" spans="1:8" ht="24.95" customHeight="1">
      <c r="A105" s="81">
        <v>2</v>
      </c>
      <c r="B105" s="82" t="s">
        <v>381</v>
      </c>
      <c r="C105" s="80">
        <v>20</v>
      </c>
      <c r="D105" s="84">
        <v>16</v>
      </c>
      <c r="E105" s="83" t="str">
        <f t="shared" ref="E105:E108" si="4">IF(D105&gt;=18,"A1",IF(D105&gt;=16,"A2",IF(D105&gt;=14,"B1",IF(D105&gt;=12,"B2",IF(D105&gt;=10,"C1",IF(D105&gt;=8,"C2",IF(D105&gt;=6.5,"D","E")))))))</f>
        <v>A2</v>
      </c>
      <c r="F105" s="331"/>
      <c r="G105" s="331"/>
      <c r="H105" s="332"/>
    </row>
    <row r="106" spans="1:8" ht="24.95" customHeight="1">
      <c r="A106" s="81">
        <v>3</v>
      </c>
      <c r="B106" s="82" t="s">
        <v>382</v>
      </c>
      <c r="C106" s="80">
        <v>20</v>
      </c>
      <c r="D106" s="84">
        <v>20</v>
      </c>
      <c r="E106" s="83" t="str">
        <f t="shared" si="4"/>
        <v>A1</v>
      </c>
      <c r="F106" s="331"/>
      <c r="G106" s="331"/>
      <c r="H106" s="332"/>
    </row>
    <row r="107" spans="1:8" ht="24.95" customHeight="1">
      <c r="A107" s="81">
        <v>4</v>
      </c>
      <c r="B107" s="82" t="s">
        <v>383</v>
      </c>
      <c r="C107" s="80">
        <v>20</v>
      </c>
      <c r="D107" s="84">
        <v>11.5</v>
      </c>
      <c r="E107" s="83" t="str">
        <f t="shared" si="4"/>
        <v>C1</v>
      </c>
      <c r="F107" s="331"/>
      <c r="G107" s="331"/>
      <c r="H107" s="332"/>
    </row>
    <row r="108" spans="1:8" ht="24.95" customHeight="1">
      <c r="A108" s="81">
        <v>5</v>
      </c>
      <c r="B108" s="82" t="s">
        <v>384</v>
      </c>
      <c r="C108" s="80">
        <v>20</v>
      </c>
      <c r="D108" s="84">
        <v>19</v>
      </c>
      <c r="E108" s="83" t="str">
        <f t="shared" si="4"/>
        <v>A1</v>
      </c>
      <c r="F108" s="331"/>
      <c r="G108" s="331"/>
      <c r="H108" s="332"/>
    </row>
    <row r="109" spans="1:8" ht="24.95" customHeight="1">
      <c r="A109" s="81">
        <v>6</v>
      </c>
      <c r="B109" s="82" t="s">
        <v>385</v>
      </c>
      <c r="C109" s="80">
        <v>25</v>
      </c>
      <c r="D109" s="84">
        <v>24</v>
      </c>
      <c r="E109" s="83"/>
      <c r="F109" s="331"/>
      <c r="G109" s="331"/>
      <c r="H109" s="332"/>
    </row>
    <row r="110" spans="1:8" ht="24.95" customHeight="1">
      <c r="A110" s="85"/>
      <c r="B110" s="86"/>
      <c r="C110" s="86"/>
      <c r="D110" s="80"/>
      <c r="E110" s="86"/>
      <c r="F110" s="331"/>
      <c r="G110" s="331"/>
      <c r="H110" s="332"/>
    </row>
    <row r="111" spans="1:8" ht="24.95" customHeight="1">
      <c r="A111" s="85"/>
      <c r="B111" s="80" t="s">
        <v>362</v>
      </c>
      <c r="C111" s="80">
        <f>SUM(C104:C108)</f>
        <v>100</v>
      </c>
      <c r="D111" s="80">
        <f>SUM(D104:D108)</f>
        <v>85.5</v>
      </c>
      <c r="E111" s="86"/>
      <c r="F111" s="331"/>
      <c r="G111" s="331"/>
      <c r="H111" s="332"/>
    </row>
    <row r="112" spans="1:8" ht="24.95" customHeight="1">
      <c r="A112" s="85"/>
      <c r="B112" s="87" t="s">
        <v>386</v>
      </c>
      <c r="C112" s="87"/>
      <c r="D112" s="88">
        <f>(D111/100)*100</f>
        <v>85.5</v>
      </c>
      <c r="E112" s="89"/>
      <c r="F112" s="331"/>
      <c r="G112" s="331"/>
      <c r="H112" s="332"/>
    </row>
    <row r="113" spans="1:8" ht="24.95" customHeight="1">
      <c r="A113" s="352" t="s">
        <v>387</v>
      </c>
      <c r="B113" s="327" t="s">
        <v>388</v>
      </c>
      <c r="C113" s="327"/>
      <c r="D113" s="327"/>
      <c r="E113" s="327" t="s">
        <v>389</v>
      </c>
      <c r="F113" s="327"/>
      <c r="G113" s="327"/>
      <c r="H113" s="329"/>
    </row>
    <row r="114" spans="1:8" ht="24.95" customHeight="1">
      <c r="A114" s="353"/>
      <c r="B114" s="328"/>
      <c r="C114" s="328"/>
      <c r="D114" s="328"/>
      <c r="E114" s="328"/>
      <c r="F114" s="328"/>
      <c r="G114" s="328"/>
      <c r="H114" s="330"/>
    </row>
    <row r="116" spans="1:8" ht="24.95" customHeight="1">
      <c r="A116" s="348" t="s">
        <v>366</v>
      </c>
      <c r="B116" s="349"/>
      <c r="C116" s="349"/>
      <c r="D116" s="349"/>
      <c r="E116" s="349"/>
      <c r="F116" s="349"/>
      <c r="G116" s="349"/>
      <c r="H116" s="350"/>
    </row>
    <row r="117" spans="1:8" ht="24.95" customHeight="1">
      <c r="A117" s="333" t="s">
        <v>367</v>
      </c>
      <c r="B117" s="334"/>
      <c r="C117" s="334"/>
      <c r="D117" s="334"/>
      <c r="E117" s="334"/>
      <c r="F117" s="334"/>
      <c r="G117" s="334"/>
      <c r="H117" s="335"/>
    </row>
    <row r="118" spans="1:8" ht="24.95" customHeight="1">
      <c r="A118" s="333" t="s">
        <v>368</v>
      </c>
      <c r="B118" s="334"/>
      <c r="C118" s="334"/>
      <c r="D118" s="334"/>
      <c r="E118" s="334"/>
      <c r="F118" s="334"/>
      <c r="G118" s="334"/>
      <c r="H118" s="335"/>
    </row>
    <row r="119" spans="1:8" ht="24.95" customHeight="1">
      <c r="A119" s="333" t="s">
        <v>369</v>
      </c>
      <c r="B119" s="334"/>
      <c r="C119" s="334"/>
      <c r="D119" s="334"/>
      <c r="E119" s="334"/>
      <c r="F119" s="334"/>
      <c r="G119" s="334"/>
      <c r="H119" s="335"/>
    </row>
    <row r="120" spans="1:8" ht="24.95" customHeight="1">
      <c r="A120" s="333" t="s">
        <v>370</v>
      </c>
      <c r="B120" s="334"/>
      <c r="C120" s="334"/>
      <c r="D120" s="334"/>
      <c r="E120" s="334"/>
      <c r="F120" s="334"/>
      <c r="G120" s="334"/>
      <c r="H120" s="335"/>
    </row>
    <row r="121" spans="1:8" ht="24.95" customHeight="1">
      <c r="A121" s="76" t="s">
        <v>371</v>
      </c>
      <c r="C121" s="336" t="s">
        <v>372</v>
      </c>
      <c r="D121" s="336"/>
      <c r="E121" s="336"/>
      <c r="F121" s="74"/>
      <c r="G121" s="74"/>
      <c r="H121" s="75"/>
    </row>
    <row r="122" spans="1:8" ht="24.95" customHeight="1">
      <c r="A122" s="76" t="s">
        <v>373</v>
      </c>
      <c r="C122" s="336" t="s">
        <v>79</v>
      </c>
      <c r="D122" s="336"/>
      <c r="E122" s="336"/>
      <c r="F122" s="77" t="s">
        <v>391</v>
      </c>
      <c r="G122" s="336">
        <v>6</v>
      </c>
      <c r="H122" s="337"/>
    </row>
    <row r="123" spans="1:8" ht="24.95" customHeight="1">
      <c r="A123" s="76" t="s">
        <v>7</v>
      </c>
      <c r="C123" s="336" t="s">
        <v>78</v>
      </c>
      <c r="D123" s="336"/>
      <c r="E123" s="336"/>
      <c r="F123" s="77"/>
      <c r="G123" s="336"/>
      <c r="H123" s="337"/>
    </row>
    <row r="124" spans="1:8" ht="24.95" customHeight="1">
      <c r="A124" s="76" t="s">
        <v>375</v>
      </c>
      <c r="B124" s="78"/>
      <c r="C124" s="338" t="s">
        <v>80</v>
      </c>
      <c r="D124" s="338"/>
      <c r="E124" s="338"/>
      <c r="F124" s="77" t="s">
        <v>11</v>
      </c>
      <c r="G124" s="339" t="s">
        <v>82</v>
      </c>
      <c r="H124" s="340"/>
    </row>
    <row r="125" spans="1:8" ht="24.95" customHeight="1">
      <c r="A125" s="341"/>
      <c r="B125" s="342"/>
      <c r="C125" s="342"/>
      <c r="D125" s="342"/>
      <c r="E125" s="343"/>
      <c r="F125" s="331"/>
      <c r="G125" s="331"/>
      <c r="H125" s="332"/>
    </row>
    <row r="126" spans="1:8" ht="24.95" customHeight="1">
      <c r="A126" s="81" t="s">
        <v>6</v>
      </c>
      <c r="B126" s="80" t="s">
        <v>376</v>
      </c>
      <c r="C126" s="80" t="s">
        <v>377</v>
      </c>
      <c r="D126" s="80" t="s">
        <v>378</v>
      </c>
      <c r="E126" s="80" t="s">
        <v>379</v>
      </c>
      <c r="F126" s="331"/>
      <c r="G126" s="331"/>
      <c r="H126" s="332"/>
    </row>
    <row r="127" spans="1:8" ht="24.95" customHeight="1">
      <c r="A127" s="81">
        <v>1</v>
      </c>
      <c r="B127" s="82" t="s">
        <v>380</v>
      </c>
      <c r="C127" s="80">
        <v>20</v>
      </c>
      <c r="D127" s="84">
        <v>17.5</v>
      </c>
      <c r="E127" s="83" t="str">
        <f>IF(D127&gt;=18,"A1",IF(D127&gt;=16,"A2",IF(D127&gt;=14,"B1",IF(D127&gt;=12,"B2",IF(D127&gt;=10,"C1",IF(D127&gt;=8,"C2",IF(D127&gt;=6.5,"D","E")))))))</f>
        <v>A2</v>
      </c>
      <c r="F127" s="331"/>
      <c r="G127" s="331"/>
      <c r="H127" s="332"/>
    </row>
    <row r="128" spans="1:8" ht="24.95" customHeight="1">
      <c r="A128" s="81">
        <v>2</v>
      </c>
      <c r="B128" s="82" t="s">
        <v>381</v>
      </c>
      <c r="C128" s="80">
        <v>20</v>
      </c>
      <c r="D128" s="84">
        <v>16.5</v>
      </c>
      <c r="E128" s="83" t="str">
        <f t="shared" ref="E128:E131" si="5">IF(D128&gt;=18,"A1",IF(D128&gt;=16,"A2",IF(D128&gt;=14,"B1",IF(D128&gt;=12,"B2",IF(D128&gt;=10,"C1",IF(D128&gt;=8,"C2",IF(D128&gt;=6.5,"D","E")))))))</f>
        <v>A2</v>
      </c>
      <c r="F128" s="331"/>
      <c r="G128" s="331"/>
      <c r="H128" s="332"/>
    </row>
    <row r="129" spans="1:8" ht="24.95" customHeight="1">
      <c r="A129" s="81">
        <v>3</v>
      </c>
      <c r="B129" s="82" t="s">
        <v>382</v>
      </c>
      <c r="C129" s="80">
        <v>20</v>
      </c>
      <c r="D129" s="84">
        <v>15.5</v>
      </c>
      <c r="E129" s="83" t="str">
        <f t="shared" si="5"/>
        <v>B1</v>
      </c>
      <c r="F129" s="331"/>
      <c r="G129" s="331"/>
      <c r="H129" s="332"/>
    </row>
    <row r="130" spans="1:8" ht="24.95" customHeight="1">
      <c r="A130" s="81">
        <v>4</v>
      </c>
      <c r="B130" s="82" t="s">
        <v>383</v>
      </c>
      <c r="C130" s="80">
        <v>20</v>
      </c>
      <c r="D130" s="84">
        <v>9.5</v>
      </c>
      <c r="E130" s="83" t="str">
        <f t="shared" si="5"/>
        <v>C2</v>
      </c>
      <c r="F130" s="331"/>
      <c r="G130" s="331"/>
      <c r="H130" s="332"/>
    </row>
    <row r="131" spans="1:8" ht="24.95" customHeight="1">
      <c r="A131" s="81">
        <v>5</v>
      </c>
      <c r="B131" s="82" t="s">
        <v>384</v>
      </c>
      <c r="C131" s="80">
        <v>20</v>
      </c>
      <c r="D131" s="84">
        <v>12</v>
      </c>
      <c r="E131" s="83" t="str">
        <f t="shared" si="5"/>
        <v>B2</v>
      </c>
      <c r="F131" s="331"/>
      <c r="G131" s="331"/>
      <c r="H131" s="332"/>
    </row>
    <row r="132" spans="1:8" ht="24.95" customHeight="1">
      <c r="A132" s="81">
        <v>6</v>
      </c>
      <c r="B132" s="82" t="s">
        <v>385</v>
      </c>
      <c r="C132" s="80">
        <v>25</v>
      </c>
      <c r="D132" s="84">
        <v>21.5</v>
      </c>
      <c r="E132" s="83"/>
      <c r="F132" s="331"/>
      <c r="G132" s="331"/>
      <c r="H132" s="332"/>
    </row>
    <row r="133" spans="1:8" ht="24.95" customHeight="1">
      <c r="A133" s="85"/>
      <c r="B133" s="86"/>
      <c r="C133" s="86"/>
      <c r="D133" s="80"/>
      <c r="E133" s="86"/>
      <c r="F133" s="331"/>
      <c r="G133" s="331"/>
      <c r="H133" s="332"/>
    </row>
    <row r="134" spans="1:8" ht="24.95" customHeight="1">
      <c r="A134" s="85"/>
      <c r="B134" s="80" t="s">
        <v>362</v>
      </c>
      <c r="C134" s="80">
        <f>SUM(C127:C131)</f>
        <v>100</v>
      </c>
      <c r="D134" s="80">
        <f>SUM(D127:D131)</f>
        <v>71</v>
      </c>
      <c r="E134" s="86"/>
      <c r="F134" s="331"/>
      <c r="G134" s="331"/>
      <c r="H134" s="332"/>
    </row>
    <row r="135" spans="1:8" ht="24.95" customHeight="1">
      <c r="A135" s="85"/>
      <c r="B135" s="87" t="s">
        <v>386</v>
      </c>
      <c r="C135" s="87"/>
      <c r="D135" s="88">
        <f>(D134/100)*100</f>
        <v>71</v>
      </c>
      <c r="E135" s="89"/>
      <c r="F135" s="331"/>
      <c r="G135" s="331"/>
      <c r="H135" s="332"/>
    </row>
    <row r="136" spans="1:8" ht="24.95" customHeight="1">
      <c r="A136" s="352" t="s">
        <v>387</v>
      </c>
      <c r="B136" s="327" t="s">
        <v>388</v>
      </c>
      <c r="C136" s="327"/>
      <c r="D136" s="327"/>
      <c r="E136" s="327" t="s">
        <v>389</v>
      </c>
      <c r="F136" s="327"/>
      <c r="G136" s="327"/>
      <c r="H136" s="329"/>
    </row>
    <row r="137" spans="1:8" ht="24.95" customHeight="1">
      <c r="A137" s="353"/>
      <c r="B137" s="328"/>
      <c r="C137" s="328"/>
      <c r="D137" s="328"/>
      <c r="E137" s="328"/>
      <c r="F137" s="328"/>
      <c r="G137" s="328"/>
      <c r="H137" s="330"/>
    </row>
    <row r="139" spans="1:8" ht="24.95" customHeight="1">
      <c r="A139" s="348" t="s">
        <v>366</v>
      </c>
      <c r="B139" s="349"/>
      <c r="C139" s="349"/>
      <c r="D139" s="349"/>
      <c r="E139" s="349"/>
      <c r="F139" s="349"/>
      <c r="G139" s="349"/>
      <c r="H139" s="350"/>
    </row>
    <row r="140" spans="1:8" ht="24.95" customHeight="1">
      <c r="A140" s="333" t="s">
        <v>367</v>
      </c>
      <c r="B140" s="334"/>
      <c r="C140" s="334"/>
      <c r="D140" s="334"/>
      <c r="E140" s="334"/>
      <c r="F140" s="334"/>
      <c r="G140" s="334"/>
      <c r="H140" s="335"/>
    </row>
    <row r="141" spans="1:8" ht="24.95" customHeight="1">
      <c r="A141" s="333" t="s">
        <v>368</v>
      </c>
      <c r="B141" s="334"/>
      <c r="C141" s="334"/>
      <c r="D141" s="334"/>
      <c r="E141" s="334"/>
      <c r="F141" s="334"/>
      <c r="G141" s="334"/>
      <c r="H141" s="335"/>
    </row>
    <row r="142" spans="1:8" ht="24.95" customHeight="1">
      <c r="A142" s="333" t="s">
        <v>369</v>
      </c>
      <c r="B142" s="334"/>
      <c r="C142" s="334"/>
      <c r="D142" s="334"/>
      <c r="E142" s="334"/>
      <c r="F142" s="334"/>
      <c r="G142" s="334"/>
      <c r="H142" s="335"/>
    </row>
    <row r="143" spans="1:8" ht="24.95" customHeight="1">
      <c r="A143" s="333" t="s">
        <v>370</v>
      </c>
      <c r="B143" s="334"/>
      <c r="C143" s="334"/>
      <c r="D143" s="334"/>
      <c r="E143" s="334"/>
      <c r="F143" s="334"/>
      <c r="G143" s="334"/>
      <c r="H143" s="335"/>
    </row>
    <row r="144" spans="1:8" ht="24.95" customHeight="1">
      <c r="A144" s="76" t="s">
        <v>371</v>
      </c>
      <c r="C144" s="336" t="s">
        <v>372</v>
      </c>
      <c r="D144" s="336"/>
      <c r="E144" s="336"/>
      <c r="F144" s="74"/>
      <c r="G144" s="74"/>
      <c r="H144" s="75"/>
    </row>
    <row r="145" spans="1:8" ht="24.95" customHeight="1">
      <c r="A145" s="76" t="s">
        <v>373</v>
      </c>
      <c r="B145" s="92"/>
      <c r="C145" s="360" t="s">
        <v>320</v>
      </c>
      <c r="D145" s="360"/>
      <c r="E145" s="360"/>
      <c r="F145" s="77" t="s">
        <v>391</v>
      </c>
      <c r="G145" s="336">
        <v>7</v>
      </c>
      <c r="H145" s="337"/>
    </row>
    <row r="146" spans="1:8" ht="24.95" customHeight="1">
      <c r="A146" s="76" t="s">
        <v>7</v>
      </c>
      <c r="B146" s="92"/>
      <c r="C146" s="360" t="s">
        <v>319</v>
      </c>
      <c r="D146" s="360"/>
      <c r="E146" s="360"/>
      <c r="F146" s="78"/>
      <c r="G146" s="336"/>
      <c r="H146" s="337"/>
    </row>
    <row r="147" spans="1:8" ht="24.95" customHeight="1">
      <c r="A147" s="76" t="s">
        <v>375</v>
      </c>
      <c r="B147" s="78"/>
      <c r="C147" s="357" t="s">
        <v>321</v>
      </c>
      <c r="D147" s="357"/>
      <c r="E147" s="357"/>
      <c r="F147" s="78" t="s">
        <v>11</v>
      </c>
      <c r="G147" s="358" t="s">
        <v>322</v>
      </c>
      <c r="H147" s="359"/>
    </row>
    <row r="148" spans="1:8" ht="24.95" customHeight="1">
      <c r="A148" s="341"/>
      <c r="B148" s="342"/>
      <c r="C148" s="342"/>
      <c r="D148" s="342"/>
      <c r="E148" s="343"/>
      <c r="F148" s="331"/>
      <c r="G148" s="331"/>
      <c r="H148" s="332"/>
    </row>
    <row r="149" spans="1:8" ht="24.95" customHeight="1">
      <c r="A149" s="81" t="s">
        <v>6</v>
      </c>
      <c r="B149" s="80" t="s">
        <v>376</v>
      </c>
      <c r="C149" s="80" t="s">
        <v>377</v>
      </c>
      <c r="D149" s="80" t="s">
        <v>378</v>
      </c>
      <c r="E149" s="80" t="s">
        <v>379</v>
      </c>
      <c r="F149" s="331"/>
      <c r="G149" s="331"/>
      <c r="H149" s="332"/>
    </row>
    <row r="150" spans="1:8" ht="24.95" customHeight="1">
      <c r="A150" s="81">
        <v>1</v>
      </c>
      <c r="B150" s="82" t="s">
        <v>380</v>
      </c>
      <c r="C150" s="80">
        <v>20</v>
      </c>
      <c r="D150" s="84">
        <v>14</v>
      </c>
      <c r="E150" s="83" t="str">
        <f>IF(D150&gt;=18,"A1",IF(D150&gt;=16,"A2",IF(D150&gt;=14,"B1",IF(D150&gt;=12,"B2",IF(D150&gt;=10,"C1",IF(D150&gt;=8,"C2",IF(D150&gt;=6.5,"D","E")))))))</f>
        <v>B1</v>
      </c>
      <c r="F150" s="331"/>
      <c r="G150" s="331"/>
      <c r="H150" s="332"/>
    </row>
    <row r="151" spans="1:8" ht="24.95" customHeight="1">
      <c r="A151" s="81">
        <v>2</v>
      </c>
      <c r="B151" s="82" t="s">
        <v>381</v>
      </c>
      <c r="C151" s="80">
        <v>20</v>
      </c>
      <c r="D151" s="84">
        <v>13</v>
      </c>
      <c r="E151" s="83" t="str">
        <f t="shared" ref="E151:E154" si="6">IF(D151&gt;=18,"A1",IF(D151&gt;=16,"A2",IF(D151&gt;=14,"B1",IF(D151&gt;=12,"B2",IF(D151&gt;=10,"C1",IF(D151&gt;=8,"C2",IF(D151&gt;=6.5,"D","E")))))))</f>
        <v>B2</v>
      </c>
      <c r="F151" s="331"/>
      <c r="G151" s="331"/>
      <c r="H151" s="332"/>
    </row>
    <row r="152" spans="1:8" ht="24.95" customHeight="1">
      <c r="A152" s="81">
        <v>3</v>
      </c>
      <c r="B152" s="82" t="s">
        <v>382</v>
      </c>
      <c r="C152" s="80">
        <v>20</v>
      </c>
      <c r="D152" s="84">
        <v>13</v>
      </c>
      <c r="E152" s="83" t="str">
        <f t="shared" si="6"/>
        <v>B2</v>
      </c>
      <c r="F152" s="331"/>
      <c r="G152" s="331"/>
      <c r="H152" s="332"/>
    </row>
    <row r="153" spans="1:8" ht="24.95" customHeight="1">
      <c r="A153" s="81">
        <v>4</v>
      </c>
      <c r="B153" s="82" t="s">
        <v>383</v>
      </c>
      <c r="C153" s="80">
        <v>20</v>
      </c>
      <c r="D153" s="84">
        <v>14.5</v>
      </c>
      <c r="E153" s="83" t="str">
        <f t="shared" si="6"/>
        <v>B1</v>
      </c>
      <c r="F153" s="331"/>
      <c r="G153" s="331"/>
      <c r="H153" s="332"/>
    </row>
    <row r="154" spans="1:8" ht="24.95" customHeight="1">
      <c r="A154" s="81">
        <v>5</v>
      </c>
      <c r="B154" s="82" t="s">
        <v>384</v>
      </c>
      <c r="C154" s="80">
        <v>20</v>
      </c>
      <c r="D154" s="84">
        <v>14.5</v>
      </c>
      <c r="E154" s="83" t="str">
        <f t="shared" si="6"/>
        <v>B1</v>
      </c>
      <c r="F154" s="331"/>
      <c r="G154" s="331"/>
      <c r="H154" s="332"/>
    </row>
    <row r="155" spans="1:8" ht="24.95" customHeight="1">
      <c r="A155" s="81">
        <v>6</v>
      </c>
      <c r="B155" s="82" t="s">
        <v>385</v>
      </c>
      <c r="C155" s="80">
        <v>25</v>
      </c>
      <c r="D155" s="84">
        <v>22.5</v>
      </c>
      <c r="E155" s="83"/>
      <c r="F155" s="331"/>
      <c r="G155" s="331"/>
      <c r="H155" s="332"/>
    </row>
    <row r="156" spans="1:8" ht="24.95" customHeight="1">
      <c r="A156" s="85"/>
      <c r="B156" s="86"/>
      <c r="C156" s="86"/>
      <c r="D156" s="80"/>
      <c r="E156" s="86"/>
      <c r="F156" s="331"/>
      <c r="G156" s="331"/>
      <c r="H156" s="332"/>
    </row>
    <row r="157" spans="1:8" ht="24.95" customHeight="1">
      <c r="A157" s="85"/>
      <c r="B157" s="80" t="s">
        <v>362</v>
      </c>
      <c r="C157" s="80">
        <f>SUM(C150:C154)</f>
        <v>100</v>
      </c>
      <c r="D157" s="80">
        <f>SUM(D150:D154)</f>
        <v>69</v>
      </c>
      <c r="E157" s="86"/>
      <c r="F157" s="331"/>
      <c r="G157" s="331"/>
      <c r="H157" s="332"/>
    </row>
    <row r="158" spans="1:8" ht="24.95" customHeight="1">
      <c r="A158" s="85"/>
      <c r="B158" s="87" t="s">
        <v>386</v>
      </c>
      <c r="C158" s="87"/>
      <c r="D158" s="88">
        <f>(D157/100)*100</f>
        <v>69</v>
      </c>
      <c r="E158" s="89"/>
      <c r="F158" s="331"/>
      <c r="G158" s="331"/>
      <c r="H158" s="332"/>
    </row>
    <row r="159" spans="1:8" ht="24.95" customHeight="1">
      <c r="A159" s="352" t="s">
        <v>387</v>
      </c>
      <c r="B159" s="327" t="s">
        <v>388</v>
      </c>
      <c r="C159" s="327"/>
      <c r="D159" s="327"/>
      <c r="E159" s="327" t="s">
        <v>389</v>
      </c>
      <c r="F159" s="327"/>
      <c r="G159" s="327"/>
      <c r="H159" s="329"/>
    </row>
    <row r="160" spans="1:8" ht="24.95" customHeight="1">
      <c r="A160" s="353"/>
      <c r="B160" s="328"/>
      <c r="C160" s="328"/>
      <c r="D160" s="328"/>
      <c r="E160" s="328"/>
      <c r="F160" s="328"/>
      <c r="G160" s="328"/>
      <c r="H160" s="330"/>
    </row>
    <row r="162" spans="1:8" ht="24.95" customHeight="1">
      <c r="A162" s="348" t="s">
        <v>366</v>
      </c>
      <c r="B162" s="349"/>
      <c r="C162" s="349"/>
      <c r="D162" s="349"/>
      <c r="E162" s="349"/>
      <c r="F162" s="349"/>
      <c r="G162" s="349"/>
      <c r="H162" s="350"/>
    </row>
    <row r="163" spans="1:8" ht="24.95" customHeight="1">
      <c r="A163" s="333" t="s">
        <v>367</v>
      </c>
      <c r="B163" s="334"/>
      <c r="C163" s="334"/>
      <c r="D163" s="334"/>
      <c r="E163" s="334"/>
      <c r="F163" s="334"/>
      <c r="G163" s="334"/>
      <c r="H163" s="335"/>
    </row>
    <row r="164" spans="1:8" ht="24.95" customHeight="1">
      <c r="A164" s="333" t="s">
        <v>368</v>
      </c>
      <c r="B164" s="334"/>
      <c r="C164" s="334"/>
      <c r="D164" s="334"/>
      <c r="E164" s="334"/>
      <c r="F164" s="334"/>
      <c r="G164" s="334"/>
      <c r="H164" s="335"/>
    </row>
    <row r="165" spans="1:8" ht="24.95" customHeight="1">
      <c r="A165" s="333" t="s">
        <v>369</v>
      </c>
      <c r="B165" s="334"/>
      <c r="C165" s="334"/>
      <c r="D165" s="334"/>
      <c r="E165" s="334"/>
      <c r="F165" s="334"/>
      <c r="G165" s="334"/>
      <c r="H165" s="335"/>
    </row>
    <row r="166" spans="1:8" ht="24.95" customHeight="1">
      <c r="A166" s="333" t="s">
        <v>370</v>
      </c>
      <c r="B166" s="334"/>
      <c r="C166" s="334"/>
      <c r="D166" s="334"/>
      <c r="E166" s="334"/>
      <c r="F166" s="334"/>
      <c r="G166" s="334"/>
      <c r="H166" s="335"/>
    </row>
    <row r="167" spans="1:8" ht="24.95" customHeight="1">
      <c r="A167" s="76" t="s">
        <v>371</v>
      </c>
      <c r="C167" s="336" t="s">
        <v>372</v>
      </c>
      <c r="D167" s="336"/>
      <c r="E167" s="336"/>
      <c r="F167" s="74"/>
      <c r="G167" s="74"/>
      <c r="H167" s="75"/>
    </row>
    <row r="168" spans="1:8" ht="24.95" customHeight="1">
      <c r="A168" s="76" t="s">
        <v>373</v>
      </c>
      <c r="C168" s="336" t="s">
        <v>91</v>
      </c>
      <c r="D168" s="336"/>
      <c r="E168" s="336"/>
      <c r="F168" s="77" t="s">
        <v>391</v>
      </c>
      <c r="G168" s="336">
        <v>8</v>
      </c>
      <c r="H168" s="337"/>
    </row>
    <row r="169" spans="1:8" ht="24.95" customHeight="1">
      <c r="A169" s="76" t="s">
        <v>7</v>
      </c>
      <c r="C169" s="336" t="s">
        <v>90</v>
      </c>
      <c r="D169" s="336"/>
      <c r="E169" s="336"/>
      <c r="F169" s="78"/>
      <c r="G169" s="336"/>
      <c r="H169" s="337"/>
    </row>
    <row r="170" spans="1:8" ht="24.95" customHeight="1">
      <c r="A170" s="76" t="s">
        <v>375</v>
      </c>
      <c r="B170" s="78"/>
      <c r="C170" s="354" t="s">
        <v>92</v>
      </c>
      <c r="D170" s="354"/>
      <c r="E170" s="354"/>
      <c r="F170" s="78" t="s">
        <v>11</v>
      </c>
      <c r="G170" s="355" t="s">
        <v>93</v>
      </c>
      <c r="H170" s="356"/>
    </row>
    <row r="171" spans="1:8" ht="24.95" customHeight="1">
      <c r="A171" s="341"/>
      <c r="B171" s="342"/>
      <c r="C171" s="342"/>
      <c r="D171" s="342"/>
      <c r="E171" s="343"/>
      <c r="F171" s="331"/>
      <c r="G171" s="331"/>
      <c r="H171" s="332"/>
    </row>
    <row r="172" spans="1:8" ht="24.95" customHeight="1">
      <c r="A172" s="81" t="s">
        <v>6</v>
      </c>
      <c r="B172" s="80" t="s">
        <v>376</v>
      </c>
      <c r="C172" s="80" t="s">
        <v>377</v>
      </c>
      <c r="D172" s="80" t="s">
        <v>378</v>
      </c>
      <c r="E172" s="80" t="s">
        <v>379</v>
      </c>
      <c r="F172" s="331"/>
      <c r="G172" s="331"/>
      <c r="H172" s="332"/>
    </row>
    <row r="173" spans="1:8" ht="24.95" customHeight="1">
      <c r="A173" s="81">
        <v>1</v>
      </c>
      <c r="B173" s="82" t="s">
        <v>380</v>
      </c>
      <c r="C173" s="80">
        <v>20</v>
      </c>
      <c r="D173" s="84">
        <v>19</v>
      </c>
      <c r="E173" s="83" t="str">
        <f>IF(D173&gt;=18,"A1",IF(D173&gt;=16,"A2",IF(D173&gt;=14,"B1",IF(D173&gt;=12,"B2",IF(D173&gt;=10,"C1",IF(D173&gt;=8,"C2",IF(D173&gt;=6.5,"D","E")))))))</f>
        <v>A1</v>
      </c>
      <c r="F173" s="331"/>
      <c r="G173" s="331"/>
      <c r="H173" s="332"/>
    </row>
    <row r="174" spans="1:8" ht="24.95" customHeight="1">
      <c r="A174" s="81">
        <v>2</v>
      </c>
      <c r="B174" s="82" t="s">
        <v>381</v>
      </c>
      <c r="C174" s="80">
        <v>20</v>
      </c>
      <c r="D174" s="91">
        <v>15</v>
      </c>
      <c r="E174" s="83" t="str">
        <f t="shared" ref="E174:E177" si="7">IF(D174&gt;=18,"A1",IF(D174&gt;=16,"A2",IF(D174&gt;=14,"B1",IF(D174&gt;=12,"B2",IF(D174&gt;=10,"C1",IF(D174&gt;=8,"C2",IF(D174&gt;=6.5,"D","E")))))))</f>
        <v>B1</v>
      </c>
      <c r="F174" s="331"/>
      <c r="G174" s="331"/>
      <c r="H174" s="332"/>
    </row>
    <row r="175" spans="1:8" ht="24.95" customHeight="1">
      <c r="A175" s="81">
        <v>3</v>
      </c>
      <c r="B175" s="82" t="s">
        <v>382</v>
      </c>
      <c r="C175" s="80">
        <v>20</v>
      </c>
      <c r="D175" s="84">
        <v>20</v>
      </c>
      <c r="E175" s="83" t="str">
        <f t="shared" si="7"/>
        <v>A1</v>
      </c>
      <c r="F175" s="331"/>
      <c r="G175" s="331"/>
      <c r="H175" s="332"/>
    </row>
    <row r="176" spans="1:8" ht="24.95" customHeight="1">
      <c r="A176" s="81">
        <v>4</v>
      </c>
      <c r="B176" s="82" t="s">
        <v>383</v>
      </c>
      <c r="C176" s="80">
        <v>20</v>
      </c>
      <c r="D176" s="84">
        <v>19.5</v>
      </c>
      <c r="E176" s="83" t="str">
        <f t="shared" si="7"/>
        <v>A1</v>
      </c>
      <c r="F176" s="331"/>
      <c r="G176" s="331"/>
      <c r="H176" s="332"/>
    </row>
    <row r="177" spans="1:8" ht="24.95" customHeight="1">
      <c r="A177" s="81">
        <v>5</v>
      </c>
      <c r="B177" s="82" t="s">
        <v>384</v>
      </c>
      <c r="C177" s="80">
        <v>20</v>
      </c>
      <c r="D177" s="84">
        <v>18.5</v>
      </c>
      <c r="E177" s="83" t="str">
        <f t="shared" si="7"/>
        <v>A1</v>
      </c>
      <c r="F177" s="331"/>
      <c r="G177" s="331"/>
      <c r="H177" s="332"/>
    </row>
    <row r="178" spans="1:8" ht="24.95" customHeight="1">
      <c r="A178" s="81">
        <v>6</v>
      </c>
      <c r="B178" s="82" t="s">
        <v>385</v>
      </c>
      <c r="C178" s="80">
        <v>25</v>
      </c>
      <c r="D178" s="84">
        <v>25</v>
      </c>
      <c r="E178" s="83"/>
      <c r="F178" s="331"/>
      <c r="G178" s="331"/>
      <c r="H178" s="332"/>
    </row>
    <row r="179" spans="1:8" ht="24.95" customHeight="1">
      <c r="A179" s="85"/>
      <c r="B179" s="86"/>
      <c r="C179" s="86"/>
      <c r="D179" s="80"/>
      <c r="E179" s="86"/>
      <c r="F179" s="331"/>
      <c r="G179" s="331"/>
      <c r="H179" s="332"/>
    </row>
    <row r="180" spans="1:8" ht="24.95" customHeight="1">
      <c r="A180" s="85"/>
      <c r="B180" s="80" t="s">
        <v>362</v>
      </c>
      <c r="C180" s="80">
        <f>SUM(C173:C177)</f>
        <v>100</v>
      </c>
      <c r="D180" s="80">
        <f>SUM(D173:D177)</f>
        <v>92</v>
      </c>
      <c r="E180" s="86"/>
      <c r="F180" s="331"/>
      <c r="G180" s="331"/>
      <c r="H180" s="332"/>
    </row>
    <row r="181" spans="1:8" ht="24.95" customHeight="1">
      <c r="A181" s="85"/>
      <c r="B181" s="87" t="s">
        <v>386</v>
      </c>
      <c r="C181" s="87"/>
      <c r="D181" s="88">
        <f>(D180/100)*100</f>
        <v>92</v>
      </c>
      <c r="E181" s="89"/>
      <c r="F181" s="331"/>
      <c r="G181" s="331"/>
      <c r="H181" s="332"/>
    </row>
    <row r="182" spans="1:8" ht="24.95" customHeight="1">
      <c r="A182" s="352" t="s">
        <v>387</v>
      </c>
      <c r="B182" s="327" t="s">
        <v>388</v>
      </c>
      <c r="C182" s="327"/>
      <c r="D182" s="327"/>
      <c r="E182" s="327" t="s">
        <v>389</v>
      </c>
      <c r="F182" s="327"/>
      <c r="G182" s="327"/>
      <c r="H182" s="329"/>
    </row>
    <row r="183" spans="1:8" ht="24.95" customHeight="1">
      <c r="A183" s="353"/>
      <c r="B183" s="328"/>
      <c r="C183" s="328"/>
      <c r="D183" s="328"/>
      <c r="E183" s="328"/>
      <c r="F183" s="328"/>
      <c r="G183" s="328"/>
      <c r="H183" s="330"/>
    </row>
    <row r="185" spans="1:8" ht="24.95" customHeight="1">
      <c r="A185" s="348" t="s">
        <v>366</v>
      </c>
      <c r="B185" s="349"/>
      <c r="C185" s="349"/>
      <c r="D185" s="349"/>
      <c r="E185" s="349"/>
      <c r="F185" s="349"/>
      <c r="G185" s="349"/>
      <c r="H185" s="350"/>
    </row>
    <row r="186" spans="1:8" ht="24.95" customHeight="1">
      <c r="A186" s="333" t="s">
        <v>367</v>
      </c>
      <c r="B186" s="334"/>
      <c r="C186" s="334"/>
      <c r="D186" s="334"/>
      <c r="E186" s="334"/>
      <c r="F186" s="334"/>
      <c r="G186" s="334"/>
      <c r="H186" s="335"/>
    </row>
    <row r="187" spans="1:8" ht="24.95" customHeight="1">
      <c r="A187" s="333" t="s">
        <v>368</v>
      </c>
      <c r="B187" s="334"/>
      <c r="C187" s="334"/>
      <c r="D187" s="334"/>
      <c r="E187" s="334"/>
      <c r="F187" s="334"/>
      <c r="G187" s="334"/>
      <c r="H187" s="335"/>
    </row>
    <row r="188" spans="1:8" ht="24.95" customHeight="1">
      <c r="A188" s="333" t="s">
        <v>369</v>
      </c>
      <c r="B188" s="334"/>
      <c r="C188" s="334"/>
      <c r="D188" s="334"/>
      <c r="E188" s="334"/>
      <c r="F188" s="334"/>
      <c r="G188" s="334"/>
      <c r="H188" s="335"/>
    </row>
    <row r="189" spans="1:8" ht="24.95" customHeight="1">
      <c r="A189" s="333" t="s">
        <v>370</v>
      </c>
      <c r="B189" s="334"/>
      <c r="C189" s="334"/>
      <c r="D189" s="334"/>
      <c r="E189" s="334"/>
      <c r="F189" s="334"/>
      <c r="G189" s="334"/>
      <c r="H189" s="335"/>
    </row>
    <row r="190" spans="1:8" ht="24.95" customHeight="1">
      <c r="A190" s="76" t="s">
        <v>371</v>
      </c>
      <c r="C190" s="336" t="s">
        <v>372</v>
      </c>
      <c r="D190" s="336"/>
      <c r="E190" s="336"/>
      <c r="F190" s="74"/>
      <c r="G190" s="334"/>
      <c r="H190" s="335"/>
    </row>
    <row r="191" spans="1:8" ht="24.95" customHeight="1">
      <c r="A191" s="351" t="s">
        <v>373</v>
      </c>
      <c r="B191" s="344"/>
      <c r="C191" s="344" t="s">
        <v>101</v>
      </c>
      <c r="D191" s="344"/>
      <c r="E191" s="344"/>
      <c r="F191" s="77" t="s">
        <v>374</v>
      </c>
      <c r="G191" s="336">
        <v>9</v>
      </c>
      <c r="H191" s="337"/>
    </row>
    <row r="192" spans="1:8" ht="24.95" customHeight="1">
      <c r="A192" s="351" t="s">
        <v>7</v>
      </c>
      <c r="B192" s="344"/>
      <c r="C192" s="336" t="s">
        <v>100</v>
      </c>
      <c r="D192" s="336"/>
      <c r="E192" s="336"/>
      <c r="G192" s="344"/>
      <c r="H192" s="345"/>
    </row>
    <row r="193" spans="1:8" ht="24.95" customHeight="1">
      <c r="A193" s="347" t="s">
        <v>375</v>
      </c>
      <c r="B193" s="346"/>
      <c r="C193" s="346" t="s">
        <v>102</v>
      </c>
      <c r="D193" s="346"/>
      <c r="E193" s="346"/>
      <c r="F193" s="74" t="s">
        <v>11</v>
      </c>
      <c r="G193" s="78" t="s">
        <v>103</v>
      </c>
      <c r="H193" s="79"/>
    </row>
    <row r="194" spans="1:8" ht="24.95" customHeight="1">
      <c r="A194" s="341"/>
      <c r="B194" s="342"/>
      <c r="C194" s="342"/>
      <c r="D194" s="342"/>
      <c r="E194" s="343"/>
      <c r="F194" s="331"/>
      <c r="G194" s="331"/>
      <c r="H194" s="332"/>
    </row>
    <row r="195" spans="1:8" ht="24.95" customHeight="1">
      <c r="A195" s="81" t="s">
        <v>6</v>
      </c>
      <c r="B195" s="80" t="s">
        <v>376</v>
      </c>
      <c r="C195" s="80" t="s">
        <v>377</v>
      </c>
      <c r="D195" s="80" t="s">
        <v>378</v>
      </c>
      <c r="E195" s="80" t="s">
        <v>379</v>
      </c>
      <c r="F195" s="331"/>
      <c r="G195" s="331"/>
      <c r="H195" s="332"/>
    </row>
    <row r="196" spans="1:8" ht="24.95" customHeight="1">
      <c r="A196" s="81">
        <v>1</v>
      </c>
      <c r="B196" s="82" t="s">
        <v>380</v>
      </c>
      <c r="C196" s="80">
        <v>20</v>
      </c>
      <c r="D196" s="84">
        <v>13.5</v>
      </c>
      <c r="E196" s="83" t="str">
        <f>IF(D196&gt;=18,"A1",IF(D196&gt;=16,"A2",IF(D196&gt;=14,"B1",IF(D196&gt;=12,"B2",IF(D196&gt;=10,"C1",IF(D196&gt;=8,"C2",IF(D196&gt;=6.5,"D","E")))))))</f>
        <v>B2</v>
      </c>
      <c r="F196" s="331"/>
      <c r="G196" s="331"/>
      <c r="H196" s="332"/>
    </row>
    <row r="197" spans="1:8" ht="24.95" customHeight="1">
      <c r="A197" s="81">
        <v>2</v>
      </c>
      <c r="B197" s="82" t="s">
        <v>381</v>
      </c>
      <c r="C197" s="80">
        <v>20</v>
      </c>
      <c r="D197" s="84">
        <v>13.5</v>
      </c>
      <c r="E197" s="83" t="str">
        <f t="shared" ref="E197:E200" si="8">IF(D197&gt;=18,"A1",IF(D197&gt;=16,"A2",IF(D197&gt;=14,"B1",IF(D197&gt;=12,"B2",IF(D197&gt;=10,"C1",IF(D197&gt;=8,"C2",IF(D197&gt;=6.5,"D","E")))))))</f>
        <v>B2</v>
      </c>
      <c r="F197" s="331"/>
      <c r="G197" s="331"/>
      <c r="H197" s="332"/>
    </row>
    <row r="198" spans="1:8" ht="24.95" customHeight="1">
      <c r="A198" s="81">
        <v>3</v>
      </c>
      <c r="B198" s="82" t="s">
        <v>382</v>
      </c>
      <c r="C198" s="80">
        <v>20</v>
      </c>
      <c r="D198" s="84">
        <v>14</v>
      </c>
      <c r="E198" s="83" t="str">
        <f t="shared" si="8"/>
        <v>B1</v>
      </c>
      <c r="F198" s="331"/>
      <c r="G198" s="331"/>
      <c r="H198" s="332"/>
    </row>
    <row r="199" spans="1:8" ht="24.95" customHeight="1">
      <c r="A199" s="81">
        <v>4</v>
      </c>
      <c r="B199" s="82" t="s">
        <v>383</v>
      </c>
      <c r="C199" s="80">
        <v>20</v>
      </c>
      <c r="D199" s="84">
        <v>9</v>
      </c>
      <c r="E199" s="83" t="str">
        <f t="shared" si="8"/>
        <v>C2</v>
      </c>
      <c r="F199" s="331"/>
      <c r="G199" s="331"/>
      <c r="H199" s="332"/>
    </row>
    <row r="200" spans="1:8" ht="24.95" customHeight="1">
      <c r="A200" s="81">
        <v>5</v>
      </c>
      <c r="B200" s="82" t="s">
        <v>384</v>
      </c>
      <c r="C200" s="80">
        <v>20</v>
      </c>
      <c r="D200" s="84">
        <v>13</v>
      </c>
      <c r="E200" s="83" t="str">
        <f t="shared" si="8"/>
        <v>B2</v>
      </c>
      <c r="F200" s="331"/>
      <c r="G200" s="331"/>
      <c r="H200" s="332"/>
    </row>
    <row r="201" spans="1:8" ht="24.95" customHeight="1">
      <c r="A201" s="81">
        <v>6</v>
      </c>
      <c r="B201" s="82" t="s">
        <v>385</v>
      </c>
      <c r="C201" s="80">
        <v>25</v>
      </c>
      <c r="D201" s="84">
        <v>17</v>
      </c>
      <c r="E201" s="83"/>
      <c r="F201" s="331"/>
      <c r="G201" s="331"/>
      <c r="H201" s="332"/>
    </row>
    <row r="202" spans="1:8" ht="24.95" customHeight="1">
      <c r="A202" s="85"/>
      <c r="B202" s="86"/>
      <c r="C202" s="86"/>
      <c r="D202" s="80"/>
      <c r="E202" s="86"/>
      <c r="F202" s="331"/>
      <c r="G202" s="331"/>
      <c r="H202" s="332"/>
    </row>
    <row r="203" spans="1:8" ht="24.95" customHeight="1">
      <c r="A203" s="85"/>
      <c r="B203" s="80" t="s">
        <v>362</v>
      </c>
      <c r="C203" s="80">
        <f>SUM(C196:C200)</f>
        <v>100</v>
      </c>
      <c r="D203" s="80">
        <f>SUM(D196:D200)</f>
        <v>63</v>
      </c>
      <c r="E203" s="86"/>
      <c r="F203" s="331"/>
      <c r="G203" s="331"/>
      <c r="H203" s="332"/>
    </row>
    <row r="204" spans="1:8" ht="24.95" customHeight="1">
      <c r="A204" s="85"/>
      <c r="B204" s="87" t="s">
        <v>386</v>
      </c>
      <c r="C204" s="87"/>
      <c r="D204" s="88">
        <f>(D203/100)*100</f>
        <v>63</v>
      </c>
      <c r="E204" s="89"/>
      <c r="F204" s="331"/>
      <c r="G204" s="331"/>
      <c r="H204" s="332"/>
    </row>
    <row r="205" spans="1:8" ht="24.95" customHeight="1">
      <c r="A205" s="352" t="s">
        <v>387</v>
      </c>
      <c r="B205" s="327" t="s">
        <v>388</v>
      </c>
      <c r="C205" s="327"/>
      <c r="D205" s="327"/>
      <c r="E205" s="327" t="s">
        <v>389</v>
      </c>
      <c r="F205" s="327"/>
      <c r="G205" s="327"/>
      <c r="H205" s="329"/>
    </row>
    <row r="206" spans="1:8" ht="24.95" customHeight="1">
      <c r="A206" s="353"/>
      <c r="B206" s="328"/>
      <c r="C206" s="328"/>
      <c r="D206" s="328"/>
      <c r="E206" s="328"/>
      <c r="F206" s="328"/>
      <c r="G206" s="328"/>
      <c r="H206" s="330"/>
    </row>
    <row r="208" spans="1:8" ht="24.95" customHeight="1">
      <c r="A208" s="348" t="s">
        <v>366</v>
      </c>
      <c r="B208" s="349"/>
      <c r="C208" s="349"/>
      <c r="D208" s="349"/>
      <c r="E208" s="349"/>
      <c r="F208" s="349"/>
      <c r="G208" s="349"/>
      <c r="H208" s="350"/>
    </row>
    <row r="209" spans="1:8" ht="24.95" customHeight="1">
      <c r="A209" s="333" t="s">
        <v>367</v>
      </c>
      <c r="B209" s="334"/>
      <c r="C209" s="334"/>
      <c r="D209" s="334"/>
      <c r="E209" s="334"/>
      <c r="F209" s="334"/>
      <c r="G209" s="334"/>
      <c r="H209" s="335"/>
    </row>
    <row r="210" spans="1:8" ht="24.95" customHeight="1">
      <c r="A210" s="333" t="s">
        <v>368</v>
      </c>
      <c r="B210" s="334"/>
      <c r="C210" s="334"/>
      <c r="D210" s="334"/>
      <c r="E210" s="334"/>
      <c r="F210" s="334"/>
      <c r="G210" s="334"/>
      <c r="H210" s="335"/>
    </row>
    <row r="211" spans="1:8" ht="24.95" customHeight="1">
      <c r="A211" s="333" t="s">
        <v>369</v>
      </c>
      <c r="B211" s="334"/>
      <c r="C211" s="334"/>
      <c r="D211" s="334"/>
      <c r="E211" s="334"/>
      <c r="F211" s="334"/>
      <c r="G211" s="334"/>
      <c r="H211" s="335"/>
    </row>
    <row r="212" spans="1:8" ht="24.95" customHeight="1">
      <c r="A212" s="333" t="s">
        <v>370</v>
      </c>
      <c r="B212" s="334"/>
      <c r="C212" s="334"/>
      <c r="D212" s="334"/>
      <c r="E212" s="334"/>
      <c r="F212" s="334"/>
      <c r="G212" s="334"/>
      <c r="H212" s="335"/>
    </row>
    <row r="213" spans="1:8" ht="24.95" customHeight="1">
      <c r="A213" s="76" t="s">
        <v>371</v>
      </c>
      <c r="C213" s="336" t="s">
        <v>372</v>
      </c>
      <c r="D213" s="336"/>
      <c r="E213" s="336"/>
      <c r="F213" s="74"/>
      <c r="G213" s="334"/>
      <c r="H213" s="335"/>
    </row>
    <row r="214" spans="1:8" ht="24.95" customHeight="1">
      <c r="A214" s="351" t="s">
        <v>373</v>
      </c>
      <c r="B214" s="344"/>
      <c r="C214" s="344" t="s">
        <v>112</v>
      </c>
      <c r="D214" s="344"/>
      <c r="E214" s="344"/>
      <c r="F214" s="77" t="s">
        <v>374</v>
      </c>
      <c r="G214" s="336">
        <v>10</v>
      </c>
      <c r="H214" s="337"/>
    </row>
    <row r="215" spans="1:8" ht="24.95" customHeight="1">
      <c r="A215" s="351" t="s">
        <v>7</v>
      </c>
      <c r="B215" s="344"/>
      <c r="C215" s="336" t="s">
        <v>111</v>
      </c>
      <c r="D215" s="336"/>
      <c r="E215" s="336"/>
      <c r="G215" s="344"/>
      <c r="H215" s="345"/>
    </row>
    <row r="216" spans="1:8" ht="24.95" customHeight="1">
      <c r="A216" s="347" t="s">
        <v>375</v>
      </c>
      <c r="B216" s="346"/>
      <c r="C216" s="346" t="s">
        <v>113</v>
      </c>
      <c r="D216" s="346"/>
      <c r="E216" s="346"/>
      <c r="F216" s="74" t="s">
        <v>11</v>
      </c>
      <c r="G216" s="78" t="s">
        <v>114</v>
      </c>
      <c r="H216" s="79"/>
    </row>
    <row r="217" spans="1:8" ht="24.95" customHeight="1">
      <c r="A217" s="341"/>
      <c r="B217" s="342"/>
      <c r="C217" s="342"/>
      <c r="D217" s="342"/>
      <c r="E217" s="343"/>
      <c r="F217" s="331"/>
      <c r="G217" s="331"/>
      <c r="H217" s="332"/>
    </row>
    <row r="218" spans="1:8" ht="24.95" customHeight="1">
      <c r="A218" s="81" t="s">
        <v>6</v>
      </c>
      <c r="B218" s="80" t="s">
        <v>376</v>
      </c>
      <c r="C218" s="80" t="s">
        <v>377</v>
      </c>
      <c r="D218" s="80" t="s">
        <v>378</v>
      </c>
      <c r="E218" s="80" t="s">
        <v>379</v>
      </c>
      <c r="F218" s="331"/>
      <c r="G218" s="331"/>
      <c r="H218" s="332"/>
    </row>
    <row r="219" spans="1:8" ht="24.95" customHeight="1">
      <c r="A219" s="81">
        <v>1</v>
      </c>
      <c r="B219" s="82" t="s">
        <v>380</v>
      </c>
      <c r="C219" s="80">
        <v>20</v>
      </c>
      <c r="D219" s="84">
        <v>17.5</v>
      </c>
      <c r="E219" s="83" t="str">
        <f>IF(D219&gt;=18,"A1",IF(D219&gt;=16,"A2",IF(D219&gt;=14,"B1",IF(D219&gt;=12,"B2",IF(D219&gt;=10,"C1",IF(D219&gt;=8,"C2",IF(D219&gt;=6.5,"D","E")))))))</f>
        <v>A2</v>
      </c>
      <c r="F219" s="331"/>
      <c r="G219" s="331"/>
      <c r="H219" s="332"/>
    </row>
    <row r="220" spans="1:8" ht="24.95" customHeight="1">
      <c r="A220" s="81">
        <v>2</v>
      </c>
      <c r="B220" s="82" t="s">
        <v>381</v>
      </c>
      <c r="C220" s="80">
        <v>20</v>
      </c>
      <c r="D220" s="84">
        <v>11.5</v>
      </c>
      <c r="E220" s="83" t="str">
        <f t="shared" ref="E220:E223" si="9">IF(D220&gt;=18,"A1",IF(D220&gt;=16,"A2",IF(D220&gt;=14,"B1",IF(D220&gt;=12,"B2",IF(D220&gt;=10,"C1",IF(D220&gt;=8,"C2",IF(D220&gt;=6.5,"D","E")))))))</f>
        <v>C1</v>
      </c>
      <c r="F220" s="331"/>
      <c r="G220" s="331"/>
      <c r="H220" s="332"/>
    </row>
    <row r="221" spans="1:8" ht="24.95" customHeight="1">
      <c r="A221" s="81">
        <v>3</v>
      </c>
      <c r="B221" s="82" t="s">
        <v>382</v>
      </c>
      <c r="C221" s="80">
        <v>20</v>
      </c>
      <c r="D221" s="84">
        <v>11</v>
      </c>
      <c r="E221" s="83" t="str">
        <f t="shared" si="9"/>
        <v>C1</v>
      </c>
      <c r="F221" s="331"/>
      <c r="G221" s="331"/>
      <c r="H221" s="332"/>
    </row>
    <row r="222" spans="1:8" ht="24.95" customHeight="1">
      <c r="A222" s="81">
        <v>4</v>
      </c>
      <c r="B222" s="82" t="s">
        <v>383</v>
      </c>
      <c r="C222" s="80">
        <v>20</v>
      </c>
      <c r="D222" s="84">
        <v>10.5</v>
      </c>
      <c r="E222" s="83" t="str">
        <f t="shared" si="9"/>
        <v>C1</v>
      </c>
      <c r="F222" s="331"/>
      <c r="G222" s="331"/>
      <c r="H222" s="332"/>
    </row>
    <row r="223" spans="1:8" ht="24.95" customHeight="1">
      <c r="A223" s="81">
        <v>5</v>
      </c>
      <c r="B223" s="82" t="s">
        <v>384</v>
      </c>
      <c r="C223" s="80">
        <v>20</v>
      </c>
      <c r="D223" s="84">
        <v>12</v>
      </c>
      <c r="E223" s="83" t="str">
        <f t="shared" si="9"/>
        <v>B2</v>
      </c>
      <c r="F223" s="331"/>
      <c r="G223" s="331"/>
      <c r="H223" s="332"/>
    </row>
    <row r="224" spans="1:8" ht="24.95" customHeight="1">
      <c r="A224" s="81">
        <v>6</v>
      </c>
      <c r="B224" s="82" t="s">
        <v>385</v>
      </c>
      <c r="C224" s="80">
        <v>25</v>
      </c>
      <c r="D224" s="84">
        <v>19</v>
      </c>
      <c r="E224" s="83"/>
      <c r="F224" s="331"/>
      <c r="G224" s="331"/>
      <c r="H224" s="332"/>
    </row>
    <row r="225" spans="1:8" ht="24.95" customHeight="1">
      <c r="A225" s="85"/>
      <c r="B225" s="86"/>
      <c r="C225" s="86"/>
      <c r="D225" s="80"/>
      <c r="E225" s="86"/>
      <c r="F225" s="331"/>
      <c r="G225" s="331"/>
      <c r="H225" s="332"/>
    </row>
    <row r="226" spans="1:8" ht="24.95" customHeight="1">
      <c r="A226" s="85"/>
      <c r="B226" s="80" t="s">
        <v>362</v>
      </c>
      <c r="C226" s="80">
        <f>SUM(C219:C223)</f>
        <v>100</v>
      </c>
      <c r="D226" s="80">
        <f>SUM(D219:D223)</f>
        <v>62.5</v>
      </c>
      <c r="E226" s="86"/>
      <c r="F226" s="331"/>
      <c r="G226" s="331"/>
      <c r="H226" s="332"/>
    </row>
    <row r="227" spans="1:8" ht="24.95" customHeight="1">
      <c r="A227" s="85"/>
      <c r="B227" s="87" t="s">
        <v>386</v>
      </c>
      <c r="C227" s="87"/>
      <c r="D227" s="88">
        <f>(D226/100)*100</f>
        <v>62.5</v>
      </c>
      <c r="E227" s="89"/>
      <c r="F227" s="331"/>
      <c r="G227" s="331"/>
      <c r="H227" s="332"/>
    </row>
    <row r="228" spans="1:8" ht="24.95" customHeight="1">
      <c r="A228" s="352" t="s">
        <v>387</v>
      </c>
      <c r="B228" s="327" t="s">
        <v>388</v>
      </c>
      <c r="C228" s="327"/>
      <c r="D228" s="327"/>
      <c r="E228" s="327" t="s">
        <v>389</v>
      </c>
      <c r="F228" s="327"/>
      <c r="G228" s="327"/>
      <c r="H228" s="329"/>
    </row>
    <row r="229" spans="1:8" ht="24.95" customHeight="1">
      <c r="A229" s="353"/>
      <c r="B229" s="328"/>
      <c r="C229" s="328"/>
      <c r="D229" s="328"/>
      <c r="E229" s="328"/>
      <c r="F229" s="328"/>
      <c r="G229" s="328"/>
      <c r="H229" s="330"/>
    </row>
    <row r="231" spans="1:8" ht="24.95" customHeight="1">
      <c r="A231" s="348" t="s">
        <v>366</v>
      </c>
      <c r="B231" s="349"/>
      <c r="C231" s="349"/>
      <c r="D231" s="349"/>
      <c r="E231" s="349"/>
      <c r="F231" s="349"/>
      <c r="G231" s="349"/>
      <c r="H231" s="350"/>
    </row>
    <row r="232" spans="1:8" ht="24.95" customHeight="1">
      <c r="A232" s="333" t="s">
        <v>367</v>
      </c>
      <c r="B232" s="334"/>
      <c r="C232" s="334"/>
      <c r="D232" s="334"/>
      <c r="E232" s="334"/>
      <c r="F232" s="334"/>
      <c r="G232" s="334"/>
      <c r="H232" s="335"/>
    </row>
    <row r="233" spans="1:8" ht="24.95" customHeight="1">
      <c r="A233" s="333" t="s">
        <v>368</v>
      </c>
      <c r="B233" s="334"/>
      <c r="C233" s="334"/>
      <c r="D233" s="334"/>
      <c r="E233" s="334"/>
      <c r="F233" s="334"/>
      <c r="G233" s="334"/>
      <c r="H233" s="335"/>
    </row>
    <row r="234" spans="1:8" ht="24.95" customHeight="1">
      <c r="A234" s="333" t="s">
        <v>369</v>
      </c>
      <c r="B234" s="334"/>
      <c r="C234" s="334"/>
      <c r="D234" s="334"/>
      <c r="E234" s="334"/>
      <c r="F234" s="334"/>
      <c r="G234" s="334"/>
      <c r="H234" s="335"/>
    </row>
    <row r="235" spans="1:8" ht="24.95" customHeight="1">
      <c r="A235" s="333" t="s">
        <v>370</v>
      </c>
      <c r="B235" s="334"/>
      <c r="C235" s="334"/>
      <c r="D235" s="334"/>
      <c r="E235" s="334"/>
      <c r="F235" s="334"/>
      <c r="G235" s="334"/>
      <c r="H235" s="335"/>
    </row>
    <row r="236" spans="1:8" ht="24.95" customHeight="1">
      <c r="A236" s="76" t="s">
        <v>371</v>
      </c>
      <c r="C236" s="336" t="s">
        <v>372</v>
      </c>
      <c r="D236" s="336"/>
      <c r="E236" s="336"/>
      <c r="F236" s="74"/>
      <c r="G236" s="334"/>
      <c r="H236" s="335"/>
    </row>
    <row r="237" spans="1:8" ht="24.95" customHeight="1">
      <c r="A237" s="351" t="s">
        <v>373</v>
      </c>
      <c r="B237" s="344"/>
      <c r="C237" s="344" t="s">
        <v>122</v>
      </c>
      <c r="D237" s="344"/>
      <c r="E237" s="344"/>
      <c r="F237" s="77" t="s">
        <v>374</v>
      </c>
      <c r="G237" s="336">
        <v>11</v>
      </c>
      <c r="H237" s="337"/>
    </row>
    <row r="238" spans="1:8" ht="24.95" customHeight="1">
      <c r="A238" s="351" t="s">
        <v>7</v>
      </c>
      <c r="B238" s="344"/>
      <c r="C238" s="336" t="s">
        <v>121</v>
      </c>
      <c r="D238" s="336"/>
      <c r="E238" s="336"/>
      <c r="G238" s="344"/>
      <c r="H238" s="345"/>
    </row>
    <row r="239" spans="1:8" ht="24.95" customHeight="1">
      <c r="A239" s="347" t="s">
        <v>375</v>
      </c>
      <c r="B239" s="346"/>
      <c r="C239" s="346" t="s">
        <v>123</v>
      </c>
      <c r="D239" s="346"/>
      <c r="E239" s="346"/>
      <c r="F239" s="74" t="s">
        <v>11</v>
      </c>
      <c r="G239" s="78" t="s">
        <v>125</v>
      </c>
      <c r="H239" s="79"/>
    </row>
    <row r="240" spans="1:8" ht="24.95" customHeight="1">
      <c r="A240" s="341"/>
      <c r="B240" s="342"/>
      <c r="C240" s="342"/>
      <c r="D240" s="342"/>
      <c r="E240" s="343"/>
      <c r="F240" s="331"/>
      <c r="G240" s="331"/>
      <c r="H240" s="332"/>
    </row>
    <row r="241" spans="1:8" ht="24.95" customHeight="1">
      <c r="A241" s="81" t="s">
        <v>6</v>
      </c>
      <c r="B241" s="80" t="s">
        <v>376</v>
      </c>
      <c r="C241" s="80" t="s">
        <v>377</v>
      </c>
      <c r="D241" s="80" t="s">
        <v>378</v>
      </c>
      <c r="E241" s="80" t="s">
        <v>379</v>
      </c>
      <c r="F241" s="331"/>
      <c r="G241" s="331"/>
      <c r="H241" s="332"/>
    </row>
    <row r="242" spans="1:8" ht="24.95" customHeight="1">
      <c r="A242" s="81">
        <v>1</v>
      </c>
      <c r="B242" s="82" t="s">
        <v>380</v>
      </c>
      <c r="C242" s="80">
        <v>20</v>
      </c>
      <c r="D242" s="84">
        <v>13.5</v>
      </c>
      <c r="E242" s="83" t="str">
        <f>IF(D242&gt;=18,"A1",IF(D242&gt;=16,"A2",IF(D242&gt;=14,"B1",IF(D242&gt;=12,"B2",IF(D242&gt;=10,"C1",IF(D242&gt;=8,"C2",IF(D242&gt;=6.5,"D","E")))))))</f>
        <v>B2</v>
      </c>
      <c r="F242" s="331"/>
      <c r="G242" s="331"/>
      <c r="H242" s="332"/>
    </row>
    <row r="243" spans="1:8" ht="24.95" customHeight="1">
      <c r="A243" s="81">
        <v>2</v>
      </c>
      <c r="B243" s="82" t="s">
        <v>381</v>
      </c>
      <c r="C243" s="80">
        <v>20</v>
      </c>
      <c r="D243" s="84">
        <v>8.5</v>
      </c>
      <c r="E243" s="83" t="str">
        <f t="shared" ref="E243:E246" si="10">IF(D243&gt;=18,"A1",IF(D243&gt;=16,"A2",IF(D243&gt;=14,"B1",IF(D243&gt;=12,"B2",IF(D243&gt;=10,"C1",IF(D243&gt;=8,"C2",IF(D243&gt;=6.5,"D","E")))))))</f>
        <v>C2</v>
      </c>
      <c r="F243" s="331"/>
      <c r="G243" s="331"/>
      <c r="H243" s="332"/>
    </row>
    <row r="244" spans="1:8" ht="24.95" customHeight="1">
      <c r="A244" s="81">
        <v>3</v>
      </c>
      <c r="B244" s="82" t="s">
        <v>382</v>
      </c>
      <c r="C244" s="80">
        <v>20</v>
      </c>
      <c r="D244" s="88">
        <v>10</v>
      </c>
      <c r="E244" s="83" t="str">
        <f t="shared" si="10"/>
        <v>C1</v>
      </c>
      <c r="F244" s="331"/>
      <c r="G244" s="331"/>
      <c r="H244" s="332"/>
    </row>
    <row r="245" spans="1:8" ht="24.95" customHeight="1">
      <c r="A245" s="81">
        <v>4</v>
      </c>
      <c r="B245" s="82" t="s">
        <v>383</v>
      </c>
      <c r="C245" s="80">
        <v>20</v>
      </c>
      <c r="D245" s="84">
        <v>9</v>
      </c>
      <c r="E245" s="83" t="str">
        <f t="shared" si="10"/>
        <v>C2</v>
      </c>
      <c r="F245" s="331"/>
      <c r="G245" s="331"/>
      <c r="H245" s="332"/>
    </row>
    <row r="246" spans="1:8" ht="24.95" customHeight="1">
      <c r="A246" s="81">
        <v>5</v>
      </c>
      <c r="B246" s="82" t="s">
        <v>384</v>
      </c>
      <c r="C246" s="80">
        <v>20</v>
      </c>
      <c r="D246" s="84">
        <v>11</v>
      </c>
      <c r="E246" s="83" t="str">
        <f t="shared" si="10"/>
        <v>C1</v>
      </c>
      <c r="F246" s="331"/>
      <c r="G246" s="331"/>
      <c r="H246" s="332"/>
    </row>
    <row r="247" spans="1:8" ht="24.95" customHeight="1">
      <c r="A247" s="81">
        <v>6</v>
      </c>
      <c r="B247" s="82" t="s">
        <v>385</v>
      </c>
      <c r="C247" s="80">
        <v>25</v>
      </c>
      <c r="D247" s="84">
        <v>17.5</v>
      </c>
      <c r="E247" s="83"/>
      <c r="F247" s="331"/>
      <c r="G247" s="331"/>
      <c r="H247" s="332"/>
    </row>
    <row r="248" spans="1:8" ht="24.95" customHeight="1">
      <c r="A248" s="85"/>
      <c r="B248" s="86"/>
      <c r="C248" s="86"/>
      <c r="D248" s="80"/>
      <c r="E248" s="86"/>
      <c r="F248" s="331"/>
      <c r="G248" s="331"/>
      <c r="H248" s="332"/>
    </row>
    <row r="249" spans="1:8" ht="24.95" customHeight="1">
      <c r="A249" s="85"/>
      <c r="B249" s="80" t="s">
        <v>362</v>
      </c>
      <c r="C249" s="80">
        <f>SUM(C242:C246)</f>
        <v>100</v>
      </c>
      <c r="D249" s="80">
        <f>SUM(D242:D246)</f>
        <v>52</v>
      </c>
      <c r="E249" s="86"/>
      <c r="F249" s="331"/>
      <c r="G249" s="331"/>
      <c r="H249" s="332"/>
    </row>
    <row r="250" spans="1:8" ht="24.95" customHeight="1">
      <c r="A250" s="85"/>
      <c r="B250" s="87" t="s">
        <v>386</v>
      </c>
      <c r="C250" s="87"/>
      <c r="D250" s="88">
        <f>(D249/100)*100</f>
        <v>52</v>
      </c>
      <c r="E250" s="89"/>
      <c r="F250" s="331"/>
      <c r="G250" s="331"/>
      <c r="H250" s="332"/>
    </row>
    <row r="251" spans="1:8" ht="24.95" customHeight="1">
      <c r="A251" s="352" t="s">
        <v>387</v>
      </c>
      <c r="B251" s="327" t="s">
        <v>388</v>
      </c>
      <c r="C251" s="327"/>
      <c r="D251" s="327"/>
      <c r="E251" s="327" t="s">
        <v>389</v>
      </c>
      <c r="F251" s="327"/>
      <c r="G251" s="327"/>
      <c r="H251" s="329"/>
    </row>
    <row r="252" spans="1:8" ht="24.95" customHeight="1">
      <c r="A252" s="353"/>
      <c r="B252" s="328"/>
      <c r="C252" s="328"/>
      <c r="D252" s="328"/>
      <c r="E252" s="328"/>
      <c r="F252" s="328"/>
      <c r="G252" s="328"/>
      <c r="H252" s="330"/>
    </row>
    <row r="254" spans="1:8" ht="24.95" customHeight="1">
      <c r="A254" s="348" t="s">
        <v>366</v>
      </c>
      <c r="B254" s="349"/>
      <c r="C254" s="349"/>
      <c r="D254" s="349"/>
      <c r="E254" s="349"/>
      <c r="F254" s="349"/>
      <c r="G254" s="349"/>
      <c r="H254" s="350"/>
    </row>
    <row r="255" spans="1:8" ht="24.95" customHeight="1">
      <c r="A255" s="333" t="s">
        <v>367</v>
      </c>
      <c r="B255" s="334"/>
      <c r="C255" s="334"/>
      <c r="D255" s="334"/>
      <c r="E255" s="334"/>
      <c r="F255" s="334"/>
      <c r="G255" s="334"/>
      <c r="H255" s="335"/>
    </row>
    <row r="256" spans="1:8" ht="24.95" customHeight="1">
      <c r="A256" s="333" t="s">
        <v>368</v>
      </c>
      <c r="B256" s="334"/>
      <c r="C256" s="334"/>
      <c r="D256" s="334"/>
      <c r="E256" s="334"/>
      <c r="F256" s="334"/>
      <c r="G256" s="334"/>
      <c r="H256" s="335"/>
    </row>
    <row r="257" spans="1:8" ht="24.95" customHeight="1">
      <c r="A257" s="333" t="s">
        <v>369</v>
      </c>
      <c r="B257" s="334"/>
      <c r="C257" s="334"/>
      <c r="D257" s="334"/>
      <c r="E257" s="334"/>
      <c r="F257" s="334"/>
      <c r="G257" s="334"/>
      <c r="H257" s="335"/>
    </row>
    <row r="258" spans="1:8" ht="24.95" customHeight="1">
      <c r="A258" s="333" t="s">
        <v>370</v>
      </c>
      <c r="B258" s="334"/>
      <c r="C258" s="334"/>
      <c r="D258" s="334"/>
      <c r="E258" s="334"/>
      <c r="F258" s="334"/>
      <c r="G258" s="334"/>
      <c r="H258" s="335"/>
    </row>
    <row r="259" spans="1:8" ht="24.95" customHeight="1">
      <c r="A259" s="76" t="s">
        <v>371</v>
      </c>
      <c r="C259" s="336" t="s">
        <v>372</v>
      </c>
      <c r="D259" s="336"/>
      <c r="E259" s="336"/>
      <c r="F259" s="74"/>
      <c r="G259" s="334"/>
      <c r="H259" s="335"/>
    </row>
    <row r="260" spans="1:8" ht="24.95" customHeight="1">
      <c r="A260" s="351" t="s">
        <v>373</v>
      </c>
      <c r="B260" s="344"/>
      <c r="C260" s="344" t="s">
        <v>133</v>
      </c>
      <c r="D260" s="344"/>
      <c r="E260" s="344"/>
      <c r="F260" s="77" t="s">
        <v>374</v>
      </c>
      <c r="G260" s="336">
        <v>12</v>
      </c>
      <c r="H260" s="337"/>
    </row>
    <row r="261" spans="1:8" ht="24.95" customHeight="1">
      <c r="A261" s="351" t="s">
        <v>7</v>
      </c>
      <c r="B261" s="344"/>
      <c r="C261" s="336" t="s">
        <v>132</v>
      </c>
      <c r="D261" s="336"/>
      <c r="E261" s="336"/>
      <c r="G261" s="344"/>
      <c r="H261" s="345"/>
    </row>
    <row r="262" spans="1:8" ht="24.95" customHeight="1">
      <c r="A262" s="347" t="s">
        <v>375</v>
      </c>
      <c r="B262" s="346"/>
      <c r="C262" s="346" t="s">
        <v>134</v>
      </c>
      <c r="D262" s="346"/>
      <c r="E262" s="346"/>
      <c r="F262" s="74" t="s">
        <v>11</v>
      </c>
      <c r="G262" s="78" t="s">
        <v>135</v>
      </c>
      <c r="H262" s="79"/>
    </row>
    <row r="263" spans="1:8" ht="24.95" customHeight="1">
      <c r="A263" s="341"/>
      <c r="B263" s="342"/>
      <c r="C263" s="342"/>
      <c r="D263" s="342"/>
      <c r="E263" s="343"/>
      <c r="F263" s="331"/>
      <c r="G263" s="331"/>
      <c r="H263" s="332"/>
    </row>
    <row r="264" spans="1:8" ht="24.95" customHeight="1">
      <c r="A264" s="81" t="s">
        <v>6</v>
      </c>
      <c r="B264" s="80" t="s">
        <v>376</v>
      </c>
      <c r="C264" s="80" t="s">
        <v>377</v>
      </c>
      <c r="D264" s="80" t="s">
        <v>378</v>
      </c>
      <c r="E264" s="80" t="s">
        <v>379</v>
      </c>
      <c r="F264" s="331"/>
      <c r="G264" s="331"/>
      <c r="H264" s="332"/>
    </row>
    <row r="265" spans="1:8" ht="24.95" customHeight="1">
      <c r="A265" s="81">
        <v>1</v>
      </c>
      <c r="B265" s="82" t="s">
        <v>380</v>
      </c>
      <c r="C265" s="80">
        <v>20</v>
      </c>
      <c r="D265" s="84">
        <v>19</v>
      </c>
      <c r="E265" s="83" t="str">
        <f>IF(D265&gt;=18,"A1",IF(D265&gt;=16,"A2",IF(D265&gt;=14,"B1",IF(D265&gt;=12,"B2",IF(D265&gt;=10,"C1",IF(D265&gt;=8,"C2",IF(D265&gt;=6.5,"D","E")))))))</f>
        <v>A1</v>
      </c>
      <c r="F265" s="331"/>
      <c r="G265" s="331"/>
      <c r="H265" s="332"/>
    </row>
    <row r="266" spans="1:8" ht="24.95" customHeight="1">
      <c r="A266" s="81">
        <v>2</v>
      </c>
      <c r="B266" s="82" t="s">
        <v>381</v>
      </c>
      <c r="C266" s="80">
        <v>20</v>
      </c>
      <c r="D266" s="84">
        <v>17</v>
      </c>
      <c r="E266" s="83" t="str">
        <f t="shared" ref="E266:E269" si="11">IF(D266&gt;=18,"A1",IF(D266&gt;=16,"A2",IF(D266&gt;=14,"B1",IF(D266&gt;=12,"B2",IF(D266&gt;=10,"C1",IF(D266&gt;=8,"C2",IF(D266&gt;=6.5,"D","E")))))))</f>
        <v>A2</v>
      </c>
      <c r="F266" s="331"/>
      <c r="G266" s="331"/>
      <c r="H266" s="332"/>
    </row>
    <row r="267" spans="1:8" ht="24.95" customHeight="1">
      <c r="A267" s="81">
        <v>3</v>
      </c>
      <c r="B267" s="82" t="s">
        <v>382</v>
      </c>
      <c r="C267" s="80">
        <v>20</v>
      </c>
      <c r="D267" s="84">
        <v>18</v>
      </c>
      <c r="E267" s="83" t="str">
        <f t="shared" si="11"/>
        <v>A1</v>
      </c>
      <c r="F267" s="331"/>
      <c r="G267" s="331"/>
      <c r="H267" s="332"/>
    </row>
    <row r="268" spans="1:8" ht="24.95" customHeight="1">
      <c r="A268" s="81">
        <v>4</v>
      </c>
      <c r="B268" s="82" t="s">
        <v>383</v>
      </c>
      <c r="C268" s="80">
        <v>20</v>
      </c>
      <c r="D268" s="84">
        <v>17</v>
      </c>
      <c r="E268" s="83" t="str">
        <f t="shared" si="11"/>
        <v>A2</v>
      </c>
      <c r="F268" s="331"/>
      <c r="G268" s="331"/>
      <c r="H268" s="332"/>
    </row>
    <row r="269" spans="1:8" ht="24.95" customHeight="1">
      <c r="A269" s="81">
        <v>5</v>
      </c>
      <c r="B269" s="82" t="s">
        <v>384</v>
      </c>
      <c r="C269" s="80">
        <v>20</v>
      </c>
      <c r="D269" s="84">
        <v>16.5</v>
      </c>
      <c r="E269" s="83" t="str">
        <f t="shared" si="11"/>
        <v>A2</v>
      </c>
      <c r="F269" s="331"/>
      <c r="G269" s="331"/>
      <c r="H269" s="332"/>
    </row>
    <row r="270" spans="1:8" ht="24.95" customHeight="1">
      <c r="A270" s="81">
        <v>6</v>
      </c>
      <c r="B270" s="82" t="s">
        <v>385</v>
      </c>
      <c r="C270" s="80">
        <v>25</v>
      </c>
      <c r="D270" s="91">
        <v>24</v>
      </c>
      <c r="E270" s="83"/>
      <c r="F270" s="331"/>
      <c r="G270" s="331"/>
      <c r="H270" s="332"/>
    </row>
    <row r="271" spans="1:8" ht="24.95" customHeight="1">
      <c r="A271" s="85"/>
      <c r="B271" s="86"/>
      <c r="C271" s="86"/>
      <c r="D271" s="80"/>
      <c r="E271" s="86"/>
      <c r="F271" s="331"/>
      <c r="G271" s="331"/>
      <c r="H271" s="332"/>
    </row>
    <row r="272" spans="1:8" ht="24.95" customHeight="1">
      <c r="A272" s="85"/>
      <c r="B272" s="80" t="s">
        <v>362</v>
      </c>
      <c r="C272" s="80">
        <f>SUM(C265:C269)</f>
        <v>100</v>
      </c>
      <c r="D272" s="80">
        <f>SUM(D265:D269)</f>
        <v>87.5</v>
      </c>
      <c r="E272" s="86"/>
      <c r="F272" s="331"/>
      <c r="G272" s="331"/>
      <c r="H272" s="332"/>
    </row>
    <row r="273" spans="1:8" ht="24.95" customHeight="1">
      <c r="A273" s="85"/>
      <c r="B273" s="87" t="s">
        <v>386</v>
      </c>
      <c r="C273" s="87"/>
      <c r="D273" s="88">
        <f>(D272/100)*100</f>
        <v>87.5</v>
      </c>
      <c r="E273" s="89"/>
      <c r="F273" s="331"/>
      <c r="G273" s="331"/>
      <c r="H273" s="332"/>
    </row>
    <row r="274" spans="1:8" ht="24.95" customHeight="1">
      <c r="A274" s="352" t="s">
        <v>387</v>
      </c>
      <c r="B274" s="327" t="s">
        <v>388</v>
      </c>
      <c r="C274" s="327"/>
      <c r="D274" s="327"/>
      <c r="E274" s="327" t="s">
        <v>389</v>
      </c>
      <c r="F274" s="327"/>
      <c r="G274" s="327"/>
      <c r="H274" s="329"/>
    </row>
    <row r="275" spans="1:8" ht="24.95" customHeight="1">
      <c r="A275" s="353"/>
      <c r="B275" s="328"/>
      <c r="C275" s="328"/>
      <c r="D275" s="328"/>
      <c r="E275" s="328"/>
      <c r="F275" s="328"/>
      <c r="G275" s="328"/>
      <c r="H275" s="330"/>
    </row>
    <row r="277" spans="1:8" ht="24.95" customHeight="1">
      <c r="A277" s="348" t="s">
        <v>366</v>
      </c>
      <c r="B277" s="349"/>
      <c r="C277" s="349"/>
      <c r="D277" s="349"/>
      <c r="E277" s="349"/>
      <c r="F277" s="349"/>
      <c r="G277" s="349"/>
      <c r="H277" s="350"/>
    </row>
    <row r="278" spans="1:8" ht="24.95" customHeight="1">
      <c r="A278" s="333" t="s">
        <v>367</v>
      </c>
      <c r="B278" s="334"/>
      <c r="C278" s="334"/>
      <c r="D278" s="334"/>
      <c r="E278" s="334"/>
      <c r="F278" s="334"/>
      <c r="G278" s="334"/>
      <c r="H278" s="335"/>
    </row>
    <row r="279" spans="1:8" ht="24.95" customHeight="1">
      <c r="A279" s="333" t="s">
        <v>368</v>
      </c>
      <c r="B279" s="334"/>
      <c r="C279" s="334"/>
      <c r="D279" s="334"/>
      <c r="E279" s="334"/>
      <c r="F279" s="334"/>
      <c r="G279" s="334"/>
      <c r="H279" s="335"/>
    </row>
    <row r="280" spans="1:8" ht="24.95" customHeight="1">
      <c r="A280" s="333" t="s">
        <v>369</v>
      </c>
      <c r="B280" s="334"/>
      <c r="C280" s="334"/>
      <c r="D280" s="334"/>
      <c r="E280" s="334"/>
      <c r="F280" s="334"/>
      <c r="G280" s="334"/>
      <c r="H280" s="335"/>
    </row>
    <row r="281" spans="1:8" ht="24.95" customHeight="1">
      <c r="A281" s="333" t="s">
        <v>370</v>
      </c>
      <c r="B281" s="334"/>
      <c r="C281" s="334"/>
      <c r="D281" s="334"/>
      <c r="E281" s="334"/>
      <c r="F281" s="334"/>
      <c r="G281" s="334"/>
      <c r="H281" s="335"/>
    </row>
    <row r="282" spans="1:8" ht="24.95" customHeight="1">
      <c r="A282" s="76" t="s">
        <v>371</v>
      </c>
      <c r="C282" s="336" t="s">
        <v>372</v>
      </c>
      <c r="D282" s="336"/>
      <c r="E282" s="336"/>
      <c r="F282" s="74"/>
      <c r="G282" s="334"/>
      <c r="H282" s="335"/>
    </row>
    <row r="283" spans="1:8" ht="24.95" customHeight="1">
      <c r="A283" s="351" t="s">
        <v>373</v>
      </c>
      <c r="B283" s="344"/>
      <c r="C283" s="344" t="s">
        <v>143</v>
      </c>
      <c r="D283" s="344"/>
      <c r="E283" s="344"/>
      <c r="F283" s="77" t="s">
        <v>374</v>
      </c>
      <c r="G283" s="336">
        <v>13</v>
      </c>
      <c r="H283" s="337"/>
    </row>
    <row r="284" spans="1:8" ht="24.95" customHeight="1">
      <c r="A284" s="351" t="s">
        <v>7</v>
      </c>
      <c r="B284" s="344"/>
      <c r="C284" s="336" t="s">
        <v>142</v>
      </c>
      <c r="D284" s="336"/>
      <c r="E284" s="336"/>
      <c r="G284" s="344"/>
      <c r="H284" s="345"/>
    </row>
    <row r="285" spans="1:8" ht="24.95" customHeight="1">
      <c r="A285" s="347" t="s">
        <v>375</v>
      </c>
      <c r="B285" s="346"/>
      <c r="C285" s="346" t="s">
        <v>144</v>
      </c>
      <c r="D285" s="346"/>
      <c r="E285" s="346"/>
      <c r="F285" s="74" t="s">
        <v>11</v>
      </c>
      <c r="G285" s="78" t="s">
        <v>145</v>
      </c>
      <c r="H285" s="79"/>
    </row>
    <row r="286" spans="1:8" ht="24.95" customHeight="1">
      <c r="A286" s="341"/>
      <c r="B286" s="342"/>
      <c r="C286" s="342"/>
      <c r="D286" s="342"/>
      <c r="E286" s="343"/>
      <c r="F286" s="331"/>
      <c r="G286" s="331"/>
      <c r="H286" s="332"/>
    </row>
    <row r="287" spans="1:8" ht="24.95" customHeight="1">
      <c r="A287" s="81" t="s">
        <v>6</v>
      </c>
      <c r="B287" s="80" t="s">
        <v>376</v>
      </c>
      <c r="C287" s="80" t="s">
        <v>377</v>
      </c>
      <c r="D287" s="80" t="s">
        <v>378</v>
      </c>
      <c r="E287" s="80" t="s">
        <v>379</v>
      </c>
      <c r="F287" s="331"/>
      <c r="G287" s="331"/>
      <c r="H287" s="332"/>
    </row>
    <row r="288" spans="1:8" ht="24.95" customHeight="1">
      <c r="A288" s="81">
        <v>1</v>
      </c>
      <c r="B288" s="82" t="s">
        <v>380</v>
      </c>
      <c r="C288" s="80">
        <v>20</v>
      </c>
      <c r="D288" s="93">
        <v>15</v>
      </c>
      <c r="E288" s="83" t="str">
        <f>IF(D288&gt;=18,"A1",IF(D288&gt;=16,"A2",IF(D288&gt;=14,"B1",IF(D288&gt;=12,"B2",IF(D288&gt;=10,"C1",IF(D288&gt;=8,"C2",IF(D288&gt;=6.5,"D","E")))))))</f>
        <v>B1</v>
      </c>
      <c r="F288" s="331"/>
      <c r="G288" s="331"/>
      <c r="H288" s="332"/>
    </row>
    <row r="289" spans="1:8" ht="24.95" customHeight="1">
      <c r="A289" s="81">
        <v>2</v>
      </c>
      <c r="B289" s="82" t="s">
        <v>381</v>
      </c>
      <c r="C289" s="80">
        <v>20</v>
      </c>
      <c r="D289" s="93">
        <v>15.5</v>
      </c>
      <c r="E289" s="83" t="str">
        <f t="shared" ref="E289:E292" si="12">IF(D289&gt;=18,"A1",IF(D289&gt;=16,"A2",IF(D289&gt;=14,"B1",IF(D289&gt;=12,"B2",IF(D289&gt;=10,"C1",IF(D289&gt;=8,"C2",IF(D289&gt;=6.5,"D","E")))))))</f>
        <v>B1</v>
      </c>
      <c r="F289" s="331"/>
      <c r="G289" s="331"/>
      <c r="H289" s="332"/>
    </row>
    <row r="290" spans="1:8" ht="24.95" customHeight="1">
      <c r="A290" s="81">
        <v>3</v>
      </c>
      <c r="B290" s="82" t="s">
        <v>382</v>
      </c>
      <c r="C290" s="80">
        <v>20</v>
      </c>
      <c r="D290" s="93">
        <v>20</v>
      </c>
      <c r="E290" s="83" t="str">
        <f t="shared" si="12"/>
        <v>A1</v>
      </c>
      <c r="F290" s="331"/>
      <c r="G290" s="331"/>
      <c r="H290" s="332"/>
    </row>
    <row r="291" spans="1:8" ht="24.95" customHeight="1">
      <c r="A291" s="81">
        <v>4</v>
      </c>
      <c r="B291" s="82" t="s">
        <v>383</v>
      </c>
      <c r="C291" s="80">
        <v>20</v>
      </c>
      <c r="D291" s="93">
        <v>15</v>
      </c>
      <c r="E291" s="83" t="str">
        <f t="shared" si="12"/>
        <v>B1</v>
      </c>
      <c r="F291" s="331"/>
      <c r="G291" s="331"/>
      <c r="H291" s="332"/>
    </row>
    <row r="292" spans="1:8" ht="24.95" customHeight="1">
      <c r="A292" s="81">
        <v>5</v>
      </c>
      <c r="B292" s="82" t="s">
        <v>384</v>
      </c>
      <c r="C292" s="80">
        <v>20</v>
      </c>
      <c r="D292" s="93">
        <v>18.5</v>
      </c>
      <c r="E292" s="83" t="str">
        <f t="shared" si="12"/>
        <v>A1</v>
      </c>
      <c r="F292" s="331"/>
      <c r="G292" s="331"/>
      <c r="H292" s="332"/>
    </row>
    <row r="293" spans="1:8" ht="24.95" customHeight="1">
      <c r="A293" s="81">
        <v>6</v>
      </c>
      <c r="B293" s="82" t="s">
        <v>385</v>
      </c>
      <c r="C293" s="80">
        <v>25</v>
      </c>
      <c r="D293" s="93">
        <v>24</v>
      </c>
      <c r="E293" s="83"/>
      <c r="F293" s="331"/>
      <c r="G293" s="331"/>
      <c r="H293" s="332"/>
    </row>
    <row r="294" spans="1:8" ht="24.95" customHeight="1">
      <c r="A294" s="85"/>
      <c r="B294" s="86"/>
      <c r="C294" s="86"/>
      <c r="D294" s="80"/>
      <c r="E294" s="86"/>
      <c r="F294" s="331"/>
      <c r="G294" s="331"/>
      <c r="H294" s="332"/>
    </row>
    <row r="295" spans="1:8" ht="24.95" customHeight="1">
      <c r="A295" s="85"/>
      <c r="B295" s="80" t="s">
        <v>362</v>
      </c>
      <c r="C295" s="80">
        <f>SUM(C288:C292)</f>
        <v>100</v>
      </c>
      <c r="D295" s="80">
        <f>SUM(D288:D292)</f>
        <v>84</v>
      </c>
      <c r="E295" s="86"/>
      <c r="F295" s="331"/>
      <c r="G295" s="331"/>
      <c r="H295" s="332"/>
    </row>
    <row r="296" spans="1:8" ht="24.95" customHeight="1">
      <c r="A296" s="85"/>
      <c r="B296" s="87" t="s">
        <v>386</v>
      </c>
      <c r="C296" s="87"/>
      <c r="D296" s="88">
        <f>(D295/100)*100</f>
        <v>84</v>
      </c>
      <c r="E296" s="89"/>
      <c r="F296" s="331"/>
      <c r="G296" s="331"/>
      <c r="H296" s="332"/>
    </row>
    <row r="297" spans="1:8" ht="24.95" customHeight="1">
      <c r="A297" s="352" t="s">
        <v>387</v>
      </c>
      <c r="B297" s="327" t="s">
        <v>388</v>
      </c>
      <c r="C297" s="327"/>
      <c r="D297" s="327"/>
      <c r="E297" s="327" t="s">
        <v>389</v>
      </c>
      <c r="F297" s="327"/>
      <c r="G297" s="327"/>
      <c r="H297" s="329"/>
    </row>
    <row r="298" spans="1:8" ht="24.95" customHeight="1">
      <c r="A298" s="353"/>
      <c r="B298" s="328"/>
      <c r="C298" s="328"/>
      <c r="D298" s="328"/>
      <c r="E298" s="328"/>
      <c r="F298" s="328"/>
      <c r="G298" s="328"/>
      <c r="H298" s="330"/>
    </row>
    <row r="300" spans="1:8" ht="24.95" customHeight="1">
      <c r="A300" s="348" t="s">
        <v>366</v>
      </c>
      <c r="B300" s="349"/>
      <c r="C300" s="349"/>
      <c r="D300" s="349"/>
      <c r="E300" s="349"/>
      <c r="F300" s="349"/>
      <c r="G300" s="349"/>
      <c r="H300" s="350"/>
    </row>
    <row r="301" spans="1:8" ht="24.95" customHeight="1">
      <c r="A301" s="333" t="s">
        <v>367</v>
      </c>
      <c r="B301" s="334"/>
      <c r="C301" s="334"/>
      <c r="D301" s="334"/>
      <c r="E301" s="334"/>
      <c r="F301" s="334"/>
      <c r="G301" s="334"/>
      <c r="H301" s="335"/>
    </row>
    <row r="302" spans="1:8" ht="24.95" customHeight="1">
      <c r="A302" s="333" t="s">
        <v>368</v>
      </c>
      <c r="B302" s="334"/>
      <c r="C302" s="334"/>
      <c r="D302" s="334"/>
      <c r="E302" s="334"/>
      <c r="F302" s="334"/>
      <c r="G302" s="334"/>
      <c r="H302" s="335"/>
    </row>
    <row r="303" spans="1:8" ht="24.95" customHeight="1">
      <c r="A303" s="333" t="s">
        <v>369</v>
      </c>
      <c r="B303" s="334"/>
      <c r="C303" s="334"/>
      <c r="D303" s="334"/>
      <c r="E303" s="334"/>
      <c r="F303" s="334"/>
      <c r="G303" s="334"/>
      <c r="H303" s="335"/>
    </row>
    <row r="304" spans="1:8" ht="24.95" customHeight="1">
      <c r="A304" s="333" t="s">
        <v>370</v>
      </c>
      <c r="B304" s="334"/>
      <c r="C304" s="334"/>
      <c r="D304" s="334"/>
      <c r="E304" s="334"/>
      <c r="F304" s="334"/>
      <c r="G304" s="334"/>
      <c r="H304" s="335"/>
    </row>
    <row r="305" spans="1:8" ht="24.95" customHeight="1">
      <c r="A305" s="76" t="s">
        <v>371</v>
      </c>
      <c r="C305" s="336" t="s">
        <v>372</v>
      </c>
      <c r="D305" s="336"/>
      <c r="E305" s="336"/>
      <c r="F305" s="74"/>
      <c r="G305" s="334"/>
      <c r="H305" s="335"/>
    </row>
    <row r="306" spans="1:8" ht="24.95" customHeight="1">
      <c r="A306" s="351" t="s">
        <v>373</v>
      </c>
      <c r="B306" s="344"/>
      <c r="C306" s="344" t="s">
        <v>152</v>
      </c>
      <c r="D306" s="344"/>
      <c r="E306" s="344"/>
      <c r="F306" s="77" t="s">
        <v>374</v>
      </c>
      <c r="G306" s="336">
        <v>14</v>
      </c>
      <c r="H306" s="337"/>
    </row>
    <row r="307" spans="1:8" ht="24.95" customHeight="1">
      <c r="A307" s="351" t="s">
        <v>7</v>
      </c>
      <c r="B307" s="344"/>
      <c r="C307" s="336" t="s">
        <v>151</v>
      </c>
      <c r="D307" s="336"/>
      <c r="E307" s="336"/>
      <c r="G307" s="344"/>
      <c r="H307" s="345"/>
    </row>
    <row r="308" spans="1:8" ht="24.95" customHeight="1">
      <c r="A308" s="347" t="s">
        <v>375</v>
      </c>
      <c r="B308" s="346"/>
      <c r="C308" s="346" t="s">
        <v>392</v>
      </c>
      <c r="D308" s="346"/>
      <c r="E308" s="346"/>
      <c r="F308" s="74" t="s">
        <v>11</v>
      </c>
      <c r="G308" s="78" t="s">
        <v>154</v>
      </c>
      <c r="H308" s="79"/>
    </row>
    <row r="309" spans="1:8" ht="24.95" customHeight="1">
      <c r="A309" s="341"/>
      <c r="B309" s="342"/>
      <c r="C309" s="342"/>
      <c r="D309" s="342"/>
      <c r="E309" s="343"/>
      <c r="F309" s="331"/>
      <c r="G309" s="331"/>
      <c r="H309" s="332"/>
    </row>
    <row r="310" spans="1:8" ht="24.95" customHeight="1">
      <c r="A310" s="81" t="s">
        <v>6</v>
      </c>
      <c r="B310" s="80" t="s">
        <v>376</v>
      </c>
      <c r="C310" s="80" t="s">
        <v>377</v>
      </c>
      <c r="D310" s="80" t="s">
        <v>378</v>
      </c>
      <c r="E310" s="80" t="s">
        <v>379</v>
      </c>
      <c r="F310" s="331"/>
      <c r="G310" s="331"/>
      <c r="H310" s="332"/>
    </row>
    <row r="311" spans="1:8" ht="24.95" customHeight="1">
      <c r="A311" s="81">
        <v>1</v>
      </c>
      <c r="B311" s="82" t="s">
        <v>380</v>
      </c>
      <c r="C311" s="80">
        <v>20</v>
      </c>
      <c r="D311" s="84">
        <v>5</v>
      </c>
      <c r="E311" s="83" t="str">
        <f>IF(D311&gt;=18,"A1",IF(D311&gt;=16,"A2",IF(D311&gt;=14,"B1",IF(D311&gt;=12,"B2",IF(D311&gt;=10,"C1",IF(D311&gt;=8,"C2",IF(D311&gt;=6.5,"D","E")))))))</f>
        <v>E</v>
      </c>
      <c r="F311" s="331"/>
      <c r="G311" s="331"/>
      <c r="H311" s="332"/>
    </row>
    <row r="312" spans="1:8" ht="24.95" customHeight="1">
      <c r="A312" s="81">
        <v>2</v>
      </c>
      <c r="B312" s="82" t="s">
        <v>381</v>
      </c>
      <c r="C312" s="80">
        <v>20</v>
      </c>
      <c r="D312" s="84">
        <v>2</v>
      </c>
      <c r="E312" s="83" t="str">
        <f t="shared" ref="E312:E315" si="13">IF(D312&gt;=18,"A1",IF(D312&gt;=16,"A2",IF(D312&gt;=14,"B1",IF(D312&gt;=12,"B2",IF(D312&gt;=10,"C1",IF(D312&gt;=8,"C2",IF(D312&gt;=6.5,"D","E")))))))</f>
        <v>E</v>
      </c>
      <c r="F312" s="331"/>
      <c r="G312" s="331"/>
      <c r="H312" s="332"/>
    </row>
    <row r="313" spans="1:8" ht="24.95" customHeight="1">
      <c r="A313" s="81">
        <v>3</v>
      </c>
      <c r="B313" s="82" t="s">
        <v>382</v>
      </c>
      <c r="C313" s="80">
        <v>20</v>
      </c>
      <c r="D313" s="84">
        <v>7</v>
      </c>
      <c r="E313" s="83" t="str">
        <f t="shared" si="13"/>
        <v>D</v>
      </c>
      <c r="F313" s="331"/>
      <c r="G313" s="331"/>
      <c r="H313" s="332"/>
    </row>
    <row r="314" spans="1:8" ht="24.95" customHeight="1">
      <c r="A314" s="81">
        <v>4</v>
      </c>
      <c r="B314" s="82" t="s">
        <v>383</v>
      </c>
      <c r="C314" s="80">
        <v>20</v>
      </c>
      <c r="D314" s="84">
        <v>4.5</v>
      </c>
      <c r="E314" s="83" t="str">
        <f t="shared" si="13"/>
        <v>E</v>
      </c>
      <c r="F314" s="331"/>
      <c r="G314" s="331"/>
      <c r="H314" s="332"/>
    </row>
    <row r="315" spans="1:8" ht="24.95" customHeight="1">
      <c r="A315" s="81">
        <v>5</v>
      </c>
      <c r="B315" s="82" t="s">
        <v>384</v>
      </c>
      <c r="C315" s="80">
        <v>20</v>
      </c>
      <c r="D315" s="84">
        <v>1</v>
      </c>
      <c r="E315" s="83" t="str">
        <f t="shared" si="13"/>
        <v>E</v>
      </c>
      <c r="F315" s="331"/>
      <c r="G315" s="331"/>
      <c r="H315" s="332"/>
    </row>
    <row r="316" spans="1:8" ht="24.95" customHeight="1">
      <c r="A316" s="81">
        <v>6</v>
      </c>
      <c r="B316" s="82" t="s">
        <v>385</v>
      </c>
      <c r="C316" s="80">
        <v>25</v>
      </c>
      <c r="D316" s="84">
        <v>4</v>
      </c>
      <c r="E316" s="83"/>
      <c r="F316" s="331"/>
      <c r="G316" s="331"/>
      <c r="H316" s="332"/>
    </row>
    <row r="317" spans="1:8" ht="24.95" customHeight="1">
      <c r="A317" s="85"/>
      <c r="B317" s="86"/>
      <c r="C317" s="86"/>
      <c r="D317" s="80"/>
      <c r="E317" s="86"/>
      <c r="F317" s="331"/>
      <c r="G317" s="331"/>
      <c r="H317" s="332"/>
    </row>
    <row r="318" spans="1:8" ht="24.95" customHeight="1">
      <c r="A318" s="85"/>
      <c r="B318" s="80" t="s">
        <v>362</v>
      </c>
      <c r="C318" s="80">
        <f>SUM(C311:C315)</f>
        <v>100</v>
      </c>
      <c r="D318" s="80">
        <f>SUM(D311:D315)</f>
        <v>19.5</v>
      </c>
      <c r="E318" s="86"/>
      <c r="F318" s="331"/>
      <c r="G318" s="331"/>
      <c r="H318" s="332"/>
    </row>
    <row r="319" spans="1:8" ht="24.95" customHeight="1">
      <c r="A319" s="85"/>
      <c r="B319" s="87" t="s">
        <v>386</v>
      </c>
      <c r="C319" s="87"/>
      <c r="D319" s="88">
        <f>(D318/100)*100</f>
        <v>19.5</v>
      </c>
      <c r="E319" s="89"/>
      <c r="F319" s="331"/>
      <c r="G319" s="331"/>
      <c r="H319" s="332"/>
    </row>
    <row r="320" spans="1:8" ht="24.95" customHeight="1">
      <c r="A320" s="352" t="s">
        <v>387</v>
      </c>
      <c r="B320" s="327" t="s">
        <v>388</v>
      </c>
      <c r="C320" s="327"/>
      <c r="D320" s="327"/>
      <c r="E320" s="327" t="s">
        <v>389</v>
      </c>
      <c r="F320" s="327"/>
      <c r="G320" s="327"/>
      <c r="H320" s="329"/>
    </row>
    <row r="321" spans="1:8" ht="24.95" customHeight="1">
      <c r="A321" s="353"/>
      <c r="B321" s="328"/>
      <c r="C321" s="328"/>
      <c r="D321" s="328"/>
      <c r="E321" s="328"/>
      <c r="F321" s="328"/>
      <c r="G321" s="328"/>
      <c r="H321" s="330"/>
    </row>
    <row r="323" spans="1:8" ht="24.95" customHeight="1">
      <c r="A323" s="348" t="s">
        <v>366</v>
      </c>
      <c r="B323" s="349"/>
      <c r="C323" s="349"/>
      <c r="D323" s="349"/>
      <c r="E323" s="349"/>
      <c r="F323" s="349"/>
      <c r="G323" s="349"/>
      <c r="H323" s="350"/>
    </row>
    <row r="324" spans="1:8" ht="24.95" customHeight="1">
      <c r="A324" s="333" t="s">
        <v>367</v>
      </c>
      <c r="B324" s="334"/>
      <c r="C324" s="334"/>
      <c r="D324" s="334"/>
      <c r="E324" s="334"/>
      <c r="F324" s="334"/>
      <c r="G324" s="334"/>
      <c r="H324" s="335"/>
    </row>
    <row r="325" spans="1:8" ht="24.95" customHeight="1">
      <c r="A325" s="333" t="s">
        <v>368</v>
      </c>
      <c r="B325" s="334"/>
      <c r="C325" s="334"/>
      <c r="D325" s="334"/>
      <c r="E325" s="334"/>
      <c r="F325" s="334"/>
      <c r="G325" s="334"/>
      <c r="H325" s="335"/>
    </row>
    <row r="326" spans="1:8" ht="24.95" customHeight="1">
      <c r="A326" s="333" t="s">
        <v>369</v>
      </c>
      <c r="B326" s="334"/>
      <c r="C326" s="334"/>
      <c r="D326" s="334"/>
      <c r="E326" s="334"/>
      <c r="F326" s="334"/>
      <c r="G326" s="334"/>
      <c r="H326" s="335"/>
    </row>
    <row r="327" spans="1:8" ht="24.95" customHeight="1">
      <c r="A327" s="333" t="s">
        <v>370</v>
      </c>
      <c r="B327" s="334"/>
      <c r="C327" s="334"/>
      <c r="D327" s="334"/>
      <c r="E327" s="334"/>
      <c r="F327" s="334"/>
      <c r="G327" s="334"/>
      <c r="H327" s="335"/>
    </row>
    <row r="328" spans="1:8" ht="24.95" customHeight="1">
      <c r="A328" s="76" t="s">
        <v>371</v>
      </c>
      <c r="C328" s="336" t="s">
        <v>372</v>
      </c>
      <c r="D328" s="336"/>
      <c r="E328" s="336"/>
      <c r="F328" s="74"/>
      <c r="G328" s="334"/>
      <c r="H328" s="335"/>
    </row>
    <row r="329" spans="1:8" ht="24.95" customHeight="1">
      <c r="A329" s="351" t="s">
        <v>373</v>
      </c>
      <c r="B329" s="344"/>
      <c r="C329" s="344" t="s">
        <v>161</v>
      </c>
      <c r="D329" s="344"/>
      <c r="E329" s="344"/>
      <c r="F329" s="77" t="s">
        <v>374</v>
      </c>
      <c r="G329" s="336">
        <v>27</v>
      </c>
      <c r="H329" s="337"/>
    </row>
    <row r="330" spans="1:8" ht="24.95" customHeight="1">
      <c r="A330" s="351" t="s">
        <v>7</v>
      </c>
      <c r="B330" s="344"/>
      <c r="C330" s="336" t="s">
        <v>160</v>
      </c>
      <c r="D330" s="336"/>
      <c r="E330" s="336"/>
      <c r="G330" s="344"/>
      <c r="H330" s="345"/>
    </row>
    <row r="331" spans="1:8" ht="24.95" customHeight="1">
      <c r="A331" s="347" t="s">
        <v>375</v>
      </c>
      <c r="B331" s="346"/>
      <c r="C331" s="346" t="s">
        <v>162</v>
      </c>
      <c r="D331" s="346"/>
      <c r="E331" s="346"/>
      <c r="F331" s="74" t="s">
        <v>11</v>
      </c>
      <c r="G331" s="78" t="s">
        <v>163</v>
      </c>
      <c r="H331" s="79"/>
    </row>
    <row r="332" spans="1:8" ht="24.95" customHeight="1">
      <c r="A332" s="341"/>
      <c r="B332" s="342"/>
      <c r="C332" s="342"/>
      <c r="D332" s="342"/>
      <c r="E332" s="343"/>
      <c r="F332" s="331"/>
      <c r="G332" s="331"/>
      <c r="H332" s="332"/>
    </row>
    <row r="333" spans="1:8" ht="24.95" customHeight="1">
      <c r="A333" s="81" t="s">
        <v>6</v>
      </c>
      <c r="B333" s="80" t="s">
        <v>376</v>
      </c>
      <c r="C333" s="80" t="s">
        <v>377</v>
      </c>
      <c r="D333" s="80" t="s">
        <v>378</v>
      </c>
      <c r="E333" s="80" t="s">
        <v>379</v>
      </c>
      <c r="F333" s="331"/>
      <c r="G333" s="331"/>
      <c r="H333" s="332"/>
    </row>
    <row r="334" spans="1:8" ht="24.95" customHeight="1">
      <c r="A334" s="81">
        <v>1</v>
      </c>
      <c r="B334" s="82" t="s">
        <v>380</v>
      </c>
      <c r="C334" s="80">
        <v>20</v>
      </c>
      <c r="D334" s="94">
        <v>15</v>
      </c>
      <c r="E334" s="83" t="str">
        <f>IF(D334&gt;=18,"A1",IF(D334&gt;=16,"A2",IF(D334&gt;=14,"B1",IF(D334&gt;=12,"B2",IF(D334&gt;=10,"C1",IF(D334&gt;=8,"C2",IF(D334&gt;=6.5,"D","E")))))))</f>
        <v>B1</v>
      </c>
      <c r="F334" s="331"/>
      <c r="G334" s="331"/>
      <c r="H334" s="332"/>
    </row>
    <row r="335" spans="1:8" ht="24.95" customHeight="1">
      <c r="A335" s="81">
        <v>2</v>
      </c>
      <c r="B335" s="82" t="s">
        <v>381</v>
      </c>
      <c r="C335" s="80">
        <v>20</v>
      </c>
      <c r="D335" s="94">
        <v>10.5</v>
      </c>
      <c r="E335" s="83" t="str">
        <f t="shared" ref="E335:E338" si="14">IF(D335&gt;=18,"A1",IF(D335&gt;=16,"A2",IF(D335&gt;=14,"B1",IF(D335&gt;=12,"B2",IF(D335&gt;=10,"C1",IF(D335&gt;=8,"C2",IF(D335&gt;=6.5,"D","E")))))))</f>
        <v>C1</v>
      </c>
      <c r="F335" s="331"/>
      <c r="G335" s="331"/>
      <c r="H335" s="332"/>
    </row>
    <row r="336" spans="1:8" ht="24.95" customHeight="1">
      <c r="A336" s="81">
        <v>3</v>
      </c>
      <c r="B336" s="82" t="s">
        <v>382</v>
      </c>
      <c r="C336" s="80">
        <v>20</v>
      </c>
      <c r="D336" s="94">
        <v>15</v>
      </c>
      <c r="E336" s="83" t="str">
        <f t="shared" si="14"/>
        <v>B1</v>
      </c>
      <c r="F336" s="331"/>
      <c r="G336" s="331"/>
      <c r="H336" s="332"/>
    </row>
    <row r="337" spans="1:8" ht="24.95" customHeight="1">
      <c r="A337" s="81">
        <v>4</v>
      </c>
      <c r="B337" s="82" t="s">
        <v>383</v>
      </c>
      <c r="C337" s="80">
        <v>20</v>
      </c>
      <c r="D337" s="94">
        <v>12</v>
      </c>
      <c r="E337" s="83" t="str">
        <f t="shared" si="14"/>
        <v>B2</v>
      </c>
      <c r="F337" s="331"/>
      <c r="G337" s="331"/>
      <c r="H337" s="332"/>
    </row>
    <row r="338" spans="1:8" ht="24.95" customHeight="1">
      <c r="A338" s="81">
        <v>5</v>
      </c>
      <c r="B338" s="82" t="s">
        <v>384</v>
      </c>
      <c r="C338" s="80">
        <v>20</v>
      </c>
      <c r="D338" s="94">
        <v>12.5</v>
      </c>
      <c r="E338" s="83" t="str">
        <f t="shared" si="14"/>
        <v>B2</v>
      </c>
      <c r="F338" s="331"/>
      <c r="G338" s="331"/>
      <c r="H338" s="332"/>
    </row>
    <row r="339" spans="1:8" ht="24.95" customHeight="1">
      <c r="A339" s="81">
        <v>6</v>
      </c>
      <c r="B339" s="82" t="s">
        <v>385</v>
      </c>
      <c r="C339" s="80">
        <v>25</v>
      </c>
      <c r="D339" s="94">
        <v>18</v>
      </c>
      <c r="E339" s="83"/>
      <c r="F339" s="331"/>
      <c r="G339" s="331"/>
      <c r="H339" s="332"/>
    </row>
    <row r="340" spans="1:8" ht="24.95" customHeight="1">
      <c r="A340" s="85"/>
      <c r="B340" s="86"/>
      <c r="C340" s="86"/>
      <c r="D340" s="80"/>
      <c r="E340" s="86"/>
      <c r="F340" s="331"/>
      <c r="G340" s="331"/>
      <c r="H340" s="332"/>
    </row>
    <row r="341" spans="1:8" ht="24.95" customHeight="1">
      <c r="A341" s="85"/>
      <c r="B341" s="80" t="s">
        <v>362</v>
      </c>
      <c r="C341" s="80">
        <f>SUM(C334:C338)</f>
        <v>100</v>
      </c>
      <c r="D341" s="80">
        <f>SUM(D334:D338)</f>
        <v>65</v>
      </c>
      <c r="E341" s="86"/>
      <c r="F341" s="331"/>
      <c r="G341" s="331"/>
      <c r="H341" s="332"/>
    </row>
    <row r="342" spans="1:8" ht="24.95" customHeight="1">
      <c r="A342" s="85"/>
      <c r="B342" s="87" t="s">
        <v>386</v>
      </c>
      <c r="C342" s="87"/>
      <c r="D342" s="88">
        <f>(D341/100)*100</f>
        <v>65</v>
      </c>
      <c r="E342" s="89"/>
      <c r="F342" s="331"/>
      <c r="G342" s="331"/>
      <c r="H342" s="332"/>
    </row>
    <row r="343" spans="1:8" ht="24.95" customHeight="1">
      <c r="A343" s="352" t="s">
        <v>387</v>
      </c>
      <c r="B343" s="327" t="s">
        <v>388</v>
      </c>
      <c r="C343" s="327"/>
      <c r="D343" s="327"/>
      <c r="E343" s="327" t="s">
        <v>389</v>
      </c>
      <c r="F343" s="327"/>
      <c r="G343" s="327"/>
      <c r="H343" s="329"/>
    </row>
    <row r="344" spans="1:8" ht="24.95" customHeight="1">
      <c r="A344" s="353"/>
      <c r="B344" s="328"/>
      <c r="C344" s="328"/>
      <c r="D344" s="328"/>
      <c r="E344" s="328"/>
      <c r="F344" s="328"/>
      <c r="G344" s="328"/>
      <c r="H344" s="330"/>
    </row>
    <row r="346" spans="1:8" ht="24.95" customHeight="1">
      <c r="A346" s="348" t="s">
        <v>366</v>
      </c>
      <c r="B346" s="349"/>
      <c r="C346" s="349"/>
      <c r="D346" s="349"/>
      <c r="E346" s="349"/>
      <c r="F346" s="349"/>
      <c r="G346" s="349"/>
      <c r="H346" s="350"/>
    </row>
    <row r="347" spans="1:8" ht="24.95" customHeight="1">
      <c r="A347" s="333" t="s">
        <v>367</v>
      </c>
      <c r="B347" s="334"/>
      <c r="C347" s="334"/>
      <c r="D347" s="334"/>
      <c r="E347" s="334"/>
      <c r="F347" s="334"/>
      <c r="G347" s="334"/>
      <c r="H347" s="335"/>
    </row>
    <row r="348" spans="1:8" ht="24.95" customHeight="1">
      <c r="A348" s="333" t="s">
        <v>368</v>
      </c>
      <c r="B348" s="334"/>
      <c r="C348" s="334"/>
      <c r="D348" s="334"/>
      <c r="E348" s="334"/>
      <c r="F348" s="334"/>
      <c r="G348" s="334"/>
      <c r="H348" s="335"/>
    </row>
    <row r="349" spans="1:8" ht="24.95" customHeight="1">
      <c r="A349" s="333" t="s">
        <v>369</v>
      </c>
      <c r="B349" s="334"/>
      <c r="C349" s="334"/>
      <c r="D349" s="334"/>
      <c r="E349" s="334"/>
      <c r="F349" s="334"/>
      <c r="G349" s="334"/>
      <c r="H349" s="335"/>
    </row>
    <row r="350" spans="1:8" ht="24.95" customHeight="1">
      <c r="A350" s="333" t="s">
        <v>370</v>
      </c>
      <c r="B350" s="334"/>
      <c r="C350" s="334"/>
      <c r="D350" s="334"/>
      <c r="E350" s="334"/>
      <c r="F350" s="334"/>
      <c r="G350" s="334"/>
      <c r="H350" s="335"/>
    </row>
    <row r="351" spans="1:8" ht="24.95" customHeight="1">
      <c r="A351" s="76" t="s">
        <v>371</v>
      </c>
      <c r="C351" s="336" t="s">
        <v>372</v>
      </c>
      <c r="D351" s="336"/>
      <c r="E351" s="336"/>
      <c r="F351" s="74"/>
      <c r="G351" s="334"/>
      <c r="H351" s="335"/>
    </row>
    <row r="352" spans="1:8" ht="24.95" customHeight="1">
      <c r="A352" s="351" t="s">
        <v>373</v>
      </c>
      <c r="B352" s="344"/>
      <c r="C352" s="344" t="s">
        <v>169</v>
      </c>
      <c r="D352" s="344"/>
      <c r="E352" s="344"/>
      <c r="F352" s="77" t="s">
        <v>374</v>
      </c>
      <c r="G352" s="336">
        <v>15</v>
      </c>
      <c r="H352" s="337"/>
    </row>
    <row r="353" spans="1:8" ht="24.95" customHeight="1">
      <c r="A353" s="351" t="s">
        <v>7</v>
      </c>
      <c r="B353" s="344"/>
      <c r="C353" s="336" t="s">
        <v>168</v>
      </c>
      <c r="D353" s="336"/>
      <c r="E353" s="336"/>
      <c r="G353" s="344"/>
      <c r="H353" s="345"/>
    </row>
    <row r="354" spans="1:8" ht="24.95" customHeight="1">
      <c r="A354" s="347" t="s">
        <v>375</v>
      </c>
      <c r="B354" s="346"/>
      <c r="C354" s="346" t="s">
        <v>170</v>
      </c>
      <c r="D354" s="346"/>
      <c r="E354" s="346"/>
      <c r="F354" s="74" t="s">
        <v>11</v>
      </c>
      <c r="G354" s="78" t="s">
        <v>171</v>
      </c>
      <c r="H354" s="79"/>
    </row>
    <row r="355" spans="1:8" ht="24.95" customHeight="1">
      <c r="A355" s="341"/>
      <c r="B355" s="342"/>
      <c r="C355" s="342"/>
      <c r="D355" s="342"/>
      <c r="E355" s="343"/>
      <c r="F355" s="331"/>
      <c r="G355" s="331"/>
      <c r="H355" s="332"/>
    </row>
    <row r="356" spans="1:8" ht="24.95" customHeight="1">
      <c r="A356" s="81" t="s">
        <v>6</v>
      </c>
      <c r="B356" s="80" t="s">
        <v>376</v>
      </c>
      <c r="C356" s="80" t="s">
        <v>377</v>
      </c>
      <c r="D356" s="80" t="s">
        <v>378</v>
      </c>
      <c r="E356" s="80" t="s">
        <v>379</v>
      </c>
      <c r="F356" s="331"/>
      <c r="G356" s="331"/>
      <c r="H356" s="332"/>
    </row>
    <row r="357" spans="1:8" ht="24.95" customHeight="1">
      <c r="A357" s="81">
        <v>1</v>
      </c>
      <c r="B357" s="82" t="s">
        <v>380</v>
      </c>
      <c r="C357" s="80">
        <v>20</v>
      </c>
      <c r="D357" s="84">
        <v>18.5</v>
      </c>
      <c r="E357" s="83" t="str">
        <f>IF(D357&gt;=18,"A1",IF(D357&gt;=16,"A2",IF(D357&gt;=14,"B1",IF(D357&gt;=12,"B2",IF(D357&gt;=10,"C1",IF(D357&gt;=8,"C2",IF(D357&gt;=6.5,"D","E")))))))</f>
        <v>A1</v>
      </c>
      <c r="F357" s="331"/>
      <c r="G357" s="331"/>
      <c r="H357" s="332"/>
    </row>
    <row r="358" spans="1:8" ht="24.95" customHeight="1">
      <c r="A358" s="81">
        <v>2</v>
      </c>
      <c r="B358" s="82" t="s">
        <v>381</v>
      </c>
      <c r="C358" s="80">
        <v>20</v>
      </c>
      <c r="D358" s="84">
        <v>10</v>
      </c>
      <c r="E358" s="83" t="str">
        <f t="shared" ref="E358:E360" si="15">IF(D358&gt;=18,"A1",IF(D358&gt;=16,"A2",IF(D358&gt;=14,"B1",IF(D358&gt;=12,"B2",IF(D358&gt;=10,"C1",IF(D358&gt;=8,"C2",IF(D358&gt;=6.5,"D","E")))))))</f>
        <v>C1</v>
      </c>
      <c r="F358" s="331"/>
      <c r="G358" s="331"/>
      <c r="H358" s="332"/>
    </row>
    <row r="359" spans="1:8" ht="24.95" customHeight="1">
      <c r="A359" s="81">
        <v>3</v>
      </c>
      <c r="B359" s="82" t="s">
        <v>382</v>
      </c>
      <c r="C359" s="80">
        <v>20</v>
      </c>
      <c r="D359" s="84">
        <v>11</v>
      </c>
      <c r="E359" s="83" t="str">
        <f t="shared" si="15"/>
        <v>C1</v>
      </c>
      <c r="F359" s="331"/>
      <c r="G359" s="331"/>
      <c r="H359" s="332"/>
    </row>
    <row r="360" spans="1:8" ht="24.95" customHeight="1">
      <c r="A360" s="81">
        <v>4</v>
      </c>
      <c r="B360" s="82" t="s">
        <v>383</v>
      </c>
      <c r="C360" s="80">
        <v>20</v>
      </c>
      <c r="D360" s="84">
        <v>10.5</v>
      </c>
      <c r="E360" s="83" t="str">
        <f t="shared" si="15"/>
        <v>C1</v>
      </c>
      <c r="F360" s="331"/>
      <c r="G360" s="331"/>
      <c r="H360" s="332"/>
    </row>
    <row r="361" spans="1:8" ht="24.95" customHeight="1">
      <c r="A361" s="81">
        <v>5</v>
      </c>
      <c r="B361" s="82" t="s">
        <v>384</v>
      </c>
      <c r="C361" s="80">
        <v>20</v>
      </c>
      <c r="D361" s="84">
        <v>13</v>
      </c>
      <c r="E361" s="83" t="str">
        <f t="shared" ref="E361" si="16">IF(D361&gt;=18,"A1",IF(D361&gt;=16,"A2",IF(D361&gt;=14,"B1",IF(D361&gt;=12,"B2",IF(D361&gt;=10,"C1",IF(D361&gt;=8,"C2",IF(D361&gt;=6.5,"D","E")))))))</f>
        <v>B2</v>
      </c>
      <c r="F361" s="331"/>
      <c r="G361" s="331"/>
      <c r="H361" s="332"/>
    </row>
    <row r="362" spans="1:8" ht="24.95" customHeight="1">
      <c r="A362" s="81">
        <v>6</v>
      </c>
      <c r="B362" s="82" t="s">
        <v>385</v>
      </c>
      <c r="C362" s="80">
        <v>25</v>
      </c>
      <c r="D362" s="84">
        <v>12.5</v>
      </c>
      <c r="E362" s="83"/>
      <c r="F362" s="331"/>
      <c r="G362" s="331"/>
      <c r="H362" s="332"/>
    </row>
    <row r="363" spans="1:8" ht="24.95" customHeight="1">
      <c r="A363" s="85"/>
      <c r="B363" s="86"/>
      <c r="C363" s="86"/>
      <c r="D363" s="80"/>
      <c r="E363" s="86"/>
      <c r="F363" s="331"/>
      <c r="G363" s="331"/>
      <c r="H363" s="332"/>
    </row>
    <row r="364" spans="1:8" ht="24.95" customHeight="1">
      <c r="A364" s="85"/>
      <c r="B364" s="80" t="s">
        <v>362</v>
      </c>
      <c r="C364" s="80">
        <f>SUM(C357:C361)</f>
        <v>100</v>
      </c>
      <c r="D364" s="80">
        <f>SUM(D357:D361)</f>
        <v>63</v>
      </c>
      <c r="E364" s="86"/>
      <c r="F364" s="331"/>
      <c r="G364" s="331"/>
      <c r="H364" s="332"/>
    </row>
    <row r="365" spans="1:8" ht="24.95" customHeight="1">
      <c r="A365" s="85"/>
      <c r="B365" s="87" t="s">
        <v>386</v>
      </c>
      <c r="C365" s="87"/>
      <c r="D365" s="88">
        <f>(D364/100)*100</f>
        <v>63</v>
      </c>
      <c r="E365" s="89"/>
      <c r="F365" s="331"/>
      <c r="G365" s="331"/>
      <c r="H365" s="332"/>
    </row>
    <row r="366" spans="1:8" ht="24.95" customHeight="1">
      <c r="A366" s="352" t="s">
        <v>387</v>
      </c>
      <c r="B366" s="327" t="s">
        <v>388</v>
      </c>
      <c r="C366" s="327"/>
      <c r="D366" s="327"/>
      <c r="E366" s="327" t="s">
        <v>389</v>
      </c>
      <c r="F366" s="327"/>
      <c r="G366" s="327"/>
      <c r="H366" s="329"/>
    </row>
    <row r="367" spans="1:8" ht="24.95" customHeight="1">
      <c r="A367" s="353"/>
      <c r="B367" s="328"/>
      <c r="C367" s="328"/>
      <c r="D367" s="328"/>
      <c r="E367" s="328"/>
      <c r="F367" s="328"/>
      <c r="G367" s="328"/>
      <c r="H367" s="330"/>
    </row>
    <row r="369" spans="1:8" ht="24.95" customHeight="1">
      <c r="A369" s="348" t="s">
        <v>366</v>
      </c>
      <c r="B369" s="349"/>
      <c r="C369" s="349"/>
      <c r="D369" s="349"/>
      <c r="E369" s="349"/>
      <c r="F369" s="349"/>
      <c r="G369" s="349"/>
      <c r="H369" s="350"/>
    </row>
    <row r="370" spans="1:8" ht="24.95" customHeight="1">
      <c r="A370" s="333" t="s">
        <v>367</v>
      </c>
      <c r="B370" s="334"/>
      <c r="C370" s="334"/>
      <c r="D370" s="334"/>
      <c r="E370" s="334"/>
      <c r="F370" s="334"/>
      <c r="G370" s="334"/>
      <c r="H370" s="335"/>
    </row>
    <row r="371" spans="1:8" ht="24.95" customHeight="1">
      <c r="A371" s="333" t="s">
        <v>368</v>
      </c>
      <c r="B371" s="334"/>
      <c r="C371" s="334"/>
      <c r="D371" s="334"/>
      <c r="E371" s="334"/>
      <c r="F371" s="334"/>
      <c r="G371" s="334"/>
      <c r="H371" s="335"/>
    </row>
    <row r="372" spans="1:8" ht="24.95" customHeight="1">
      <c r="A372" s="333" t="s">
        <v>369</v>
      </c>
      <c r="B372" s="334"/>
      <c r="C372" s="334"/>
      <c r="D372" s="334"/>
      <c r="E372" s="334"/>
      <c r="F372" s="334"/>
      <c r="G372" s="334"/>
      <c r="H372" s="335"/>
    </row>
    <row r="373" spans="1:8" ht="24.95" customHeight="1">
      <c r="A373" s="333" t="s">
        <v>370</v>
      </c>
      <c r="B373" s="334"/>
      <c r="C373" s="334"/>
      <c r="D373" s="334"/>
      <c r="E373" s="334"/>
      <c r="F373" s="334"/>
      <c r="G373" s="334"/>
      <c r="H373" s="335"/>
    </row>
    <row r="374" spans="1:8" ht="24.95" customHeight="1">
      <c r="A374" s="76" t="s">
        <v>371</v>
      </c>
      <c r="C374" s="336" t="s">
        <v>372</v>
      </c>
      <c r="D374" s="336"/>
      <c r="E374" s="336"/>
      <c r="F374" s="74"/>
      <c r="G374" s="334"/>
      <c r="H374" s="335"/>
    </row>
    <row r="375" spans="1:8" ht="24.95" customHeight="1">
      <c r="A375" s="351" t="s">
        <v>373</v>
      </c>
      <c r="B375" s="344"/>
      <c r="C375" s="344" t="s">
        <v>179</v>
      </c>
      <c r="D375" s="344"/>
      <c r="E375" s="344"/>
      <c r="F375" s="77" t="s">
        <v>374</v>
      </c>
      <c r="G375" s="336">
        <v>30</v>
      </c>
      <c r="H375" s="337"/>
    </row>
    <row r="376" spans="1:8" ht="24.95" customHeight="1">
      <c r="A376" s="351" t="s">
        <v>7</v>
      </c>
      <c r="B376" s="344"/>
      <c r="C376" s="336" t="s">
        <v>393</v>
      </c>
      <c r="D376" s="336"/>
      <c r="E376" s="336"/>
      <c r="G376" s="344"/>
      <c r="H376" s="345"/>
    </row>
    <row r="377" spans="1:8" ht="24.95" customHeight="1">
      <c r="A377" s="347" t="s">
        <v>375</v>
      </c>
      <c r="B377" s="346"/>
      <c r="C377" s="346" t="s">
        <v>180</v>
      </c>
      <c r="D377" s="346"/>
      <c r="E377" s="346"/>
      <c r="F377" s="74" t="s">
        <v>11</v>
      </c>
      <c r="G377" s="78" t="s">
        <v>394</v>
      </c>
      <c r="H377" s="79"/>
    </row>
    <row r="378" spans="1:8" ht="24.95" customHeight="1">
      <c r="A378" s="341"/>
      <c r="B378" s="342"/>
      <c r="C378" s="342"/>
      <c r="D378" s="342"/>
      <c r="E378" s="343"/>
      <c r="F378" s="331"/>
      <c r="G378" s="331"/>
      <c r="H378" s="332"/>
    </row>
    <row r="379" spans="1:8" ht="24.95" customHeight="1">
      <c r="A379" s="81" t="s">
        <v>6</v>
      </c>
      <c r="B379" s="80" t="s">
        <v>376</v>
      </c>
      <c r="C379" s="80" t="s">
        <v>377</v>
      </c>
      <c r="D379" s="80" t="s">
        <v>378</v>
      </c>
      <c r="E379" s="80" t="s">
        <v>379</v>
      </c>
      <c r="F379" s="331"/>
      <c r="G379" s="331"/>
      <c r="H379" s="332"/>
    </row>
    <row r="380" spans="1:8" ht="24.95" customHeight="1">
      <c r="A380" s="81">
        <v>1</v>
      </c>
      <c r="B380" s="82" t="s">
        <v>380</v>
      </c>
      <c r="C380" s="80">
        <v>20</v>
      </c>
      <c r="D380" s="94">
        <v>8.5</v>
      </c>
      <c r="E380" s="83" t="str">
        <f>IF(D380&gt;=18,"A1",IF(D380&gt;=16,"A2",IF(D380&gt;=14,"B1",IF(D380&gt;=12,"B2",IF(D380&gt;=10,"C1",IF(D380&gt;=8,"C2",IF(D380&gt;=6.5,"D","E")))))))</f>
        <v>C2</v>
      </c>
      <c r="F380" s="331"/>
      <c r="G380" s="331"/>
      <c r="H380" s="332"/>
    </row>
    <row r="381" spans="1:8" ht="24.95" customHeight="1">
      <c r="A381" s="81">
        <v>2</v>
      </c>
      <c r="B381" s="82" t="s">
        <v>381</v>
      </c>
      <c r="C381" s="80">
        <v>20</v>
      </c>
      <c r="D381" s="94">
        <v>8</v>
      </c>
      <c r="E381" s="83" t="str">
        <f t="shared" ref="E381:E384" si="17">IF(D381&gt;=18,"A1",IF(D381&gt;=16,"A2",IF(D381&gt;=14,"B1",IF(D381&gt;=12,"B2",IF(D381&gt;=10,"C1",IF(D381&gt;=8,"C2",IF(D381&gt;=6.5,"D","E")))))))</f>
        <v>C2</v>
      </c>
      <c r="F381" s="331"/>
      <c r="G381" s="331"/>
      <c r="H381" s="332"/>
    </row>
    <row r="382" spans="1:8" ht="24.95" customHeight="1">
      <c r="A382" s="81">
        <v>3</v>
      </c>
      <c r="B382" s="82" t="s">
        <v>382</v>
      </c>
      <c r="C382" s="80">
        <v>20</v>
      </c>
      <c r="D382" s="94">
        <v>11</v>
      </c>
      <c r="E382" s="83" t="str">
        <f t="shared" si="17"/>
        <v>C1</v>
      </c>
      <c r="F382" s="331"/>
      <c r="G382" s="331"/>
      <c r="H382" s="332"/>
    </row>
    <row r="383" spans="1:8" ht="24.95" customHeight="1">
      <c r="A383" s="81">
        <v>4</v>
      </c>
      <c r="B383" s="82" t="s">
        <v>383</v>
      </c>
      <c r="C383" s="80">
        <v>20</v>
      </c>
      <c r="D383" s="94">
        <v>7.5</v>
      </c>
      <c r="E383" s="83" t="str">
        <f t="shared" si="17"/>
        <v>D</v>
      </c>
      <c r="F383" s="331"/>
      <c r="G383" s="331"/>
      <c r="H383" s="332"/>
    </row>
    <row r="384" spans="1:8" ht="24.95" customHeight="1">
      <c r="A384" s="81">
        <v>5</v>
      </c>
      <c r="B384" s="82" t="s">
        <v>384</v>
      </c>
      <c r="C384" s="80">
        <v>20</v>
      </c>
      <c r="D384" s="94">
        <v>6</v>
      </c>
      <c r="E384" s="83" t="str">
        <f t="shared" si="17"/>
        <v>E</v>
      </c>
      <c r="F384" s="331"/>
      <c r="G384" s="331"/>
      <c r="H384" s="332"/>
    </row>
    <row r="385" spans="1:8" ht="24.95" customHeight="1">
      <c r="A385" s="81">
        <v>6</v>
      </c>
      <c r="B385" s="82" t="s">
        <v>385</v>
      </c>
      <c r="C385" s="80">
        <v>25</v>
      </c>
      <c r="D385" s="94">
        <v>4.5</v>
      </c>
      <c r="E385" s="83"/>
      <c r="F385" s="331"/>
      <c r="G385" s="331"/>
      <c r="H385" s="332"/>
    </row>
    <row r="386" spans="1:8" ht="24.95" customHeight="1">
      <c r="A386" s="85"/>
      <c r="B386" s="86"/>
      <c r="C386" s="86"/>
      <c r="D386" s="80"/>
      <c r="E386" s="86"/>
      <c r="F386" s="331"/>
      <c r="G386" s="331"/>
      <c r="H386" s="332"/>
    </row>
    <row r="387" spans="1:8" ht="24.95" customHeight="1">
      <c r="A387" s="85"/>
      <c r="B387" s="80" t="s">
        <v>362</v>
      </c>
      <c r="C387" s="80">
        <f>SUM(C380:C384)</f>
        <v>100</v>
      </c>
      <c r="D387" s="80">
        <f>SUM(D380:D384)</f>
        <v>41</v>
      </c>
      <c r="E387" s="86"/>
      <c r="F387" s="331"/>
      <c r="G387" s="331"/>
      <c r="H387" s="332"/>
    </row>
    <row r="388" spans="1:8" ht="24.95" customHeight="1">
      <c r="A388" s="85"/>
      <c r="B388" s="87" t="s">
        <v>386</v>
      </c>
      <c r="C388" s="87"/>
      <c r="D388" s="88">
        <f>(D387/100)*100</f>
        <v>41</v>
      </c>
      <c r="E388" s="89"/>
      <c r="F388" s="331"/>
      <c r="G388" s="331"/>
      <c r="H388" s="332"/>
    </row>
    <row r="389" spans="1:8" ht="24.95" customHeight="1">
      <c r="A389" s="352" t="s">
        <v>387</v>
      </c>
      <c r="B389" s="327" t="s">
        <v>388</v>
      </c>
      <c r="C389" s="327"/>
      <c r="D389" s="327"/>
      <c r="E389" s="327" t="s">
        <v>389</v>
      </c>
      <c r="F389" s="327"/>
      <c r="G389" s="327"/>
      <c r="H389" s="329"/>
    </row>
    <row r="390" spans="1:8" ht="24.95" customHeight="1">
      <c r="A390" s="353"/>
      <c r="B390" s="328"/>
      <c r="C390" s="328"/>
      <c r="D390" s="328"/>
      <c r="E390" s="328"/>
      <c r="F390" s="328"/>
      <c r="G390" s="328"/>
      <c r="H390" s="330"/>
    </row>
    <row r="392" spans="1:8" ht="24.95" customHeight="1">
      <c r="A392" s="348" t="s">
        <v>366</v>
      </c>
      <c r="B392" s="349"/>
      <c r="C392" s="349"/>
      <c r="D392" s="349"/>
      <c r="E392" s="349"/>
      <c r="F392" s="349"/>
      <c r="G392" s="349"/>
      <c r="H392" s="350"/>
    </row>
    <row r="393" spans="1:8" ht="24.95" customHeight="1">
      <c r="A393" s="333" t="s">
        <v>367</v>
      </c>
      <c r="B393" s="334"/>
      <c r="C393" s="334"/>
      <c r="D393" s="334"/>
      <c r="E393" s="334"/>
      <c r="F393" s="334"/>
      <c r="G393" s="334"/>
      <c r="H393" s="335"/>
    </row>
    <row r="394" spans="1:8" ht="24.95" customHeight="1">
      <c r="A394" s="333" t="s">
        <v>368</v>
      </c>
      <c r="B394" s="334"/>
      <c r="C394" s="334"/>
      <c r="D394" s="334"/>
      <c r="E394" s="334"/>
      <c r="F394" s="334"/>
      <c r="G394" s="334"/>
      <c r="H394" s="335"/>
    </row>
    <row r="395" spans="1:8" ht="24.95" customHeight="1">
      <c r="A395" s="333" t="s">
        <v>369</v>
      </c>
      <c r="B395" s="334"/>
      <c r="C395" s="334"/>
      <c r="D395" s="334"/>
      <c r="E395" s="334"/>
      <c r="F395" s="334"/>
      <c r="G395" s="334"/>
      <c r="H395" s="335"/>
    </row>
    <row r="396" spans="1:8" ht="24.95" customHeight="1">
      <c r="A396" s="333" t="s">
        <v>370</v>
      </c>
      <c r="B396" s="334"/>
      <c r="C396" s="334"/>
      <c r="D396" s="334"/>
      <c r="E396" s="334"/>
      <c r="F396" s="334"/>
      <c r="G396" s="334"/>
      <c r="H396" s="335"/>
    </row>
    <row r="397" spans="1:8" ht="24.95" customHeight="1">
      <c r="A397" s="76" t="s">
        <v>371</v>
      </c>
      <c r="C397" s="336" t="s">
        <v>372</v>
      </c>
      <c r="D397" s="336"/>
      <c r="E397" s="336"/>
      <c r="F397" s="74"/>
      <c r="G397" s="334"/>
      <c r="H397" s="335"/>
    </row>
    <row r="398" spans="1:8" ht="24.95" customHeight="1">
      <c r="A398" s="351" t="s">
        <v>373</v>
      </c>
      <c r="B398" s="344"/>
      <c r="C398" s="344" t="s">
        <v>188</v>
      </c>
      <c r="D398" s="344"/>
      <c r="E398" s="344"/>
      <c r="F398" s="77" t="s">
        <v>374</v>
      </c>
      <c r="G398" s="336">
        <v>17</v>
      </c>
      <c r="H398" s="337"/>
    </row>
    <row r="399" spans="1:8" ht="24.95" customHeight="1">
      <c r="A399" s="351" t="s">
        <v>7</v>
      </c>
      <c r="B399" s="344"/>
      <c r="C399" s="336" t="s">
        <v>395</v>
      </c>
      <c r="D399" s="336"/>
      <c r="E399" s="336"/>
      <c r="G399" s="344"/>
      <c r="H399" s="345"/>
    </row>
    <row r="400" spans="1:8" ht="24.95" customHeight="1">
      <c r="A400" s="347" t="s">
        <v>375</v>
      </c>
      <c r="B400" s="346"/>
      <c r="C400" s="346" t="s">
        <v>189</v>
      </c>
      <c r="D400" s="346"/>
      <c r="E400" s="346"/>
      <c r="F400" s="74" t="s">
        <v>11</v>
      </c>
      <c r="G400" s="78" t="s">
        <v>191</v>
      </c>
      <c r="H400" s="79"/>
    </row>
    <row r="401" spans="1:8" ht="24.95" customHeight="1">
      <c r="A401" s="341"/>
      <c r="B401" s="342"/>
      <c r="C401" s="342"/>
      <c r="D401" s="342"/>
      <c r="E401" s="343"/>
      <c r="F401" s="331"/>
      <c r="G401" s="331"/>
      <c r="H401" s="332"/>
    </row>
    <row r="402" spans="1:8" ht="24.95" customHeight="1">
      <c r="A402" s="81" t="s">
        <v>6</v>
      </c>
      <c r="B402" s="80" t="s">
        <v>376</v>
      </c>
      <c r="C402" s="80" t="s">
        <v>377</v>
      </c>
      <c r="D402" s="80" t="s">
        <v>378</v>
      </c>
      <c r="E402" s="80" t="s">
        <v>379</v>
      </c>
      <c r="F402" s="331"/>
      <c r="G402" s="331"/>
      <c r="H402" s="332"/>
    </row>
    <row r="403" spans="1:8" ht="24.95" customHeight="1">
      <c r="A403" s="81">
        <v>1</v>
      </c>
      <c r="B403" s="82" t="s">
        <v>380</v>
      </c>
      <c r="C403" s="80">
        <v>20</v>
      </c>
      <c r="D403" s="84">
        <v>17.5</v>
      </c>
      <c r="E403" s="83" t="str">
        <f>IF(D403&gt;=18,"A1",IF(D403&gt;=16,"A2",IF(D403&gt;=14,"B1",IF(D403&gt;=12,"B2",IF(D403&gt;=10,"C1",IF(D403&gt;=8,"C2",IF(D403&gt;=6.5,"D","E")))))))</f>
        <v>A2</v>
      </c>
      <c r="F403" s="331"/>
      <c r="G403" s="331"/>
      <c r="H403" s="332"/>
    </row>
    <row r="404" spans="1:8" ht="24.95" customHeight="1">
      <c r="A404" s="81">
        <v>2</v>
      </c>
      <c r="B404" s="82" t="s">
        <v>381</v>
      </c>
      <c r="C404" s="80">
        <v>20</v>
      </c>
      <c r="D404" s="84">
        <v>11.5</v>
      </c>
      <c r="E404" s="83" t="str">
        <f t="shared" ref="E404:E407" si="18">IF(D404&gt;=18,"A1",IF(D404&gt;=16,"A2",IF(D404&gt;=14,"B1",IF(D404&gt;=12,"B2",IF(D404&gt;=10,"C1",IF(D404&gt;=8,"C2",IF(D404&gt;=6.5,"D","E")))))))</f>
        <v>C1</v>
      </c>
      <c r="F404" s="331"/>
      <c r="G404" s="331"/>
      <c r="H404" s="332"/>
    </row>
    <row r="405" spans="1:8" ht="24.95" customHeight="1">
      <c r="A405" s="81">
        <v>3</v>
      </c>
      <c r="B405" s="82" t="s">
        <v>382</v>
      </c>
      <c r="C405" s="80">
        <v>20</v>
      </c>
      <c r="D405" s="84">
        <v>10</v>
      </c>
      <c r="E405" s="83" t="str">
        <f t="shared" si="18"/>
        <v>C1</v>
      </c>
      <c r="F405" s="331"/>
      <c r="G405" s="331"/>
      <c r="H405" s="332"/>
    </row>
    <row r="406" spans="1:8" ht="24.95" customHeight="1">
      <c r="A406" s="81">
        <v>4</v>
      </c>
      <c r="B406" s="82" t="s">
        <v>383</v>
      </c>
      <c r="C406" s="80">
        <v>20</v>
      </c>
      <c r="D406" s="84">
        <v>10.5</v>
      </c>
      <c r="E406" s="83" t="str">
        <f t="shared" si="18"/>
        <v>C1</v>
      </c>
      <c r="F406" s="331"/>
      <c r="G406" s="331"/>
      <c r="H406" s="332"/>
    </row>
    <row r="407" spans="1:8" ht="24.95" customHeight="1">
      <c r="A407" s="81">
        <v>5</v>
      </c>
      <c r="B407" s="82" t="s">
        <v>384</v>
      </c>
      <c r="C407" s="80">
        <v>20</v>
      </c>
      <c r="D407" s="84">
        <v>13</v>
      </c>
      <c r="E407" s="83" t="str">
        <f t="shared" si="18"/>
        <v>B2</v>
      </c>
      <c r="F407" s="331"/>
      <c r="G407" s="331"/>
      <c r="H407" s="332"/>
    </row>
    <row r="408" spans="1:8" ht="24.95" customHeight="1">
      <c r="A408" s="81">
        <v>6</v>
      </c>
      <c r="B408" s="82" t="s">
        <v>385</v>
      </c>
      <c r="C408" s="80">
        <v>25</v>
      </c>
      <c r="D408" s="84">
        <v>16</v>
      </c>
      <c r="E408" s="83"/>
      <c r="F408" s="331"/>
      <c r="G408" s="331"/>
      <c r="H408" s="332"/>
    </row>
    <row r="409" spans="1:8" ht="24.95" customHeight="1">
      <c r="A409" s="85"/>
      <c r="B409" s="86"/>
      <c r="C409" s="86"/>
      <c r="D409" s="80"/>
      <c r="E409" s="86"/>
      <c r="F409" s="331"/>
      <c r="G409" s="331"/>
      <c r="H409" s="332"/>
    </row>
    <row r="410" spans="1:8" ht="24.95" customHeight="1">
      <c r="A410" s="85"/>
      <c r="B410" s="80" t="s">
        <v>362</v>
      </c>
      <c r="C410" s="80">
        <f>SUM(C403:C407)</f>
        <v>100</v>
      </c>
      <c r="D410" s="80">
        <f>SUM(D403:D407)</f>
        <v>62.5</v>
      </c>
      <c r="E410" s="86"/>
      <c r="F410" s="331"/>
      <c r="G410" s="331"/>
      <c r="H410" s="332"/>
    </row>
    <row r="411" spans="1:8" ht="24.95" customHeight="1">
      <c r="A411" s="85"/>
      <c r="B411" s="87" t="s">
        <v>386</v>
      </c>
      <c r="C411" s="87"/>
      <c r="D411" s="88">
        <f>(D410/100)*100</f>
        <v>62.5</v>
      </c>
      <c r="E411" s="89"/>
      <c r="F411" s="331"/>
      <c r="G411" s="331"/>
      <c r="H411" s="332"/>
    </row>
    <row r="412" spans="1:8" ht="24.95" customHeight="1">
      <c r="A412" s="352" t="s">
        <v>387</v>
      </c>
      <c r="B412" s="327" t="s">
        <v>388</v>
      </c>
      <c r="C412" s="327"/>
      <c r="D412" s="327"/>
      <c r="E412" s="327" t="s">
        <v>389</v>
      </c>
      <c r="F412" s="327"/>
      <c r="G412" s="327"/>
      <c r="H412" s="329"/>
    </row>
    <row r="413" spans="1:8" ht="24.95" customHeight="1">
      <c r="A413" s="353"/>
      <c r="B413" s="328"/>
      <c r="C413" s="328"/>
      <c r="D413" s="328"/>
      <c r="E413" s="328"/>
      <c r="F413" s="328"/>
      <c r="G413" s="328"/>
      <c r="H413" s="330"/>
    </row>
    <row r="415" spans="1:8" ht="24.95" customHeight="1">
      <c r="A415" s="348" t="s">
        <v>366</v>
      </c>
      <c r="B415" s="349"/>
      <c r="C415" s="349"/>
      <c r="D415" s="349"/>
      <c r="E415" s="349"/>
      <c r="F415" s="349"/>
      <c r="G415" s="349"/>
      <c r="H415" s="350"/>
    </row>
    <row r="416" spans="1:8" ht="24.95" customHeight="1">
      <c r="A416" s="333" t="s">
        <v>367</v>
      </c>
      <c r="B416" s="334"/>
      <c r="C416" s="334"/>
      <c r="D416" s="334"/>
      <c r="E416" s="334"/>
      <c r="F416" s="334"/>
      <c r="G416" s="334"/>
      <c r="H416" s="335"/>
    </row>
    <row r="417" spans="1:8" ht="24.95" customHeight="1">
      <c r="A417" s="333" t="s">
        <v>368</v>
      </c>
      <c r="B417" s="334"/>
      <c r="C417" s="334"/>
      <c r="D417" s="334"/>
      <c r="E417" s="334"/>
      <c r="F417" s="334"/>
      <c r="G417" s="334"/>
      <c r="H417" s="335"/>
    </row>
    <row r="418" spans="1:8" ht="24.95" customHeight="1">
      <c r="A418" s="333" t="s">
        <v>369</v>
      </c>
      <c r="B418" s="334"/>
      <c r="C418" s="334"/>
      <c r="D418" s="334"/>
      <c r="E418" s="334"/>
      <c r="F418" s="334"/>
      <c r="G418" s="334"/>
      <c r="H418" s="335"/>
    </row>
    <row r="419" spans="1:8" ht="24.95" customHeight="1">
      <c r="A419" s="333" t="s">
        <v>370</v>
      </c>
      <c r="B419" s="334"/>
      <c r="C419" s="334"/>
      <c r="D419" s="334"/>
      <c r="E419" s="334"/>
      <c r="F419" s="334"/>
      <c r="G419" s="334"/>
      <c r="H419" s="335"/>
    </row>
    <row r="420" spans="1:8" ht="24.95" customHeight="1">
      <c r="A420" s="76" t="s">
        <v>371</v>
      </c>
      <c r="C420" s="336" t="s">
        <v>372</v>
      </c>
      <c r="D420" s="336"/>
      <c r="E420" s="336"/>
      <c r="F420" s="74"/>
      <c r="G420" s="334"/>
      <c r="H420" s="335"/>
    </row>
    <row r="421" spans="1:8" ht="24.95" customHeight="1">
      <c r="A421" s="351" t="s">
        <v>373</v>
      </c>
      <c r="B421" s="344"/>
      <c r="C421" s="344" t="s">
        <v>199</v>
      </c>
      <c r="D421" s="344"/>
      <c r="E421" s="344"/>
      <c r="F421" s="77" t="s">
        <v>374</v>
      </c>
      <c r="G421" s="336">
        <v>18</v>
      </c>
      <c r="H421" s="337"/>
    </row>
    <row r="422" spans="1:8" ht="24.95" customHeight="1">
      <c r="A422" s="351" t="s">
        <v>7</v>
      </c>
      <c r="B422" s="344"/>
      <c r="C422" s="336" t="s">
        <v>198</v>
      </c>
      <c r="D422" s="336"/>
      <c r="E422" s="336"/>
      <c r="G422" s="344"/>
      <c r="H422" s="345"/>
    </row>
    <row r="423" spans="1:8" ht="24.95" customHeight="1">
      <c r="A423" s="347" t="s">
        <v>375</v>
      </c>
      <c r="B423" s="346"/>
      <c r="C423" s="346" t="s">
        <v>200</v>
      </c>
      <c r="D423" s="346"/>
      <c r="E423" s="346"/>
      <c r="F423" s="74" t="s">
        <v>11</v>
      </c>
      <c r="G423" s="78" t="s">
        <v>202</v>
      </c>
      <c r="H423" s="79"/>
    </row>
    <row r="424" spans="1:8" ht="24.95" customHeight="1">
      <c r="A424" s="341"/>
      <c r="B424" s="342"/>
      <c r="C424" s="342"/>
      <c r="D424" s="342"/>
      <c r="E424" s="343"/>
      <c r="F424" s="331"/>
      <c r="G424" s="331"/>
      <c r="H424" s="332"/>
    </row>
    <row r="425" spans="1:8" ht="24.95" customHeight="1">
      <c r="A425" s="81" t="s">
        <v>6</v>
      </c>
      <c r="B425" s="80" t="s">
        <v>376</v>
      </c>
      <c r="C425" s="80" t="s">
        <v>377</v>
      </c>
      <c r="D425" s="80" t="s">
        <v>378</v>
      </c>
      <c r="E425" s="80" t="s">
        <v>379</v>
      </c>
      <c r="F425" s="331"/>
      <c r="G425" s="331"/>
      <c r="H425" s="332"/>
    </row>
    <row r="426" spans="1:8" ht="24.95" customHeight="1">
      <c r="A426" s="81">
        <v>1</v>
      </c>
      <c r="B426" s="82" t="s">
        <v>380</v>
      </c>
      <c r="C426" s="80">
        <v>20</v>
      </c>
      <c r="D426" s="91">
        <v>5</v>
      </c>
      <c r="E426" s="83" t="str">
        <f>IF(D426&gt;=18,"A1",IF(D426&gt;=16,"A2",IF(D426&gt;=14,"B1",IF(D426&gt;=12,"B2",IF(D426&gt;=10,"C1",IF(D426&gt;=8,"C2",IF(D426&gt;=6.5,"D","E")))))))</f>
        <v>E</v>
      </c>
      <c r="F426" s="331"/>
      <c r="G426" s="331"/>
      <c r="H426" s="332"/>
    </row>
    <row r="427" spans="1:8" ht="24.95" customHeight="1">
      <c r="A427" s="81">
        <v>2</v>
      </c>
      <c r="B427" s="82" t="s">
        <v>381</v>
      </c>
      <c r="C427" s="80">
        <v>20</v>
      </c>
      <c r="D427" s="91">
        <v>3.5</v>
      </c>
      <c r="E427" s="83" t="str">
        <f t="shared" ref="E427:E430" si="19">IF(D427&gt;=18,"A1",IF(D427&gt;=16,"A2",IF(D427&gt;=14,"B1",IF(D427&gt;=12,"B2",IF(D427&gt;=10,"C1",IF(D427&gt;=8,"C2",IF(D427&gt;=6.5,"D","E")))))))</f>
        <v>E</v>
      </c>
      <c r="F427" s="331"/>
      <c r="G427" s="331"/>
      <c r="H427" s="332"/>
    </row>
    <row r="428" spans="1:8" ht="24.95" customHeight="1">
      <c r="A428" s="81">
        <v>3</v>
      </c>
      <c r="B428" s="82" t="s">
        <v>382</v>
      </c>
      <c r="C428" s="80">
        <v>20</v>
      </c>
      <c r="D428" s="84">
        <v>5</v>
      </c>
      <c r="E428" s="83" t="str">
        <f t="shared" si="19"/>
        <v>E</v>
      </c>
      <c r="F428" s="331"/>
      <c r="G428" s="331"/>
      <c r="H428" s="332"/>
    </row>
    <row r="429" spans="1:8" ht="24.95" customHeight="1">
      <c r="A429" s="81">
        <v>4</v>
      </c>
      <c r="B429" s="82" t="s">
        <v>383</v>
      </c>
      <c r="C429" s="80">
        <v>20</v>
      </c>
      <c r="D429" s="84">
        <v>5</v>
      </c>
      <c r="E429" s="83" t="str">
        <f t="shared" si="19"/>
        <v>E</v>
      </c>
      <c r="F429" s="331"/>
      <c r="G429" s="331"/>
      <c r="H429" s="332"/>
    </row>
    <row r="430" spans="1:8" ht="24.95" customHeight="1">
      <c r="A430" s="81">
        <v>5</v>
      </c>
      <c r="B430" s="82" t="s">
        <v>384</v>
      </c>
      <c r="C430" s="80">
        <v>20</v>
      </c>
      <c r="D430" s="91">
        <v>5</v>
      </c>
      <c r="E430" s="83" t="str">
        <f t="shared" si="19"/>
        <v>E</v>
      </c>
      <c r="F430" s="331"/>
      <c r="G430" s="331"/>
      <c r="H430" s="332"/>
    </row>
    <row r="431" spans="1:8" ht="24.95" customHeight="1">
      <c r="A431" s="81">
        <v>6</v>
      </c>
      <c r="B431" s="82" t="s">
        <v>385</v>
      </c>
      <c r="C431" s="80">
        <v>25</v>
      </c>
      <c r="D431" s="91">
        <v>2</v>
      </c>
      <c r="E431" s="83"/>
      <c r="F431" s="331"/>
      <c r="G431" s="331"/>
      <c r="H431" s="332"/>
    </row>
    <row r="432" spans="1:8" ht="24.95" customHeight="1">
      <c r="A432" s="85"/>
      <c r="B432" s="86"/>
      <c r="C432" s="86"/>
      <c r="D432" s="80"/>
      <c r="E432" s="86"/>
      <c r="F432" s="331"/>
      <c r="G432" s="331"/>
      <c r="H432" s="332"/>
    </row>
    <row r="433" spans="1:8" ht="24.95" customHeight="1">
      <c r="A433" s="85"/>
      <c r="B433" s="80" t="s">
        <v>362</v>
      </c>
      <c r="C433" s="80">
        <f>SUM(C426:C430)</f>
        <v>100</v>
      </c>
      <c r="D433" s="80">
        <f>SUM(D426:D430)</f>
        <v>23.5</v>
      </c>
      <c r="E433" s="86"/>
      <c r="F433" s="331"/>
      <c r="G433" s="331"/>
      <c r="H433" s="332"/>
    </row>
    <row r="434" spans="1:8" ht="24.95" customHeight="1">
      <c r="A434" s="85"/>
      <c r="B434" s="87" t="s">
        <v>386</v>
      </c>
      <c r="C434" s="87"/>
      <c r="D434" s="88">
        <f>(D433/100)*100</f>
        <v>23.5</v>
      </c>
      <c r="E434" s="89"/>
      <c r="F434" s="331"/>
      <c r="G434" s="331"/>
      <c r="H434" s="332"/>
    </row>
    <row r="435" spans="1:8" ht="24.95" customHeight="1">
      <c r="A435" s="352" t="s">
        <v>387</v>
      </c>
      <c r="B435" s="327" t="s">
        <v>388</v>
      </c>
      <c r="C435" s="327"/>
      <c r="D435" s="327"/>
      <c r="E435" s="327" t="s">
        <v>389</v>
      </c>
      <c r="F435" s="327"/>
      <c r="G435" s="327"/>
      <c r="H435" s="329"/>
    </row>
    <row r="436" spans="1:8" ht="24.95" customHeight="1">
      <c r="A436" s="353"/>
      <c r="B436" s="328"/>
      <c r="C436" s="328"/>
      <c r="D436" s="328"/>
      <c r="E436" s="328"/>
      <c r="F436" s="328"/>
      <c r="G436" s="328"/>
      <c r="H436" s="330"/>
    </row>
    <row r="438" spans="1:8" ht="24.95" customHeight="1">
      <c r="A438" s="348" t="s">
        <v>366</v>
      </c>
      <c r="B438" s="349"/>
      <c r="C438" s="349"/>
      <c r="D438" s="349"/>
      <c r="E438" s="349"/>
      <c r="F438" s="349"/>
      <c r="G438" s="349"/>
      <c r="H438" s="350"/>
    </row>
    <row r="439" spans="1:8" ht="24.95" customHeight="1">
      <c r="A439" s="333" t="s">
        <v>367</v>
      </c>
      <c r="B439" s="334"/>
      <c r="C439" s="334"/>
      <c r="D439" s="334"/>
      <c r="E439" s="334"/>
      <c r="F439" s="334"/>
      <c r="G439" s="334"/>
      <c r="H439" s="335"/>
    </row>
    <row r="440" spans="1:8" ht="24.95" customHeight="1">
      <c r="A440" s="333" t="s">
        <v>368</v>
      </c>
      <c r="B440" s="334"/>
      <c r="C440" s="334"/>
      <c r="D440" s="334"/>
      <c r="E440" s="334"/>
      <c r="F440" s="334"/>
      <c r="G440" s="334"/>
      <c r="H440" s="335"/>
    </row>
    <row r="441" spans="1:8" ht="24.95" customHeight="1">
      <c r="A441" s="333" t="s">
        <v>369</v>
      </c>
      <c r="B441" s="334"/>
      <c r="C441" s="334"/>
      <c r="D441" s="334"/>
      <c r="E441" s="334"/>
      <c r="F441" s="334"/>
      <c r="G441" s="334"/>
      <c r="H441" s="335"/>
    </row>
    <row r="442" spans="1:8" ht="24.95" customHeight="1">
      <c r="A442" s="333" t="s">
        <v>370</v>
      </c>
      <c r="B442" s="334"/>
      <c r="C442" s="334"/>
      <c r="D442" s="334"/>
      <c r="E442" s="334"/>
      <c r="F442" s="334"/>
      <c r="G442" s="334"/>
      <c r="H442" s="335"/>
    </row>
    <row r="443" spans="1:8" ht="24.95" customHeight="1">
      <c r="A443" s="76" t="s">
        <v>371</v>
      </c>
      <c r="C443" s="336" t="s">
        <v>372</v>
      </c>
      <c r="D443" s="336"/>
      <c r="E443" s="336"/>
      <c r="F443" s="74"/>
      <c r="G443" s="334"/>
      <c r="H443" s="335"/>
    </row>
    <row r="444" spans="1:8" ht="24.95" customHeight="1">
      <c r="A444" s="351" t="s">
        <v>373</v>
      </c>
      <c r="B444" s="344"/>
      <c r="C444" s="344" t="s">
        <v>210</v>
      </c>
      <c r="D444" s="344"/>
      <c r="E444" s="344"/>
      <c r="F444" s="77" t="s">
        <v>374</v>
      </c>
      <c r="G444" s="336">
        <v>28</v>
      </c>
      <c r="H444" s="337"/>
    </row>
    <row r="445" spans="1:8" ht="24.95" customHeight="1">
      <c r="A445" s="351" t="s">
        <v>7</v>
      </c>
      <c r="B445" s="344"/>
      <c r="C445" s="336" t="s">
        <v>209</v>
      </c>
      <c r="D445" s="336"/>
      <c r="E445" s="336"/>
      <c r="G445" s="344"/>
      <c r="H445" s="345"/>
    </row>
    <row r="446" spans="1:8" ht="24.95" customHeight="1">
      <c r="A446" s="347" t="s">
        <v>375</v>
      </c>
      <c r="B446" s="346"/>
      <c r="C446" s="346" t="s">
        <v>211</v>
      </c>
      <c r="D446" s="346"/>
      <c r="E446" s="346"/>
      <c r="F446" s="74" t="s">
        <v>11</v>
      </c>
      <c r="G446" s="78" t="s">
        <v>212</v>
      </c>
      <c r="H446" s="79"/>
    </row>
    <row r="447" spans="1:8" ht="24.95" customHeight="1">
      <c r="A447" s="341"/>
      <c r="B447" s="342"/>
      <c r="C447" s="342"/>
      <c r="D447" s="342"/>
      <c r="E447" s="343"/>
      <c r="F447" s="331"/>
      <c r="G447" s="331"/>
      <c r="H447" s="332"/>
    </row>
    <row r="448" spans="1:8" ht="24.95" customHeight="1">
      <c r="A448" s="81" t="s">
        <v>6</v>
      </c>
      <c r="B448" s="80" t="s">
        <v>376</v>
      </c>
      <c r="C448" s="80" t="s">
        <v>377</v>
      </c>
      <c r="D448" s="80" t="s">
        <v>378</v>
      </c>
      <c r="E448" s="80" t="s">
        <v>379</v>
      </c>
      <c r="F448" s="331"/>
      <c r="G448" s="331"/>
      <c r="H448" s="332"/>
    </row>
    <row r="449" spans="1:8" ht="24.95" customHeight="1">
      <c r="A449" s="81">
        <v>1</v>
      </c>
      <c r="B449" s="82" t="s">
        <v>380</v>
      </c>
      <c r="C449" s="80">
        <v>20</v>
      </c>
      <c r="D449" s="94">
        <v>9</v>
      </c>
      <c r="E449" s="83" t="str">
        <f>IF(D449&gt;=18,"A1",IF(D449&gt;=16,"A2",IF(D449&gt;=14,"B1",IF(D449&gt;=12,"B2",IF(D449&gt;=10,"C1",IF(D449&gt;=8,"C2",IF(D449&gt;=6.5,"D","E")))))))</f>
        <v>C2</v>
      </c>
      <c r="F449" s="331"/>
      <c r="G449" s="331"/>
      <c r="H449" s="332"/>
    </row>
    <row r="450" spans="1:8" ht="24.95" customHeight="1">
      <c r="A450" s="81">
        <v>2</v>
      </c>
      <c r="B450" s="82" t="s">
        <v>381</v>
      </c>
      <c r="C450" s="80">
        <v>20</v>
      </c>
      <c r="D450" s="94">
        <v>9</v>
      </c>
      <c r="E450" s="83" t="str">
        <f t="shared" ref="E450:E453" si="20">IF(D450&gt;=18,"A1",IF(D450&gt;=16,"A2",IF(D450&gt;=14,"B1",IF(D450&gt;=12,"B2",IF(D450&gt;=10,"C1",IF(D450&gt;=8,"C2",IF(D450&gt;=6.5,"D","E")))))))</f>
        <v>C2</v>
      </c>
      <c r="F450" s="331"/>
      <c r="G450" s="331"/>
      <c r="H450" s="332"/>
    </row>
    <row r="451" spans="1:8" ht="24.95" customHeight="1">
      <c r="A451" s="81">
        <v>3</v>
      </c>
      <c r="B451" s="82" t="s">
        <v>382</v>
      </c>
      <c r="C451" s="80">
        <v>20</v>
      </c>
      <c r="D451" s="94">
        <v>14</v>
      </c>
      <c r="E451" s="83" t="str">
        <f t="shared" si="20"/>
        <v>B1</v>
      </c>
      <c r="F451" s="331"/>
      <c r="G451" s="331"/>
      <c r="H451" s="332"/>
    </row>
    <row r="452" spans="1:8" ht="24.95" customHeight="1">
      <c r="A452" s="81">
        <v>4</v>
      </c>
      <c r="B452" s="82" t="s">
        <v>383</v>
      </c>
      <c r="C452" s="80">
        <v>20</v>
      </c>
      <c r="D452" s="94">
        <v>6</v>
      </c>
      <c r="E452" s="83" t="str">
        <f t="shared" si="20"/>
        <v>E</v>
      </c>
      <c r="F452" s="331"/>
      <c r="G452" s="331"/>
      <c r="H452" s="332"/>
    </row>
    <row r="453" spans="1:8" ht="24.95" customHeight="1">
      <c r="A453" s="81">
        <v>5</v>
      </c>
      <c r="B453" s="82" t="s">
        <v>384</v>
      </c>
      <c r="C453" s="80">
        <v>20</v>
      </c>
      <c r="D453" s="94">
        <v>6</v>
      </c>
      <c r="E453" s="83" t="str">
        <f t="shared" si="20"/>
        <v>E</v>
      </c>
      <c r="F453" s="331"/>
      <c r="G453" s="331"/>
      <c r="H453" s="332"/>
    </row>
    <row r="454" spans="1:8" ht="24.95" customHeight="1">
      <c r="A454" s="81">
        <v>6</v>
      </c>
      <c r="B454" s="82" t="s">
        <v>385</v>
      </c>
      <c r="C454" s="80">
        <v>25</v>
      </c>
      <c r="D454" s="94">
        <v>8</v>
      </c>
      <c r="E454" s="83"/>
      <c r="F454" s="331"/>
      <c r="G454" s="331"/>
      <c r="H454" s="332"/>
    </row>
    <row r="455" spans="1:8" ht="24.95" customHeight="1">
      <c r="A455" s="85"/>
      <c r="B455" s="86"/>
      <c r="C455" s="86"/>
      <c r="D455" s="80"/>
      <c r="E455" s="86"/>
      <c r="F455" s="331"/>
      <c r="G455" s="331"/>
      <c r="H455" s="332"/>
    </row>
    <row r="456" spans="1:8" ht="24.95" customHeight="1">
      <c r="A456" s="85"/>
      <c r="B456" s="80" t="s">
        <v>362</v>
      </c>
      <c r="C456" s="80">
        <f>SUM(C449:C453)</f>
        <v>100</v>
      </c>
      <c r="D456" s="80">
        <f>SUM(D449:D453)</f>
        <v>44</v>
      </c>
      <c r="E456" s="86"/>
      <c r="F456" s="331"/>
      <c r="G456" s="331"/>
      <c r="H456" s="332"/>
    </row>
    <row r="457" spans="1:8" ht="24.95" customHeight="1">
      <c r="A457" s="85"/>
      <c r="B457" s="87" t="s">
        <v>386</v>
      </c>
      <c r="C457" s="87"/>
      <c r="D457" s="88">
        <f>(D456/100)*100</f>
        <v>44</v>
      </c>
      <c r="E457" s="89"/>
      <c r="F457" s="331"/>
      <c r="G457" s="331"/>
      <c r="H457" s="332"/>
    </row>
    <row r="458" spans="1:8" ht="24.95" customHeight="1">
      <c r="A458" s="352" t="s">
        <v>387</v>
      </c>
      <c r="B458" s="327" t="s">
        <v>388</v>
      </c>
      <c r="C458" s="327"/>
      <c r="D458" s="327"/>
      <c r="E458" s="327" t="s">
        <v>389</v>
      </c>
      <c r="F458" s="327"/>
      <c r="G458" s="327"/>
      <c r="H458" s="329"/>
    </row>
    <row r="459" spans="1:8" ht="24.95" customHeight="1">
      <c r="A459" s="353"/>
      <c r="B459" s="328"/>
      <c r="C459" s="328"/>
      <c r="D459" s="328"/>
      <c r="E459" s="328"/>
      <c r="F459" s="328"/>
      <c r="G459" s="328"/>
      <c r="H459" s="330"/>
    </row>
    <row r="461" spans="1:8" ht="24.95" customHeight="1">
      <c r="A461" s="348" t="s">
        <v>366</v>
      </c>
      <c r="B461" s="349"/>
      <c r="C461" s="349"/>
      <c r="D461" s="349"/>
      <c r="E461" s="349"/>
      <c r="F461" s="349"/>
      <c r="G461" s="349"/>
      <c r="H461" s="350"/>
    </row>
    <row r="462" spans="1:8" ht="24.95" customHeight="1">
      <c r="A462" s="333" t="s">
        <v>367</v>
      </c>
      <c r="B462" s="334"/>
      <c r="C462" s="334"/>
      <c r="D462" s="334"/>
      <c r="E462" s="334"/>
      <c r="F462" s="334"/>
      <c r="G462" s="334"/>
      <c r="H462" s="335"/>
    </row>
    <row r="463" spans="1:8" ht="24.95" customHeight="1">
      <c r="A463" s="333" t="s">
        <v>368</v>
      </c>
      <c r="B463" s="334"/>
      <c r="C463" s="334"/>
      <c r="D463" s="334"/>
      <c r="E463" s="334"/>
      <c r="F463" s="334"/>
      <c r="G463" s="334"/>
      <c r="H463" s="335"/>
    </row>
    <row r="464" spans="1:8" ht="24.95" customHeight="1">
      <c r="A464" s="333" t="s">
        <v>369</v>
      </c>
      <c r="B464" s="334"/>
      <c r="C464" s="334"/>
      <c r="D464" s="334"/>
      <c r="E464" s="334"/>
      <c r="F464" s="334"/>
      <c r="G464" s="334"/>
      <c r="H464" s="335"/>
    </row>
    <row r="465" spans="1:8" ht="24.95" customHeight="1">
      <c r="A465" s="333" t="s">
        <v>370</v>
      </c>
      <c r="B465" s="334"/>
      <c r="C465" s="334"/>
      <c r="D465" s="334"/>
      <c r="E465" s="334"/>
      <c r="F465" s="334"/>
      <c r="G465" s="334"/>
      <c r="H465" s="335"/>
    </row>
    <row r="466" spans="1:8" ht="24.95" customHeight="1">
      <c r="A466" s="76" t="s">
        <v>371</v>
      </c>
      <c r="C466" s="336" t="s">
        <v>372</v>
      </c>
      <c r="D466" s="336"/>
      <c r="E466" s="336"/>
      <c r="F466" s="74"/>
      <c r="G466" s="334"/>
      <c r="H466" s="335"/>
    </row>
    <row r="467" spans="1:8" ht="24.95" customHeight="1">
      <c r="A467" s="351" t="s">
        <v>373</v>
      </c>
      <c r="B467" s="344"/>
      <c r="C467" s="344" t="s">
        <v>219</v>
      </c>
      <c r="D467" s="344"/>
      <c r="E467" s="344"/>
      <c r="F467" s="77" t="s">
        <v>374</v>
      </c>
      <c r="G467" s="336">
        <v>19</v>
      </c>
      <c r="H467" s="337"/>
    </row>
    <row r="468" spans="1:8" ht="24.95" customHeight="1">
      <c r="A468" s="351" t="s">
        <v>7</v>
      </c>
      <c r="B468" s="344"/>
      <c r="C468" s="336" t="s">
        <v>218</v>
      </c>
      <c r="D468" s="336"/>
      <c r="E468" s="336"/>
      <c r="G468" s="344"/>
      <c r="H468" s="345"/>
    </row>
    <row r="469" spans="1:8" ht="24.95" customHeight="1">
      <c r="A469" s="347" t="s">
        <v>375</v>
      </c>
      <c r="B469" s="346"/>
      <c r="C469" s="346" t="s">
        <v>220</v>
      </c>
      <c r="D469" s="346"/>
      <c r="E469" s="346"/>
      <c r="F469" s="74" t="s">
        <v>11</v>
      </c>
      <c r="G469" s="78" t="s">
        <v>221</v>
      </c>
      <c r="H469" s="79"/>
    </row>
    <row r="470" spans="1:8" ht="24.95" customHeight="1">
      <c r="A470" s="341"/>
      <c r="B470" s="342"/>
      <c r="C470" s="342"/>
      <c r="D470" s="342"/>
      <c r="E470" s="343"/>
      <c r="F470" s="331"/>
      <c r="G470" s="331"/>
      <c r="H470" s="332"/>
    </row>
    <row r="471" spans="1:8" ht="24.95" customHeight="1">
      <c r="A471" s="81" t="s">
        <v>6</v>
      </c>
      <c r="B471" s="80" t="s">
        <v>376</v>
      </c>
      <c r="C471" s="80" t="s">
        <v>377</v>
      </c>
      <c r="D471" s="80" t="s">
        <v>378</v>
      </c>
      <c r="E471" s="80" t="s">
        <v>379</v>
      </c>
      <c r="F471" s="331"/>
      <c r="G471" s="331"/>
      <c r="H471" s="332"/>
    </row>
    <row r="472" spans="1:8" ht="24.95" customHeight="1">
      <c r="A472" s="81">
        <v>1</v>
      </c>
      <c r="B472" s="82" t="s">
        <v>380</v>
      </c>
      <c r="C472" s="80">
        <v>20</v>
      </c>
      <c r="D472" s="84">
        <v>13</v>
      </c>
      <c r="E472" s="83" t="str">
        <f>IF(D472&gt;=18,"A1",IF(D472&gt;=16,"A2",IF(D472&gt;=14,"B1",IF(D472&gt;=12,"B2",IF(D472&gt;=10,"C1",IF(D472&gt;=8,"C2",IF(D472&gt;=6.5,"D","E")))))))</f>
        <v>B2</v>
      </c>
      <c r="F472" s="331"/>
      <c r="G472" s="331"/>
      <c r="H472" s="332"/>
    </row>
    <row r="473" spans="1:8" ht="24.95" customHeight="1">
      <c r="A473" s="81">
        <v>2</v>
      </c>
      <c r="B473" s="82" t="s">
        <v>381</v>
      </c>
      <c r="C473" s="80">
        <v>20</v>
      </c>
      <c r="D473" s="84">
        <v>9.5</v>
      </c>
      <c r="E473" s="83" t="str">
        <f t="shared" ref="E473:E476" si="21">IF(D473&gt;=18,"A1",IF(D473&gt;=16,"A2",IF(D473&gt;=14,"B1",IF(D473&gt;=12,"B2",IF(D473&gt;=10,"C1",IF(D473&gt;=8,"C2",IF(D473&gt;=6.5,"D","E")))))))</f>
        <v>C2</v>
      </c>
      <c r="F473" s="331"/>
      <c r="G473" s="331"/>
      <c r="H473" s="332"/>
    </row>
    <row r="474" spans="1:8" ht="24.95" customHeight="1">
      <c r="A474" s="81">
        <v>3</v>
      </c>
      <c r="B474" s="82" t="s">
        <v>382</v>
      </c>
      <c r="C474" s="80">
        <v>20</v>
      </c>
      <c r="D474" s="84">
        <v>8</v>
      </c>
      <c r="E474" s="83" t="str">
        <f t="shared" si="21"/>
        <v>C2</v>
      </c>
      <c r="F474" s="331"/>
      <c r="G474" s="331"/>
      <c r="H474" s="332"/>
    </row>
    <row r="475" spans="1:8" ht="24.95" customHeight="1">
      <c r="A475" s="81">
        <v>4</v>
      </c>
      <c r="B475" s="82" t="s">
        <v>383</v>
      </c>
      <c r="C475" s="80">
        <v>20</v>
      </c>
      <c r="D475" s="84">
        <v>7</v>
      </c>
      <c r="E475" s="83" t="str">
        <f t="shared" si="21"/>
        <v>D</v>
      </c>
      <c r="F475" s="331"/>
      <c r="G475" s="331"/>
      <c r="H475" s="332"/>
    </row>
    <row r="476" spans="1:8" ht="24.95" customHeight="1">
      <c r="A476" s="81">
        <v>5</v>
      </c>
      <c r="B476" s="82" t="s">
        <v>384</v>
      </c>
      <c r="C476" s="80">
        <v>20</v>
      </c>
      <c r="D476" s="84">
        <v>9.5</v>
      </c>
      <c r="E476" s="83" t="str">
        <f t="shared" si="21"/>
        <v>C2</v>
      </c>
      <c r="F476" s="331"/>
      <c r="G476" s="331"/>
      <c r="H476" s="332"/>
    </row>
    <row r="477" spans="1:8" ht="24.95" customHeight="1">
      <c r="A477" s="81">
        <v>6</v>
      </c>
      <c r="B477" s="82" t="s">
        <v>385</v>
      </c>
      <c r="C477" s="80">
        <v>25</v>
      </c>
      <c r="D477" s="84"/>
      <c r="E477" s="83"/>
      <c r="F477" s="331"/>
      <c r="G477" s="331"/>
      <c r="H477" s="332"/>
    </row>
    <row r="478" spans="1:8" ht="24.95" customHeight="1">
      <c r="A478" s="85"/>
      <c r="B478" s="86"/>
      <c r="C478" s="86"/>
      <c r="D478" s="80"/>
      <c r="E478" s="86"/>
      <c r="F478" s="331"/>
      <c r="G478" s="331"/>
      <c r="H478" s="332"/>
    </row>
    <row r="479" spans="1:8" ht="24.95" customHeight="1">
      <c r="A479" s="85"/>
      <c r="B479" s="80" t="s">
        <v>362</v>
      </c>
      <c r="C479" s="80">
        <f>SUM(C472:C476)</f>
        <v>100</v>
      </c>
      <c r="D479" s="80">
        <f>SUM(D472:D476)</f>
        <v>47</v>
      </c>
      <c r="E479" s="86"/>
      <c r="F479" s="331"/>
      <c r="G479" s="331"/>
      <c r="H479" s="332"/>
    </row>
    <row r="480" spans="1:8" ht="24.95" customHeight="1">
      <c r="A480" s="85"/>
      <c r="B480" s="87" t="s">
        <v>386</v>
      </c>
      <c r="C480" s="87"/>
      <c r="D480" s="88">
        <f>(D479/100)*100</f>
        <v>47</v>
      </c>
      <c r="E480" s="89"/>
      <c r="F480" s="331"/>
      <c r="G480" s="331"/>
      <c r="H480" s="332"/>
    </row>
    <row r="481" spans="1:8" ht="24.95" customHeight="1">
      <c r="A481" s="352" t="s">
        <v>387</v>
      </c>
      <c r="B481" s="327" t="s">
        <v>388</v>
      </c>
      <c r="C481" s="327"/>
      <c r="D481" s="327"/>
      <c r="E481" s="327" t="s">
        <v>389</v>
      </c>
      <c r="F481" s="327"/>
      <c r="G481" s="327"/>
      <c r="H481" s="329"/>
    </row>
    <row r="482" spans="1:8" ht="24.95" customHeight="1">
      <c r="A482" s="353"/>
      <c r="B482" s="328"/>
      <c r="C482" s="328"/>
      <c r="D482" s="328"/>
      <c r="E482" s="328"/>
      <c r="F482" s="328"/>
      <c r="G482" s="328"/>
      <c r="H482" s="330"/>
    </row>
    <row r="484" spans="1:8" ht="24.95" customHeight="1">
      <c r="A484" s="348" t="s">
        <v>366</v>
      </c>
      <c r="B484" s="349"/>
      <c r="C484" s="349"/>
      <c r="D484" s="349"/>
      <c r="E484" s="349"/>
      <c r="F484" s="349"/>
      <c r="G484" s="349"/>
      <c r="H484" s="350"/>
    </row>
    <row r="485" spans="1:8" ht="24.95" customHeight="1">
      <c r="A485" s="333" t="s">
        <v>367</v>
      </c>
      <c r="B485" s="334"/>
      <c r="C485" s="334"/>
      <c r="D485" s="334"/>
      <c r="E485" s="334"/>
      <c r="F485" s="334"/>
      <c r="G485" s="334"/>
      <c r="H485" s="335"/>
    </row>
    <row r="486" spans="1:8" ht="24.95" customHeight="1">
      <c r="A486" s="333" t="s">
        <v>368</v>
      </c>
      <c r="B486" s="334"/>
      <c r="C486" s="334"/>
      <c r="D486" s="334"/>
      <c r="E486" s="334"/>
      <c r="F486" s="334"/>
      <c r="G486" s="334"/>
      <c r="H486" s="335"/>
    </row>
    <row r="487" spans="1:8" ht="24.95" customHeight="1">
      <c r="A487" s="333" t="s">
        <v>369</v>
      </c>
      <c r="B487" s="334"/>
      <c r="C487" s="334"/>
      <c r="D487" s="334"/>
      <c r="E487" s="334"/>
      <c r="F487" s="334"/>
      <c r="G487" s="334"/>
      <c r="H487" s="335"/>
    </row>
    <row r="488" spans="1:8" ht="24.95" customHeight="1">
      <c r="A488" s="333" t="s">
        <v>370</v>
      </c>
      <c r="B488" s="334"/>
      <c r="C488" s="334"/>
      <c r="D488" s="334"/>
      <c r="E488" s="334"/>
      <c r="F488" s="334"/>
      <c r="G488" s="334"/>
      <c r="H488" s="335"/>
    </row>
    <row r="489" spans="1:8" ht="24.95" customHeight="1">
      <c r="A489" s="76" t="s">
        <v>371</v>
      </c>
      <c r="C489" s="336" t="s">
        <v>372</v>
      </c>
      <c r="D489" s="336"/>
      <c r="E489" s="336"/>
      <c r="F489" s="74"/>
      <c r="G489" s="334"/>
      <c r="H489" s="335"/>
    </row>
    <row r="490" spans="1:8" ht="24.95" customHeight="1">
      <c r="A490" s="351" t="s">
        <v>373</v>
      </c>
      <c r="B490" s="344"/>
      <c r="C490" s="344" t="s">
        <v>228</v>
      </c>
      <c r="D490" s="344"/>
      <c r="E490" s="344"/>
      <c r="F490" s="77" t="s">
        <v>374</v>
      </c>
      <c r="G490" s="336">
        <v>20</v>
      </c>
      <c r="H490" s="337"/>
    </row>
    <row r="491" spans="1:8" ht="24.95" customHeight="1">
      <c r="A491" s="351" t="s">
        <v>7</v>
      </c>
      <c r="B491" s="344"/>
      <c r="C491" s="336" t="s">
        <v>396</v>
      </c>
      <c r="D491" s="336"/>
      <c r="E491" s="336"/>
      <c r="G491" s="344"/>
      <c r="H491" s="345"/>
    </row>
    <row r="492" spans="1:8" ht="24.95" customHeight="1">
      <c r="A492" s="347" t="s">
        <v>375</v>
      </c>
      <c r="B492" s="346"/>
      <c r="C492" s="346" t="s">
        <v>229</v>
      </c>
      <c r="D492" s="346"/>
      <c r="E492" s="346"/>
      <c r="F492" s="74" t="s">
        <v>11</v>
      </c>
      <c r="G492" s="78" t="s">
        <v>231</v>
      </c>
      <c r="H492" s="79"/>
    </row>
    <row r="493" spans="1:8" ht="24.95" customHeight="1">
      <c r="A493" s="341"/>
      <c r="B493" s="342"/>
      <c r="C493" s="342"/>
      <c r="D493" s="342"/>
      <c r="E493" s="343"/>
      <c r="F493" s="331"/>
      <c r="G493" s="331"/>
      <c r="H493" s="332"/>
    </row>
    <row r="494" spans="1:8" ht="24.95" customHeight="1">
      <c r="A494" s="81" t="s">
        <v>6</v>
      </c>
      <c r="B494" s="80" t="s">
        <v>376</v>
      </c>
      <c r="C494" s="80" t="s">
        <v>377</v>
      </c>
      <c r="D494" s="80" t="s">
        <v>378</v>
      </c>
      <c r="E494" s="80" t="s">
        <v>379</v>
      </c>
      <c r="F494" s="331"/>
      <c r="G494" s="331"/>
      <c r="H494" s="332"/>
    </row>
    <row r="495" spans="1:8" ht="24.95" customHeight="1">
      <c r="A495" s="81">
        <v>1</v>
      </c>
      <c r="B495" s="82" t="s">
        <v>380</v>
      </c>
      <c r="C495" s="80">
        <v>20</v>
      </c>
      <c r="D495" s="91">
        <v>5</v>
      </c>
      <c r="E495" s="83" t="str">
        <f>IF(D495&gt;=18,"A1",IF(D495&gt;=16,"A2",IF(D495&gt;=14,"B1",IF(D495&gt;=12,"B2",IF(D495&gt;=10,"C1",IF(D495&gt;=8,"C2",IF(D495&gt;=6.5,"D","E")))))))</f>
        <v>E</v>
      </c>
      <c r="F495" s="331"/>
      <c r="G495" s="331"/>
      <c r="H495" s="332"/>
    </row>
    <row r="496" spans="1:8" ht="24.95" customHeight="1">
      <c r="A496" s="81">
        <v>2</v>
      </c>
      <c r="B496" s="82" t="s">
        <v>381</v>
      </c>
      <c r="C496" s="80">
        <v>20</v>
      </c>
      <c r="D496" s="91">
        <v>8.5</v>
      </c>
      <c r="E496" s="83" t="str">
        <f t="shared" ref="E496:E499" si="22">IF(D496&gt;=18,"A1",IF(D496&gt;=16,"A2",IF(D496&gt;=14,"B1",IF(D496&gt;=12,"B2",IF(D496&gt;=10,"C1",IF(D496&gt;=8,"C2",IF(D496&gt;=6.5,"D","E")))))))</f>
        <v>C2</v>
      </c>
      <c r="F496" s="331"/>
      <c r="G496" s="331"/>
      <c r="H496" s="332"/>
    </row>
    <row r="497" spans="1:8" ht="24.95" customHeight="1">
      <c r="A497" s="81">
        <v>3</v>
      </c>
      <c r="B497" s="82" t="s">
        <v>382</v>
      </c>
      <c r="C497" s="80">
        <v>20</v>
      </c>
      <c r="D497" s="91">
        <v>11.5</v>
      </c>
      <c r="E497" s="83" t="str">
        <f t="shared" si="22"/>
        <v>C1</v>
      </c>
      <c r="F497" s="331"/>
      <c r="G497" s="331"/>
      <c r="H497" s="332"/>
    </row>
    <row r="498" spans="1:8" ht="24.95" customHeight="1">
      <c r="A498" s="81">
        <v>4</v>
      </c>
      <c r="B498" s="82" t="s">
        <v>383</v>
      </c>
      <c r="C498" s="80">
        <v>20</v>
      </c>
      <c r="D498" s="91">
        <v>6.5</v>
      </c>
      <c r="E498" s="83" t="str">
        <f t="shared" si="22"/>
        <v>D</v>
      </c>
      <c r="F498" s="331"/>
      <c r="G498" s="331"/>
      <c r="H498" s="332"/>
    </row>
    <row r="499" spans="1:8" ht="24.95" customHeight="1">
      <c r="A499" s="81">
        <v>5</v>
      </c>
      <c r="B499" s="82" t="s">
        <v>384</v>
      </c>
      <c r="C499" s="80">
        <v>20</v>
      </c>
      <c r="D499" s="91">
        <v>9.5</v>
      </c>
      <c r="E499" s="83" t="str">
        <f t="shared" si="22"/>
        <v>C2</v>
      </c>
      <c r="F499" s="331"/>
      <c r="G499" s="331"/>
      <c r="H499" s="332"/>
    </row>
    <row r="500" spans="1:8" ht="24.95" customHeight="1">
      <c r="A500" s="81">
        <v>6</v>
      </c>
      <c r="B500" s="82" t="s">
        <v>385</v>
      </c>
      <c r="C500" s="80">
        <v>25</v>
      </c>
      <c r="D500" s="91">
        <v>10.5</v>
      </c>
      <c r="E500" s="83"/>
      <c r="F500" s="331"/>
      <c r="G500" s="331"/>
      <c r="H500" s="332"/>
    </row>
    <row r="501" spans="1:8" ht="24.95" customHeight="1">
      <c r="A501" s="85"/>
      <c r="B501" s="86"/>
      <c r="C501" s="86"/>
      <c r="D501" s="80"/>
      <c r="E501" s="86"/>
      <c r="F501" s="331"/>
      <c r="G501" s="331"/>
      <c r="H501" s="332"/>
    </row>
    <row r="502" spans="1:8" ht="24.95" customHeight="1">
      <c r="A502" s="85"/>
      <c r="B502" s="80" t="s">
        <v>362</v>
      </c>
      <c r="C502" s="80">
        <f>SUM(C495:C499)</f>
        <v>100</v>
      </c>
      <c r="D502" s="80">
        <f>SUM(D495:D499)</f>
        <v>41</v>
      </c>
      <c r="E502" s="86"/>
      <c r="F502" s="331"/>
      <c r="G502" s="331"/>
      <c r="H502" s="332"/>
    </row>
    <row r="503" spans="1:8" ht="24.95" customHeight="1">
      <c r="A503" s="85"/>
      <c r="B503" s="87" t="s">
        <v>386</v>
      </c>
      <c r="C503" s="87"/>
      <c r="D503" s="88">
        <f>(D502/100)*100</f>
        <v>41</v>
      </c>
      <c r="E503" s="89"/>
      <c r="F503" s="331"/>
      <c r="G503" s="331"/>
      <c r="H503" s="332"/>
    </row>
    <row r="504" spans="1:8" ht="24.95" customHeight="1">
      <c r="A504" s="352" t="s">
        <v>387</v>
      </c>
      <c r="B504" s="327" t="s">
        <v>388</v>
      </c>
      <c r="C504" s="327"/>
      <c r="D504" s="327"/>
      <c r="E504" s="327" t="s">
        <v>389</v>
      </c>
      <c r="F504" s="327"/>
      <c r="G504" s="327"/>
      <c r="H504" s="329"/>
    </row>
    <row r="505" spans="1:8" ht="24.95" customHeight="1">
      <c r="A505" s="353"/>
      <c r="B505" s="328"/>
      <c r="C505" s="328"/>
      <c r="D505" s="328"/>
      <c r="E505" s="328"/>
      <c r="F505" s="328"/>
      <c r="G505" s="328"/>
      <c r="H505" s="330"/>
    </row>
    <row r="507" spans="1:8" ht="24.95" customHeight="1">
      <c r="A507" s="348" t="s">
        <v>366</v>
      </c>
      <c r="B507" s="349"/>
      <c r="C507" s="349"/>
      <c r="D507" s="349"/>
      <c r="E507" s="349"/>
      <c r="F507" s="349"/>
      <c r="G507" s="349"/>
      <c r="H507" s="350"/>
    </row>
    <row r="508" spans="1:8" ht="24.95" customHeight="1">
      <c r="A508" s="333" t="s">
        <v>367</v>
      </c>
      <c r="B508" s="334"/>
      <c r="C508" s="334"/>
      <c r="D508" s="334"/>
      <c r="E508" s="334"/>
      <c r="F508" s="334"/>
      <c r="G508" s="334"/>
      <c r="H508" s="335"/>
    </row>
    <row r="509" spans="1:8" ht="24.95" customHeight="1">
      <c r="A509" s="333" t="s">
        <v>368</v>
      </c>
      <c r="B509" s="334"/>
      <c r="C509" s="334"/>
      <c r="D509" s="334"/>
      <c r="E509" s="334"/>
      <c r="F509" s="334"/>
      <c r="G509" s="334"/>
      <c r="H509" s="335"/>
    </row>
    <row r="510" spans="1:8" ht="24.95" customHeight="1">
      <c r="A510" s="333" t="s">
        <v>369</v>
      </c>
      <c r="B510" s="334"/>
      <c r="C510" s="334"/>
      <c r="D510" s="334"/>
      <c r="E510" s="334"/>
      <c r="F510" s="334"/>
      <c r="G510" s="334"/>
      <c r="H510" s="335"/>
    </row>
    <row r="511" spans="1:8" ht="24.95" customHeight="1">
      <c r="A511" s="333" t="s">
        <v>370</v>
      </c>
      <c r="B511" s="334"/>
      <c r="C511" s="334"/>
      <c r="D511" s="334"/>
      <c r="E511" s="334"/>
      <c r="F511" s="334"/>
      <c r="G511" s="334"/>
      <c r="H511" s="335"/>
    </row>
    <row r="512" spans="1:8" ht="24.95" customHeight="1">
      <c r="A512" s="76" t="s">
        <v>371</v>
      </c>
      <c r="C512" s="336" t="s">
        <v>372</v>
      </c>
      <c r="D512" s="336"/>
      <c r="E512" s="336"/>
      <c r="F512" s="74"/>
      <c r="G512" s="334"/>
      <c r="H512" s="335"/>
    </row>
    <row r="513" spans="1:8" ht="24.95" customHeight="1">
      <c r="A513" s="351" t="s">
        <v>373</v>
      </c>
      <c r="B513" s="344"/>
      <c r="C513" s="344" t="s">
        <v>240</v>
      </c>
      <c r="D513" s="344"/>
      <c r="E513" s="344"/>
      <c r="F513" s="77" t="s">
        <v>374</v>
      </c>
      <c r="G513" s="336">
        <v>21</v>
      </c>
      <c r="H513" s="337"/>
    </row>
    <row r="514" spans="1:8" ht="24.95" customHeight="1">
      <c r="A514" s="351" t="s">
        <v>7</v>
      </c>
      <c r="B514" s="344"/>
      <c r="C514" s="336" t="s">
        <v>239</v>
      </c>
      <c r="D514" s="336"/>
      <c r="E514" s="336"/>
      <c r="G514" s="344"/>
      <c r="H514" s="345"/>
    </row>
    <row r="515" spans="1:8" ht="24.95" customHeight="1">
      <c r="A515" s="347" t="s">
        <v>375</v>
      </c>
      <c r="B515" s="346"/>
      <c r="C515" s="346" t="s">
        <v>241</v>
      </c>
      <c r="D515" s="346"/>
      <c r="E515" s="346"/>
      <c r="F515" s="74" t="s">
        <v>11</v>
      </c>
      <c r="G515" s="78" t="s">
        <v>242</v>
      </c>
      <c r="H515" s="79"/>
    </row>
    <row r="516" spans="1:8" ht="24.95" customHeight="1">
      <c r="A516" s="341"/>
      <c r="B516" s="342"/>
      <c r="C516" s="342"/>
      <c r="D516" s="342"/>
      <c r="E516" s="343"/>
      <c r="F516" s="331"/>
      <c r="G516" s="331"/>
      <c r="H516" s="332"/>
    </row>
    <row r="517" spans="1:8" ht="24.95" customHeight="1">
      <c r="A517" s="81" t="s">
        <v>6</v>
      </c>
      <c r="B517" s="80" t="s">
        <v>376</v>
      </c>
      <c r="C517" s="80" t="s">
        <v>377</v>
      </c>
      <c r="D517" s="80" t="s">
        <v>378</v>
      </c>
      <c r="E517" s="80" t="s">
        <v>379</v>
      </c>
      <c r="F517" s="331"/>
      <c r="G517" s="331"/>
      <c r="H517" s="332"/>
    </row>
    <row r="518" spans="1:8" ht="24.95" customHeight="1">
      <c r="A518" s="81">
        <v>1</v>
      </c>
      <c r="B518" s="82" t="s">
        <v>380</v>
      </c>
      <c r="C518" s="80">
        <v>20</v>
      </c>
      <c r="D518" s="91">
        <v>9.5</v>
      </c>
      <c r="E518" s="83" t="str">
        <f>IF(D518&gt;=18,"A1",IF(D518&gt;=16,"A2",IF(D518&gt;=14,"B1",IF(D518&gt;=12,"B2",IF(D518&gt;=10,"C1",IF(D518&gt;=8,"C2",IF(D518&gt;=6.5,"D","E")))))))</f>
        <v>C2</v>
      </c>
      <c r="F518" s="331"/>
      <c r="G518" s="331"/>
      <c r="H518" s="332"/>
    </row>
    <row r="519" spans="1:8" ht="24.95" customHeight="1">
      <c r="A519" s="81">
        <v>2</v>
      </c>
      <c r="B519" s="82" t="s">
        <v>381</v>
      </c>
      <c r="C519" s="80">
        <v>20</v>
      </c>
      <c r="D519" s="91">
        <v>8</v>
      </c>
      <c r="E519" s="83" t="str">
        <f t="shared" ref="E519:E522" si="23">IF(D519&gt;=18,"A1",IF(D519&gt;=16,"A2",IF(D519&gt;=14,"B1",IF(D519&gt;=12,"B2",IF(D519&gt;=10,"C1",IF(D519&gt;=8,"C2",IF(D519&gt;=6.5,"D","E")))))))</f>
        <v>C2</v>
      </c>
      <c r="F519" s="331"/>
      <c r="G519" s="331"/>
      <c r="H519" s="332"/>
    </row>
    <row r="520" spans="1:8" ht="24.95" customHeight="1">
      <c r="A520" s="81">
        <v>3</v>
      </c>
      <c r="B520" s="82" t="s">
        <v>382</v>
      </c>
      <c r="C520" s="80">
        <v>20</v>
      </c>
      <c r="D520" s="91">
        <v>7</v>
      </c>
      <c r="E520" s="83" t="str">
        <f t="shared" si="23"/>
        <v>D</v>
      </c>
      <c r="F520" s="331"/>
      <c r="G520" s="331"/>
      <c r="H520" s="332"/>
    </row>
    <row r="521" spans="1:8" ht="24.95" customHeight="1">
      <c r="A521" s="81">
        <v>4</v>
      </c>
      <c r="B521" s="82" t="s">
        <v>383</v>
      </c>
      <c r="C521" s="80">
        <v>20</v>
      </c>
      <c r="D521" s="91">
        <v>4.5</v>
      </c>
      <c r="E521" s="83" t="str">
        <f t="shared" si="23"/>
        <v>E</v>
      </c>
      <c r="F521" s="331"/>
      <c r="G521" s="331"/>
      <c r="H521" s="332"/>
    </row>
    <row r="522" spans="1:8" ht="24.95" customHeight="1">
      <c r="A522" s="81">
        <v>5</v>
      </c>
      <c r="B522" s="82" t="s">
        <v>384</v>
      </c>
      <c r="C522" s="80">
        <v>20</v>
      </c>
      <c r="D522" s="91">
        <v>6</v>
      </c>
      <c r="E522" s="83" t="str">
        <f t="shared" si="23"/>
        <v>E</v>
      </c>
      <c r="F522" s="331"/>
      <c r="G522" s="331"/>
      <c r="H522" s="332"/>
    </row>
    <row r="523" spans="1:8" ht="24.95" customHeight="1">
      <c r="A523" s="81">
        <v>6</v>
      </c>
      <c r="B523" s="82" t="s">
        <v>385</v>
      </c>
      <c r="C523" s="80">
        <v>25</v>
      </c>
      <c r="D523" s="91">
        <v>10</v>
      </c>
      <c r="E523" s="83"/>
      <c r="F523" s="331"/>
      <c r="G523" s="331"/>
      <c r="H523" s="332"/>
    </row>
    <row r="524" spans="1:8" ht="24.95" customHeight="1">
      <c r="A524" s="85"/>
      <c r="B524" s="86"/>
      <c r="C524" s="86"/>
      <c r="D524" s="80"/>
      <c r="E524" s="86"/>
      <c r="F524" s="331"/>
      <c r="G524" s="331"/>
      <c r="H524" s="332"/>
    </row>
    <row r="525" spans="1:8" ht="24.95" customHeight="1">
      <c r="A525" s="85"/>
      <c r="B525" s="80" t="s">
        <v>362</v>
      </c>
      <c r="C525" s="80">
        <f>SUM(C518:C522)</f>
        <v>100</v>
      </c>
      <c r="D525" s="80">
        <f>SUM(D518:D522)</f>
        <v>35</v>
      </c>
      <c r="E525" s="86"/>
      <c r="F525" s="331"/>
      <c r="G525" s="331"/>
      <c r="H525" s="332"/>
    </row>
    <row r="526" spans="1:8" ht="24.95" customHeight="1">
      <c r="A526" s="85"/>
      <c r="B526" s="87" t="s">
        <v>386</v>
      </c>
      <c r="C526" s="87"/>
      <c r="D526" s="88">
        <f>(D525/100)*100</f>
        <v>35</v>
      </c>
      <c r="E526" s="89"/>
      <c r="F526" s="331"/>
      <c r="G526" s="331"/>
      <c r="H526" s="332"/>
    </row>
    <row r="527" spans="1:8" ht="24.95" customHeight="1">
      <c r="A527" s="352" t="s">
        <v>387</v>
      </c>
      <c r="B527" s="327" t="s">
        <v>388</v>
      </c>
      <c r="C527" s="327"/>
      <c r="D527" s="327"/>
      <c r="E527" s="327" t="s">
        <v>389</v>
      </c>
      <c r="F527" s="327"/>
      <c r="G527" s="327"/>
      <c r="H527" s="329"/>
    </row>
    <row r="528" spans="1:8" ht="24.95" customHeight="1">
      <c r="A528" s="353"/>
      <c r="B528" s="328"/>
      <c r="C528" s="328"/>
      <c r="D528" s="328"/>
      <c r="E528" s="328"/>
      <c r="F528" s="328"/>
      <c r="G528" s="328"/>
      <c r="H528" s="330"/>
    </row>
    <row r="530" spans="1:8" ht="24.95" customHeight="1">
      <c r="A530" s="348" t="s">
        <v>366</v>
      </c>
      <c r="B530" s="349"/>
      <c r="C530" s="349"/>
      <c r="D530" s="349"/>
      <c r="E530" s="349"/>
      <c r="F530" s="349"/>
      <c r="G530" s="349"/>
      <c r="H530" s="350"/>
    </row>
    <row r="531" spans="1:8" ht="24.95" customHeight="1">
      <c r="A531" s="333" t="s">
        <v>367</v>
      </c>
      <c r="B531" s="334"/>
      <c r="C531" s="334"/>
      <c r="D531" s="334"/>
      <c r="E531" s="334"/>
      <c r="F531" s="334"/>
      <c r="G531" s="334"/>
      <c r="H531" s="335"/>
    </row>
    <row r="532" spans="1:8" ht="24.95" customHeight="1">
      <c r="A532" s="333" t="s">
        <v>368</v>
      </c>
      <c r="B532" s="334"/>
      <c r="C532" s="334"/>
      <c r="D532" s="334"/>
      <c r="E532" s="334"/>
      <c r="F532" s="334"/>
      <c r="G532" s="334"/>
      <c r="H532" s="335"/>
    </row>
    <row r="533" spans="1:8" ht="24.95" customHeight="1">
      <c r="A533" s="333" t="s">
        <v>369</v>
      </c>
      <c r="B533" s="334"/>
      <c r="C533" s="334"/>
      <c r="D533" s="334"/>
      <c r="E533" s="334"/>
      <c r="F533" s="334"/>
      <c r="G533" s="334"/>
      <c r="H533" s="335"/>
    </row>
    <row r="534" spans="1:8" ht="24.95" customHeight="1">
      <c r="A534" s="333" t="s">
        <v>370</v>
      </c>
      <c r="B534" s="334"/>
      <c r="C534" s="334"/>
      <c r="D534" s="334"/>
      <c r="E534" s="334"/>
      <c r="F534" s="334"/>
      <c r="G534" s="334"/>
      <c r="H534" s="335"/>
    </row>
    <row r="535" spans="1:8" ht="24.95" customHeight="1">
      <c r="A535" s="76" t="s">
        <v>371</v>
      </c>
      <c r="C535" s="336" t="s">
        <v>372</v>
      </c>
      <c r="D535" s="336"/>
      <c r="E535" s="336"/>
      <c r="F535" s="74"/>
      <c r="G535" s="334"/>
      <c r="H535" s="335"/>
    </row>
    <row r="536" spans="1:8" ht="24.95" customHeight="1">
      <c r="A536" s="351" t="s">
        <v>373</v>
      </c>
      <c r="B536" s="344"/>
      <c r="C536" s="344" t="s">
        <v>251</v>
      </c>
      <c r="D536" s="344"/>
      <c r="E536" s="344"/>
      <c r="F536" s="77" t="s">
        <v>374</v>
      </c>
      <c r="G536" s="336">
        <v>22</v>
      </c>
      <c r="H536" s="337"/>
    </row>
    <row r="537" spans="1:8" ht="24.95" customHeight="1">
      <c r="A537" s="351" t="s">
        <v>7</v>
      </c>
      <c r="B537" s="344"/>
      <c r="C537" s="336" t="s">
        <v>250</v>
      </c>
      <c r="D537" s="336"/>
      <c r="E537" s="336"/>
      <c r="G537" s="344"/>
      <c r="H537" s="345"/>
    </row>
    <row r="538" spans="1:8" ht="24.95" customHeight="1">
      <c r="A538" s="347" t="s">
        <v>375</v>
      </c>
      <c r="B538" s="346"/>
      <c r="C538" s="346" t="s">
        <v>252</v>
      </c>
      <c r="D538" s="346"/>
      <c r="E538" s="346"/>
      <c r="F538" s="74" t="s">
        <v>11</v>
      </c>
      <c r="G538" s="78" t="s">
        <v>253</v>
      </c>
      <c r="H538" s="79"/>
    </row>
    <row r="539" spans="1:8" ht="24.95" customHeight="1">
      <c r="A539" s="341"/>
      <c r="B539" s="342"/>
      <c r="C539" s="342"/>
      <c r="D539" s="342"/>
      <c r="E539" s="343"/>
      <c r="F539" s="331"/>
      <c r="G539" s="331"/>
      <c r="H539" s="332"/>
    </row>
    <row r="540" spans="1:8" ht="24.95" customHeight="1">
      <c r="A540" s="81" t="s">
        <v>6</v>
      </c>
      <c r="B540" s="80" t="s">
        <v>376</v>
      </c>
      <c r="C540" s="80" t="s">
        <v>377</v>
      </c>
      <c r="D540" s="80" t="s">
        <v>378</v>
      </c>
      <c r="E540" s="80" t="s">
        <v>379</v>
      </c>
      <c r="F540" s="331"/>
      <c r="G540" s="331"/>
      <c r="H540" s="332"/>
    </row>
    <row r="541" spans="1:8" ht="24.95" customHeight="1">
      <c r="A541" s="81">
        <v>1</v>
      </c>
      <c r="B541" s="82" t="s">
        <v>380</v>
      </c>
      <c r="C541" s="80">
        <v>20</v>
      </c>
      <c r="D541" s="91">
        <v>14</v>
      </c>
      <c r="E541" s="83" t="str">
        <f>IF(D541&gt;=18,"A1",IF(D541&gt;=16,"A2",IF(D541&gt;=14,"B1",IF(D541&gt;=12,"B2",IF(D541&gt;=10,"C1",IF(D541&gt;=8,"C2",IF(D541&gt;=6.5,"D","E")))))))</f>
        <v>B1</v>
      </c>
      <c r="F541" s="331"/>
      <c r="G541" s="331"/>
      <c r="H541" s="332"/>
    </row>
    <row r="542" spans="1:8" ht="24.95" customHeight="1">
      <c r="A542" s="81">
        <v>2</v>
      </c>
      <c r="B542" s="82" t="s">
        <v>381</v>
      </c>
      <c r="C542" s="80">
        <v>20</v>
      </c>
      <c r="D542" s="91">
        <v>14.5</v>
      </c>
      <c r="E542" s="83" t="str">
        <f t="shared" ref="E542:E545" si="24">IF(D542&gt;=18,"A1",IF(D542&gt;=16,"A2",IF(D542&gt;=14,"B1",IF(D542&gt;=12,"B2",IF(D542&gt;=10,"C1",IF(D542&gt;=8,"C2",IF(D542&gt;=6.5,"D","E")))))))</f>
        <v>B1</v>
      </c>
      <c r="F542" s="331"/>
      <c r="G542" s="331"/>
      <c r="H542" s="332"/>
    </row>
    <row r="543" spans="1:8" ht="24.95" customHeight="1">
      <c r="A543" s="81">
        <v>3</v>
      </c>
      <c r="B543" s="82" t="s">
        <v>382</v>
      </c>
      <c r="C543" s="80">
        <v>20</v>
      </c>
      <c r="D543" s="91">
        <v>10</v>
      </c>
      <c r="E543" s="83" t="str">
        <f t="shared" si="24"/>
        <v>C1</v>
      </c>
      <c r="F543" s="331"/>
      <c r="G543" s="331"/>
      <c r="H543" s="332"/>
    </row>
    <row r="544" spans="1:8" ht="24.95" customHeight="1">
      <c r="A544" s="81">
        <v>4</v>
      </c>
      <c r="B544" s="82" t="s">
        <v>383</v>
      </c>
      <c r="C544" s="80">
        <v>20</v>
      </c>
      <c r="D544" s="91">
        <v>6</v>
      </c>
      <c r="E544" s="83" t="str">
        <f t="shared" si="24"/>
        <v>E</v>
      </c>
      <c r="F544" s="331"/>
      <c r="G544" s="331"/>
      <c r="H544" s="332"/>
    </row>
    <row r="545" spans="1:8" ht="24.95" customHeight="1">
      <c r="A545" s="81">
        <v>5</v>
      </c>
      <c r="B545" s="82" t="s">
        <v>384</v>
      </c>
      <c r="C545" s="80">
        <v>20</v>
      </c>
      <c r="D545" s="91">
        <v>9.5</v>
      </c>
      <c r="E545" s="83" t="str">
        <f t="shared" si="24"/>
        <v>C2</v>
      </c>
      <c r="F545" s="331"/>
      <c r="G545" s="331"/>
      <c r="H545" s="332"/>
    </row>
    <row r="546" spans="1:8" ht="24.95" customHeight="1">
      <c r="A546" s="81">
        <v>6</v>
      </c>
      <c r="B546" s="82" t="s">
        <v>385</v>
      </c>
      <c r="C546" s="80">
        <v>25</v>
      </c>
      <c r="D546" s="91">
        <v>16</v>
      </c>
      <c r="E546" s="83"/>
      <c r="F546" s="331"/>
      <c r="G546" s="331"/>
      <c r="H546" s="332"/>
    </row>
    <row r="547" spans="1:8" ht="24.95" customHeight="1">
      <c r="A547" s="85"/>
      <c r="B547" s="86"/>
      <c r="C547" s="86"/>
      <c r="D547" s="80"/>
      <c r="E547" s="86"/>
      <c r="F547" s="331"/>
      <c r="G547" s="331"/>
      <c r="H547" s="332"/>
    </row>
    <row r="548" spans="1:8" ht="24.95" customHeight="1">
      <c r="A548" s="85"/>
      <c r="B548" s="80" t="s">
        <v>362</v>
      </c>
      <c r="C548" s="80">
        <f>SUM(C541:C545)</f>
        <v>100</v>
      </c>
      <c r="D548" s="80">
        <f>SUM(D541:D545)</f>
        <v>54</v>
      </c>
      <c r="E548" s="86"/>
      <c r="F548" s="331"/>
      <c r="G548" s="331"/>
      <c r="H548" s="332"/>
    </row>
    <row r="549" spans="1:8" ht="24.95" customHeight="1">
      <c r="A549" s="85"/>
      <c r="B549" s="87" t="s">
        <v>386</v>
      </c>
      <c r="C549" s="87"/>
      <c r="D549" s="88">
        <f>(D548/100)*100</f>
        <v>54</v>
      </c>
      <c r="E549" s="89"/>
      <c r="F549" s="331"/>
      <c r="G549" s="331"/>
      <c r="H549" s="332"/>
    </row>
    <row r="550" spans="1:8" ht="24.95" customHeight="1">
      <c r="A550" s="352" t="s">
        <v>387</v>
      </c>
      <c r="B550" s="327" t="s">
        <v>388</v>
      </c>
      <c r="C550" s="327"/>
      <c r="D550" s="327"/>
      <c r="E550" s="327" t="s">
        <v>389</v>
      </c>
      <c r="F550" s="327"/>
      <c r="G550" s="327"/>
      <c r="H550" s="329"/>
    </row>
    <row r="551" spans="1:8" ht="24.95" customHeight="1">
      <c r="A551" s="353"/>
      <c r="B551" s="328"/>
      <c r="C551" s="328"/>
      <c r="D551" s="328"/>
      <c r="E551" s="328"/>
      <c r="F551" s="328"/>
      <c r="G551" s="328"/>
      <c r="H551" s="330"/>
    </row>
    <row r="553" spans="1:8" ht="24.95" customHeight="1">
      <c r="A553" s="348" t="s">
        <v>366</v>
      </c>
      <c r="B553" s="349"/>
      <c r="C553" s="349"/>
      <c r="D553" s="349"/>
      <c r="E553" s="349"/>
      <c r="F553" s="349"/>
      <c r="G553" s="349"/>
      <c r="H553" s="350"/>
    </row>
    <row r="554" spans="1:8" ht="24.95" customHeight="1">
      <c r="A554" s="333" t="s">
        <v>367</v>
      </c>
      <c r="B554" s="334"/>
      <c r="C554" s="334"/>
      <c r="D554" s="334"/>
      <c r="E554" s="334"/>
      <c r="F554" s="334"/>
      <c r="G554" s="334"/>
      <c r="H554" s="335"/>
    </row>
    <row r="555" spans="1:8" ht="24.95" customHeight="1">
      <c r="A555" s="333" t="s">
        <v>368</v>
      </c>
      <c r="B555" s="334"/>
      <c r="C555" s="334"/>
      <c r="D555" s="334"/>
      <c r="E555" s="334"/>
      <c r="F555" s="334"/>
      <c r="G555" s="334"/>
      <c r="H555" s="335"/>
    </row>
    <row r="556" spans="1:8" ht="24.95" customHeight="1">
      <c r="A556" s="333" t="s">
        <v>369</v>
      </c>
      <c r="B556" s="334"/>
      <c r="C556" s="334"/>
      <c r="D556" s="334"/>
      <c r="E556" s="334"/>
      <c r="F556" s="334"/>
      <c r="G556" s="334"/>
      <c r="H556" s="335"/>
    </row>
    <row r="557" spans="1:8" ht="24.95" customHeight="1">
      <c r="A557" s="333" t="s">
        <v>370</v>
      </c>
      <c r="B557" s="334"/>
      <c r="C557" s="334"/>
      <c r="D557" s="334"/>
      <c r="E557" s="334"/>
      <c r="F557" s="334"/>
      <c r="G557" s="334"/>
      <c r="H557" s="335"/>
    </row>
    <row r="558" spans="1:8" ht="24.95" customHeight="1">
      <c r="A558" s="76" t="s">
        <v>371</v>
      </c>
      <c r="C558" s="336" t="s">
        <v>372</v>
      </c>
      <c r="D558" s="336"/>
      <c r="E558" s="336"/>
      <c r="F558" s="74"/>
      <c r="G558" s="334"/>
      <c r="H558" s="335"/>
    </row>
    <row r="559" spans="1:8" ht="24.95" customHeight="1">
      <c r="A559" s="351" t="s">
        <v>373</v>
      </c>
      <c r="B559" s="344"/>
      <c r="C559" s="344" t="s">
        <v>261</v>
      </c>
      <c r="D559" s="344"/>
      <c r="E559" s="344"/>
      <c r="F559" s="77" t="s">
        <v>374</v>
      </c>
      <c r="G559" s="336">
        <v>23</v>
      </c>
      <c r="H559" s="337"/>
    </row>
    <row r="560" spans="1:8" ht="24.95" customHeight="1">
      <c r="A560" s="351" t="s">
        <v>7</v>
      </c>
      <c r="B560" s="344"/>
      <c r="C560" s="336" t="s">
        <v>260</v>
      </c>
      <c r="D560" s="336"/>
      <c r="E560" s="336"/>
      <c r="G560" s="344"/>
      <c r="H560" s="345"/>
    </row>
    <row r="561" spans="1:8" ht="24.95" customHeight="1">
      <c r="A561" s="347" t="s">
        <v>375</v>
      </c>
      <c r="B561" s="346"/>
      <c r="C561" s="346" t="s">
        <v>397</v>
      </c>
      <c r="D561" s="346"/>
      <c r="E561" s="346"/>
      <c r="F561" s="74" t="s">
        <v>11</v>
      </c>
      <c r="G561" s="78" t="s">
        <v>398</v>
      </c>
      <c r="H561" s="79"/>
    </row>
    <row r="562" spans="1:8" ht="24.95" customHeight="1">
      <c r="A562" s="341"/>
      <c r="B562" s="342"/>
      <c r="C562" s="342"/>
      <c r="D562" s="342"/>
      <c r="E562" s="343"/>
      <c r="F562" s="331"/>
      <c r="G562" s="331"/>
      <c r="H562" s="332"/>
    </row>
    <row r="563" spans="1:8" ht="24.95" customHeight="1">
      <c r="A563" s="81" t="s">
        <v>6</v>
      </c>
      <c r="B563" s="80" t="s">
        <v>376</v>
      </c>
      <c r="C563" s="80" t="s">
        <v>377</v>
      </c>
      <c r="D563" s="80" t="s">
        <v>378</v>
      </c>
      <c r="E563" s="80" t="s">
        <v>379</v>
      </c>
      <c r="F563" s="331"/>
      <c r="G563" s="331"/>
      <c r="H563" s="332"/>
    </row>
    <row r="564" spans="1:8" ht="24.95" customHeight="1">
      <c r="A564" s="81">
        <v>1</v>
      </c>
      <c r="B564" s="82" t="s">
        <v>380</v>
      </c>
      <c r="C564" s="80">
        <v>20</v>
      </c>
      <c r="D564" s="84">
        <v>12.5</v>
      </c>
      <c r="E564" s="83" t="str">
        <f>IF(D564&gt;=18,"A1",IF(D564&gt;=16,"A2",IF(D564&gt;=14,"B1",IF(D564&gt;=12,"B2",IF(D564&gt;=10,"C1",IF(D564&gt;=8,"C2",IF(D564&gt;=6.5,"D","E")))))))</f>
        <v>B2</v>
      </c>
      <c r="F564" s="331"/>
      <c r="G564" s="331"/>
      <c r="H564" s="332"/>
    </row>
    <row r="565" spans="1:8" ht="24.95" customHeight="1">
      <c r="A565" s="81">
        <v>2</v>
      </c>
      <c r="B565" s="82" t="s">
        <v>381</v>
      </c>
      <c r="C565" s="80">
        <v>20</v>
      </c>
      <c r="D565" s="84">
        <v>14</v>
      </c>
      <c r="E565" s="83" t="str">
        <f t="shared" ref="E565:E568" si="25">IF(D565&gt;=18,"A1",IF(D565&gt;=16,"A2",IF(D565&gt;=14,"B1",IF(D565&gt;=12,"B2",IF(D565&gt;=10,"C1",IF(D565&gt;=8,"C2",IF(D565&gt;=6.5,"D","E")))))))</f>
        <v>B1</v>
      </c>
      <c r="F565" s="331"/>
      <c r="G565" s="331"/>
      <c r="H565" s="332"/>
    </row>
    <row r="566" spans="1:8" ht="24.95" customHeight="1">
      <c r="A566" s="81">
        <v>3</v>
      </c>
      <c r="B566" s="82" t="s">
        <v>382</v>
      </c>
      <c r="C566" s="80">
        <v>20</v>
      </c>
      <c r="D566" s="84">
        <v>17.5</v>
      </c>
      <c r="E566" s="83" t="str">
        <f t="shared" si="25"/>
        <v>A2</v>
      </c>
      <c r="F566" s="331"/>
      <c r="G566" s="331"/>
      <c r="H566" s="332"/>
    </row>
    <row r="567" spans="1:8" ht="24.95" customHeight="1">
      <c r="A567" s="81">
        <v>4</v>
      </c>
      <c r="B567" s="82" t="s">
        <v>383</v>
      </c>
      <c r="C567" s="80">
        <v>20</v>
      </c>
      <c r="D567" s="84">
        <v>10.5</v>
      </c>
      <c r="E567" s="83" t="str">
        <f t="shared" si="25"/>
        <v>C1</v>
      </c>
      <c r="F567" s="331"/>
      <c r="G567" s="331"/>
      <c r="H567" s="332"/>
    </row>
    <row r="568" spans="1:8" ht="24.95" customHeight="1">
      <c r="A568" s="81">
        <v>5</v>
      </c>
      <c r="B568" s="82" t="s">
        <v>384</v>
      </c>
      <c r="C568" s="80">
        <v>20</v>
      </c>
      <c r="D568" s="84">
        <v>8</v>
      </c>
      <c r="E568" s="83" t="str">
        <f t="shared" si="25"/>
        <v>C2</v>
      </c>
      <c r="F568" s="331"/>
      <c r="G568" s="331"/>
      <c r="H568" s="332"/>
    </row>
    <row r="569" spans="1:8" ht="24.95" customHeight="1">
      <c r="A569" s="81">
        <v>6</v>
      </c>
      <c r="B569" s="82" t="s">
        <v>385</v>
      </c>
      <c r="C569" s="80">
        <v>25</v>
      </c>
      <c r="D569" s="84">
        <v>17</v>
      </c>
      <c r="E569" s="83"/>
      <c r="F569" s="331"/>
      <c r="G569" s="331"/>
      <c r="H569" s="332"/>
    </row>
    <row r="570" spans="1:8" ht="24.95" customHeight="1">
      <c r="A570" s="85"/>
      <c r="B570" s="86"/>
      <c r="C570" s="86"/>
      <c r="D570" s="80"/>
      <c r="E570" s="86"/>
      <c r="F570" s="331"/>
      <c r="G570" s="331"/>
      <c r="H570" s="332"/>
    </row>
    <row r="571" spans="1:8" ht="24.95" customHeight="1">
      <c r="A571" s="85"/>
      <c r="B571" s="80" t="s">
        <v>362</v>
      </c>
      <c r="C571" s="80">
        <f>SUM(C564:C568)</f>
        <v>100</v>
      </c>
      <c r="D571" s="80">
        <f>SUM(D564:D568)</f>
        <v>62.5</v>
      </c>
      <c r="E571" s="86"/>
      <c r="F571" s="331"/>
      <c r="G571" s="331"/>
      <c r="H571" s="332"/>
    </row>
    <row r="572" spans="1:8" ht="24.95" customHeight="1">
      <c r="A572" s="85"/>
      <c r="B572" s="87" t="s">
        <v>386</v>
      </c>
      <c r="C572" s="87"/>
      <c r="D572" s="88">
        <f>(D571/100)*100</f>
        <v>62.5</v>
      </c>
      <c r="E572" s="89"/>
      <c r="F572" s="331"/>
      <c r="G572" s="331"/>
      <c r="H572" s="332"/>
    </row>
    <row r="573" spans="1:8" ht="24.95" customHeight="1">
      <c r="A573" s="352" t="s">
        <v>387</v>
      </c>
      <c r="B573" s="327" t="s">
        <v>388</v>
      </c>
      <c r="C573" s="327"/>
      <c r="D573" s="327"/>
      <c r="E573" s="327" t="s">
        <v>389</v>
      </c>
      <c r="F573" s="327"/>
      <c r="G573" s="327"/>
      <c r="H573" s="329"/>
    </row>
    <row r="574" spans="1:8" ht="24.95" customHeight="1">
      <c r="A574" s="353"/>
      <c r="B574" s="328"/>
      <c r="C574" s="328"/>
      <c r="D574" s="328"/>
      <c r="E574" s="328"/>
      <c r="F574" s="328"/>
      <c r="G574" s="328"/>
      <c r="H574" s="330"/>
    </row>
    <row r="576" spans="1:8" ht="24.95" customHeight="1">
      <c r="A576" s="348" t="s">
        <v>366</v>
      </c>
      <c r="B576" s="349"/>
      <c r="C576" s="349"/>
      <c r="D576" s="349"/>
      <c r="E576" s="349"/>
      <c r="F576" s="349"/>
      <c r="G576" s="349"/>
      <c r="H576" s="350"/>
    </row>
    <row r="577" spans="1:8" ht="24.95" customHeight="1">
      <c r="A577" s="333" t="s">
        <v>367</v>
      </c>
      <c r="B577" s="334"/>
      <c r="C577" s="334"/>
      <c r="D577" s="334"/>
      <c r="E577" s="334"/>
      <c r="F577" s="334"/>
      <c r="G577" s="334"/>
      <c r="H577" s="335"/>
    </row>
    <row r="578" spans="1:8" ht="24.95" customHeight="1">
      <c r="A578" s="333" t="s">
        <v>368</v>
      </c>
      <c r="B578" s="334"/>
      <c r="C578" s="334"/>
      <c r="D578" s="334"/>
      <c r="E578" s="334"/>
      <c r="F578" s="334"/>
      <c r="G578" s="334"/>
      <c r="H578" s="335"/>
    </row>
    <row r="579" spans="1:8" ht="24.95" customHeight="1">
      <c r="A579" s="333" t="s">
        <v>369</v>
      </c>
      <c r="B579" s="334"/>
      <c r="C579" s="334"/>
      <c r="D579" s="334"/>
      <c r="E579" s="334"/>
      <c r="F579" s="334"/>
      <c r="G579" s="334"/>
      <c r="H579" s="335"/>
    </row>
    <row r="580" spans="1:8" ht="24.95" customHeight="1">
      <c r="A580" s="333" t="s">
        <v>370</v>
      </c>
      <c r="B580" s="334"/>
      <c r="C580" s="334"/>
      <c r="D580" s="334"/>
      <c r="E580" s="334"/>
      <c r="F580" s="334"/>
      <c r="G580" s="334"/>
      <c r="H580" s="335"/>
    </row>
    <row r="581" spans="1:8" ht="24.95" customHeight="1">
      <c r="A581" s="76" t="s">
        <v>371</v>
      </c>
      <c r="C581" s="336" t="s">
        <v>372</v>
      </c>
      <c r="D581" s="336"/>
      <c r="E581" s="336"/>
      <c r="F581" s="74"/>
      <c r="G581" s="334"/>
      <c r="H581" s="335"/>
    </row>
    <row r="582" spans="1:8" ht="24.95" customHeight="1">
      <c r="A582" s="351" t="s">
        <v>373</v>
      </c>
      <c r="B582" s="344"/>
      <c r="C582" s="344" t="s">
        <v>271</v>
      </c>
      <c r="D582" s="344"/>
      <c r="E582" s="344"/>
      <c r="F582" s="77" t="s">
        <v>374</v>
      </c>
      <c r="G582" s="336">
        <v>29</v>
      </c>
      <c r="H582" s="337"/>
    </row>
    <row r="583" spans="1:8" ht="24.95" customHeight="1">
      <c r="A583" s="351" t="s">
        <v>7</v>
      </c>
      <c r="B583" s="344"/>
      <c r="C583" s="336" t="s">
        <v>270</v>
      </c>
      <c r="D583" s="336"/>
      <c r="E583" s="336"/>
      <c r="G583" s="344"/>
      <c r="H583" s="345"/>
    </row>
    <row r="584" spans="1:8" ht="24.95" customHeight="1">
      <c r="A584" s="347" t="s">
        <v>375</v>
      </c>
      <c r="B584" s="346"/>
      <c r="C584" s="346" t="s">
        <v>272</v>
      </c>
      <c r="D584" s="346"/>
      <c r="E584" s="346"/>
      <c r="F584" s="74" t="s">
        <v>11</v>
      </c>
      <c r="G584" s="78" t="s">
        <v>273</v>
      </c>
      <c r="H584" s="79"/>
    </row>
    <row r="585" spans="1:8" ht="24.95" customHeight="1">
      <c r="A585" s="341"/>
      <c r="B585" s="342"/>
      <c r="C585" s="342"/>
      <c r="D585" s="342"/>
      <c r="E585" s="343"/>
      <c r="F585" s="331"/>
      <c r="G585" s="331"/>
      <c r="H585" s="332"/>
    </row>
    <row r="586" spans="1:8" ht="24.95" customHeight="1">
      <c r="A586" s="81" t="s">
        <v>6</v>
      </c>
      <c r="B586" s="80" t="s">
        <v>376</v>
      </c>
      <c r="C586" s="80" t="s">
        <v>377</v>
      </c>
      <c r="D586" s="80" t="s">
        <v>378</v>
      </c>
      <c r="E586" s="80" t="s">
        <v>379</v>
      </c>
      <c r="F586" s="331"/>
      <c r="G586" s="331"/>
      <c r="H586" s="332"/>
    </row>
    <row r="587" spans="1:8" ht="24.95" customHeight="1">
      <c r="A587" s="81">
        <v>1</v>
      </c>
      <c r="B587" s="82" t="s">
        <v>380</v>
      </c>
      <c r="C587" s="80">
        <v>20</v>
      </c>
      <c r="D587" s="94">
        <v>9.5</v>
      </c>
      <c r="E587" s="83" t="str">
        <f>IF(D587&gt;=18,"A1",IF(D587&gt;=16,"A2",IF(D587&gt;=14,"B1",IF(D587&gt;=12,"B2",IF(D587&gt;=10,"C1",IF(D587&gt;=8,"C2",IF(D587&gt;=6.5,"D","E")))))))</f>
        <v>C2</v>
      </c>
      <c r="F587" s="331"/>
      <c r="G587" s="331"/>
      <c r="H587" s="332"/>
    </row>
    <row r="588" spans="1:8" ht="24.95" customHeight="1">
      <c r="A588" s="81">
        <v>2</v>
      </c>
      <c r="B588" s="82" t="s">
        <v>381</v>
      </c>
      <c r="C588" s="80">
        <v>20</v>
      </c>
      <c r="D588" s="94">
        <v>7.5</v>
      </c>
      <c r="E588" s="83" t="str">
        <f t="shared" ref="E588:E591" si="26">IF(D588&gt;=18,"A1",IF(D588&gt;=16,"A2",IF(D588&gt;=14,"B1",IF(D588&gt;=12,"B2",IF(D588&gt;=10,"C1",IF(D588&gt;=8,"C2",IF(D588&gt;=6.5,"D","E")))))))</f>
        <v>D</v>
      </c>
      <c r="F588" s="331"/>
      <c r="G588" s="331"/>
      <c r="H588" s="332"/>
    </row>
    <row r="589" spans="1:8" ht="24.95" customHeight="1">
      <c r="A589" s="81">
        <v>3</v>
      </c>
      <c r="B589" s="82" t="s">
        <v>382</v>
      </c>
      <c r="C589" s="80">
        <v>20</v>
      </c>
      <c r="D589" s="94">
        <v>12</v>
      </c>
      <c r="E589" s="83" t="str">
        <f t="shared" si="26"/>
        <v>B2</v>
      </c>
      <c r="F589" s="331"/>
      <c r="G589" s="331"/>
      <c r="H589" s="332"/>
    </row>
    <row r="590" spans="1:8" ht="24.95" customHeight="1">
      <c r="A590" s="81">
        <v>4</v>
      </c>
      <c r="B590" s="82" t="s">
        <v>383</v>
      </c>
      <c r="C590" s="80">
        <v>20</v>
      </c>
      <c r="D590" s="94">
        <v>7.5</v>
      </c>
      <c r="E590" s="83" t="str">
        <f t="shared" si="26"/>
        <v>D</v>
      </c>
      <c r="F590" s="331"/>
      <c r="G590" s="331"/>
      <c r="H590" s="332"/>
    </row>
    <row r="591" spans="1:8" ht="24.95" customHeight="1">
      <c r="A591" s="81">
        <v>5</v>
      </c>
      <c r="B591" s="82" t="s">
        <v>384</v>
      </c>
      <c r="C591" s="80">
        <v>20</v>
      </c>
      <c r="D591" s="94">
        <v>11.5</v>
      </c>
      <c r="E591" s="83" t="str">
        <f t="shared" si="26"/>
        <v>C1</v>
      </c>
      <c r="F591" s="331"/>
      <c r="G591" s="331"/>
      <c r="H591" s="332"/>
    </row>
    <row r="592" spans="1:8" ht="24.95" customHeight="1">
      <c r="A592" s="81">
        <v>6</v>
      </c>
      <c r="B592" s="82" t="s">
        <v>385</v>
      </c>
      <c r="C592" s="80">
        <v>25</v>
      </c>
      <c r="D592" s="94">
        <v>13</v>
      </c>
      <c r="E592" s="83"/>
      <c r="F592" s="331"/>
      <c r="G592" s="331"/>
      <c r="H592" s="332"/>
    </row>
    <row r="593" spans="1:8" ht="24.95" customHeight="1">
      <c r="A593" s="85"/>
      <c r="B593" s="86"/>
      <c r="C593" s="86"/>
      <c r="D593" s="80"/>
      <c r="E593" s="86"/>
      <c r="F593" s="331"/>
      <c r="G593" s="331"/>
      <c r="H593" s="332"/>
    </row>
    <row r="594" spans="1:8" ht="24.95" customHeight="1">
      <c r="A594" s="85"/>
      <c r="B594" s="80" t="s">
        <v>362</v>
      </c>
      <c r="C594" s="80">
        <f>SUM(C587:C591)</f>
        <v>100</v>
      </c>
      <c r="D594" s="80">
        <f>SUM(D587:D591)</f>
        <v>48</v>
      </c>
      <c r="E594" s="86"/>
      <c r="F594" s="331"/>
      <c r="G594" s="331"/>
      <c r="H594" s="332"/>
    </row>
    <row r="595" spans="1:8" ht="24.95" customHeight="1">
      <c r="A595" s="85"/>
      <c r="B595" s="87" t="s">
        <v>386</v>
      </c>
      <c r="C595" s="87"/>
      <c r="D595" s="88">
        <f>(D594/100)*100</f>
        <v>48</v>
      </c>
      <c r="E595" s="89"/>
      <c r="F595" s="331"/>
      <c r="G595" s="331"/>
      <c r="H595" s="332"/>
    </row>
    <row r="596" spans="1:8" ht="24.95" customHeight="1">
      <c r="A596" s="352" t="s">
        <v>387</v>
      </c>
      <c r="B596" s="327" t="s">
        <v>388</v>
      </c>
      <c r="C596" s="327"/>
      <c r="D596" s="327"/>
      <c r="E596" s="327" t="s">
        <v>389</v>
      </c>
      <c r="F596" s="327"/>
      <c r="G596" s="327"/>
      <c r="H596" s="329"/>
    </row>
    <row r="597" spans="1:8" ht="24.95" customHeight="1">
      <c r="A597" s="353"/>
      <c r="B597" s="328"/>
      <c r="C597" s="328"/>
      <c r="D597" s="328"/>
      <c r="E597" s="328"/>
      <c r="F597" s="328"/>
      <c r="G597" s="328"/>
      <c r="H597" s="330"/>
    </row>
    <row r="599" spans="1:8" ht="24.95" customHeight="1">
      <c r="A599" s="348" t="s">
        <v>366</v>
      </c>
      <c r="B599" s="349"/>
      <c r="C599" s="349"/>
      <c r="D599" s="349"/>
      <c r="E599" s="349"/>
      <c r="F599" s="349"/>
      <c r="G599" s="349"/>
      <c r="H599" s="350"/>
    </row>
    <row r="600" spans="1:8" ht="24.95" customHeight="1">
      <c r="A600" s="333" t="s">
        <v>367</v>
      </c>
      <c r="B600" s="334"/>
      <c r="C600" s="334"/>
      <c r="D600" s="334"/>
      <c r="E600" s="334"/>
      <c r="F600" s="334"/>
      <c r="G600" s="334"/>
      <c r="H600" s="335"/>
    </row>
    <row r="601" spans="1:8" ht="24.95" customHeight="1">
      <c r="A601" s="333" t="s">
        <v>368</v>
      </c>
      <c r="B601" s="334"/>
      <c r="C601" s="334"/>
      <c r="D601" s="334"/>
      <c r="E601" s="334"/>
      <c r="F601" s="334"/>
      <c r="G601" s="334"/>
      <c r="H601" s="335"/>
    </row>
    <row r="602" spans="1:8" ht="24.95" customHeight="1">
      <c r="A602" s="333" t="s">
        <v>369</v>
      </c>
      <c r="B602" s="334"/>
      <c r="C602" s="334"/>
      <c r="D602" s="334"/>
      <c r="E602" s="334"/>
      <c r="F602" s="334"/>
      <c r="G602" s="334"/>
      <c r="H602" s="335"/>
    </row>
    <row r="603" spans="1:8" ht="24.95" customHeight="1">
      <c r="A603" s="333" t="s">
        <v>370</v>
      </c>
      <c r="B603" s="334"/>
      <c r="C603" s="334"/>
      <c r="D603" s="334"/>
      <c r="E603" s="334"/>
      <c r="F603" s="334"/>
      <c r="G603" s="334"/>
      <c r="H603" s="335"/>
    </row>
    <row r="604" spans="1:8" ht="24.95" customHeight="1">
      <c r="A604" s="76" t="s">
        <v>371</v>
      </c>
      <c r="C604" s="336" t="s">
        <v>372</v>
      </c>
      <c r="D604" s="336"/>
      <c r="E604" s="336"/>
      <c r="F604" s="74"/>
      <c r="G604" s="334"/>
      <c r="H604" s="335"/>
    </row>
    <row r="605" spans="1:8" ht="24.95" customHeight="1">
      <c r="A605" s="351" t="s">
        <v>373</v>
      </c>
      <c r="B605" s="344"/>
      <c r="C605" s="344" t="s">
        <v>280</v>
      </c>
      <c r="D605" s="344"/>
      <c r="E605" s="344"/>
      <c r="F605" s="77" t="s">
        <v>374</v>
      </c>
      <c r="G605" s="336">
        <v>24</v>
      </c>
      <c r="H605" s="337"/>
    </row>
    <row r="606" spans="1:8" ht="24.95" customHeight="1">
      <c r="A606" s="351" t="s">
        <v>7</v>
      </c>
      <c r="B606" s="344"/>
      <c r="C606" s="336" t="s">
        <v>279</v>
      </c>
      <c r="D606" s="336"/>
      <c r="E606" s="336"/>
      <c r="G606" s="344"/>
      <c r="H606" s="345"/>
    </row>
    <row r="607" spans="1:8" ht="24.95" customHeight="1">
      <c r="A607" s="347" t="s">
        <v>375</v>
      </c>
      <c r="B607" s="346"/>
      <c r="C607" s="346" t="s">
        <v>281</v>
      </c>
      <c r="D607" s="346"/>
      <c r="E607" s="346"/>
      <c r="F607" s="74" t="s">
        <v>11</v>
      </c>
      <c r="G607" s="78" t="s">
        <v>282</v>
      </c>
      <c r="H607" s="79"/>
    </row>
    <row r="608" spans="1:8" ht="24.95" customHeight="1">
      <c r="A608" s="341"/>
      <c r="B608" s="342"/>
      <c r="C608" s="342"/>
      <c r="D608" s="342"/>
      <c r="E608" s="343"/>
      <c r="F608" s="331"/>
      <c r="G608" s="331"/>
      <c r="H608" s="332"/>
    </row>
    <row r="609" spans="1:8" ht="24.95" customHeight="1">
      <c r="A609" s="81" t="s">
        <v>6</v>
      </c>
      <c r="B609" s="80" t="s">
        <v>376</v>
      </c>
      <c r="C609" s="80" t="s">
        <v>377</v>
      </c>
      <c r="D609" s="80" t="s">
        <v>378</v>
      </c>
      <c r="E609" s="80" t="s">
        <v>379</v>
      </c>
      <c r="F609" s="331"/>
      <c r="G609" s="331"/>
      <c r="H609" s="332"/>
    </row>
    <row r="610" spans="1:8" ht="24.95" customHeight="1">
      <c r="A610" s="81">
        <v>1</v>
      </c>
      <c r="B610" s="82" t="s">
        <v>380</v>
      </c>
      <c r="C610" s="80">
        <v>20</v>
      </c>
      <c r="D610" s="84">
        <v>12</v>
      </c>
      <c r="E610" s="83" t="str">
        <f>IF(D610&gt;=18,"A1",IF(D610&gt;=16,"A2",IF(D610&gt;=14,"B1",IF(D610&gt;=12,"B2",IF(D610&gt;=10,"C1",IF(D610&gt;=8,"C2",IF(D610&gt;=6.5,"D","E")))))))</f>
        <v>B2</v>
      </c>
      <c r="F610" s="331"/>
      <c r="G610" s="331"/>
      <c r="H610" s="332"/>
    </row>
    <row r="611" spans="1:8" ht="24.95" customHeight="1">
      <c r="A611" s="81">
        <v>2</v>
      </c>
      <c r="B611" s="82" t="s">
        <v>381</v>
      </c>
      <c r="C611" s="80">
        <v>20</v>
      </c>
      <c r="D611" s="84">
        <v>5</v>
      </c>
      <c r="E611" s="83" t="str">
        <f t="shared" ref="E611:E614" si="27">IF(D611&gt;=18,"A1",IF(D611&gt;=16,"A2",IF(D611&gt;=14,"B1",IF(D611&gt;=12,"B2",IF(D611&gt;=10,"C1",IF(D611&gt;=8,"C2",IF(D611&gt;=6.5,"D","E")))))))</f>
        <v>E</v>
      </c>
      <c r="F611" s="331"/>
      <c r="G611" s="331"/>
      <c r="H611" s="332"/>
    </row>
    <row r="612" spans="1:8" ht="24.95" customHeight="1">
      <c r="A612" s="81">
        <v>3</v>
      </c>
      <c r="B612" s="82" t="s">
        <v>382</v>
      </c>
      <c r="C612" s="80">
        <v>20</v>
      </c>
      <c r="D612" s="84">
        <v>6</v>
      </c>
      <c r="E612" s="83" t="str">
        <f t="shared" si="27"/>
        <v>E</v>
      </c>
      <c r="F612" s="331"/>
      <c r="G612" s="331"/>
      <c r="H612" s="332"/>
    </row>
    <row r="613" spans="1:8" ht="24.95" customHeight="1">
      <c r="A613" s="81">
        <v>4</v>
      </c>
      <c r="B613" s="82" t="s">
        <v>383</v>
      </c>
      <c r="C613" s="80">
        <v>20</v>
      </c>
      <c r="D613" s="84">
        <v>3.5</v>
      </c>
      <c r="E613" s="83" t="str">
        <f t="shared" si="27"/>
        <v>E</v>
      </c>
      <c r="F613" s="331"/>
      <c r="G613" s="331"/>
      <c r="H613" s="332"/>
    </row>
    <row r="614" spans="1:8" ht="24.95" customHeight="1">
      <c r="A614" s="81">
        <v>5</v>
      </c>
      <c r="B614" s="82" t="s">
        <v>384</v>
      </c>
      <c r="C614" s="80">
        <v>20</v>
      </c>
      <c r="D614" s="84">
        <v>7</v>
      </c>
      <c r="E614" s="83" t="str">
        <f t="shared" si="27"/>
        <v>D</v>
      </c>
      <c r="F614" s="331"/>
      <c r="G614" s="331"/>
      <c r="H614" s="332"/>
    </row>
    <row r="615" spans="1:8" ht="24.95" customHeight="1">
      <c r="A615" s="81">
        <v>6</v>
      </c>
      <c r="B615" s="82" t="s">
        <v>385</v>
      </c>
      <c r="C615" s="80">
        <v>25</v>
      </c>
      <c r="D615" s="84">
        <v>10</v>
      </c>
      <c r="E615" s="83"/>
      <c r="F615" s="331"/>
      <c r="G615" s="331"/>
      <c r="H615" s="332"/>
    </row>
    <row r="616" spans="1:8" ht="24.95" customHeight="1">
      <c r="A616" s="85"/>
      <c r="B616" s="86"/>
      <c r="C616" s="86"/>
      <c r="D616" s="80"/>
      <c r="E616" s="86"/>
      <c r="F616" s="331"/>
      <c r="G616" s="331"/>
      <c r="H616" s="332"/>
    </row>
    <row r="617" spans="1:8" ht="24.95" customHeight="1">
      <c r="A617" s="85"/>
      <c r="B617" s="80" t="s">
        <v>362</v>
      </c>
      <c r="C617" s="80">
        <f>SUM(C610:C614)</f>
        <v>100</v>
      </c>
      <c r="D617" s="80">
        <f>SUM(D610:D614)</f>
        <v>33.5</v>
      </c>
      <c r="E617" s="86"/>
      <c r="F617" s="331"/>
      <c r="G617" s="331"/>
      <c r="H617" s="332"/>
    </row>
    <row r="618" spans="1:8" ht="24.95" customHeight="1">
      <c r="A618" s="85"/>
      <c r="B618" s="87" t="s">
        <v>386</v>
      </c>
      <c r="C618" s="87"/>
      <c r="D618" s="88">
        <f>(D617/100)*100</f>
        <v>33.5</v>
      </c>
      <c r="E618" s="89"/>
      <c r="F618" s="331"/>
      <c r="G618" s="331"/>
      <c r="H618" s="332"/>
    </row>
    <row r="619" spans="1:8" ht="24.95" customHeight="1">
      <c r="A619" s="352" t="s">
        <v>387</v>
      </c>
      <c r="B619" s="327" t="s">
        <v>388</v>
      </c>
      <c r="C619" s="327"/>
      <c r="D619" s="327"/>
      <c r="E619" s="327" t="s">
        <v>389</v>
      </c>
      <c r="F619" s="327"/>
      <c r="G619" s="327"/>
      <c r="H619" s="329"/>
    </row>
    <row r="620" spans="1:8" ht="24.95" customHeight="1">
      <c r="A620" s="353"/>
      <c r="B620" s="328"/>
      <c r="C620" s="328"/>
      <c r="D620" s="328"/>
      <c r="E620" s="328"/>
      <c r="F620" s="328"/>
      <c r="G620" s="328"/>
      <c r="H620" s="330"/>
    </row>
    <row r="622" spans="1:8" ht="24.95" customHeight="1">
      <c r="A622" s="348" t="s">
        <v>366</v>
      </c>
      <c r="B622" s="349"/>
      <c r="C622" s="349"/>
      <c r="D622" s="349"/>
      <c r="E622" s="349"/>
      <c r="F622" s="349"/>
      <c r="G622" s="349"/>
      <c r="H622" s="350"/>
    </row>
    <row r="623" spans="1:8" ht="24.95" customHeight="1">
      <c r="A623" s="333" t="s">
        <v>367</v>
      </c>
      <c r="B623" s="334"/>
      <c r="C623" s="334"/>
      <c r="D623" s="334"/>
      <c r="E623" s="334"/>
      <c r="F623" s="334"/>
      <c r="G623" s="334"/>
      <c r="H623" s="335"/>
    </row>
    <row r="624" spans="1:8" ht="24.95" customHeight="1">
      <c r="A624" s="333" t="s">
        <v>368</v>
      </c>
      <c r="B624" s="334"/>
      <c r="C624" s="334"/>
      <c r="D624" s="334"/>
      <c r="E624" s="334"/>
      <c r="F624" s="334"/>
      <c r="G624" s="334"/>
      <c r="H624" s="335"/>
    </row>
    <row r="625" spans="1:8" ht="24.95" customHeight="1">
      <c r="A625" s="333" t="s">
        <v>369</v>
      </c>
      <c r="B625" s="334"/>
      <c r="C625" s="334"/>
      <c r="D625" s="334"/>
      <c r="E625" s="334"/>
      <c r="F625" s="334"/>
      <c r="G625" s="334"/>
      <c r="H625" s="335"/>
    </row>
    <row r="626" spans="1:8" ht="24.95" customHeight="1">
      <c r="A626" s="333" t="s">
        <v>370</v>
      </c>
      <c r="B626" s="334"/>
      <c r="C626" s="334"/>
      <c r="D626" s="334"/>
      <c r="E626" s="334"/>
      <c r="F626" s="334"/>
      <c r="G626" s="334"/>
      <c r="H626" s="335"/>
    </row>
    <row r="627" spans="1:8" ht="24.95" customHeight="1">
      <c r="A627" s="76" t="s">
        <v>371</v>
      </c>
      <c r="C627" s="336" t="s">
        <v>399</v>
      </c>
      <c r="D627" s="336"/>
      <c r="E627" s="336"/>
      <c r="F627" s="74"/>
      <c r="G627" s="334"/>
      <c r="H627" s="335"/>
    </row>
    <row r="628" spans="1:8" ht="24.95" customHeight="1">
      <c r="A628" s="351" t="s">
        <v>373</v>
      </c>
      <c r="B628" s="344"/>
      <c r="C628" s="344" t="s">
        <v>365</v>
      </c>
      <c r="D628" s="344"/>
      <c r="E628" s="344"/>
      <c r="F628" s="77" t="s">
        <v>374</v>
      </c>
      <c r="G628" s="336">
        <v>31</v>
      </c>
      <c r="H628" s="337"/>
    </row>
    <row r="629" spans="1:8" ht="24.95" customHeight="1">
      <c r="A629" s="351" t="s">
        <v>7</v>
      </c>
      <c r="B629" s="344"/>
      <c r="C629" s="336"/>
      <c r="D629" s="336"/>
      <c r="E629" s="336"/>
      <c r="G629" s="344"/>
      <c r="H629" s="345"/>
    </row>
    <row r="630" spans="1:8" ht="24.95" customHeight="1">
      <c r="A630" s="347" t="s">
        <v>375</v>
      </c>
      <c r="B630" s="346"/>
      <c r="C630" s="346"/>
      <c r="D630" s="346"/>
      <c r="E630" s="346"/>
      <c r="F630" s="74" t="s">
        <v>11</v>
      </c>
      <c r="G630" s="78"/>
      <c r="H630" s="79"/>
    </row>
    <row r="631" spans="1:8" ht="24.95" customHeight="1">
      <c r="A631" s="341"/>
      <c r="B631" s="342"/>
      <c r="C631" s="342"/>
      <c r="D631" s="342"/>
      <c r="E631" s="343"/>
      <c r="F631" s="331"/>
      <c r="G631" s="331"/>
      <c r="H631" s="332"/>
    </row>
    <row r="632" spans="1:8" ht="24.95" customHeight="1">
      <c r="A632" s="81" t="s">
        <v>6</v>
      </c>
      <c r="B632" s="80" t="s">
        <v>376</v>
      </c>
      <c r="C632" s="80" t="s">
        <v>377</v>
      </c>
      <c r="D632" s="80" t="s">
        <v>378</v>
      </c>
      <c r="E632" s="80" t="s">
        <v>379</v>
      </c>
      <c r="F632" s="331"/>
      <c r="G632" s="331"/>
      <c r="H632" s="332"/>
    </row>
    <row r="633" spans="1:8" ht="24.95" customHeight="1">
      <c r="A633" s="81">
        <v>1</v>
      </c>
      <c r="B633" s="82" t="s">
        <v>380</v>
      </c>
      <c r="C633" s="80">
        <v>20</v>
      </c>
      <c r="D633" s="94">
        <v>13</v>
      </c>
      <c r="E633" s="83" t="str">
        <f>IF(D633&gt;=18,"A1",IF(D633&gt;=16,"A2",IF(D633&gt;=14,"B1",IF(D633&gt;=12,"B2",IF(D633&gt;=10,"C1",IF(D633&gt;=8,"C2",IF(D633&gt;=6.5,"D","E")))))))</f>
        <v>B2</v>
      </c>
      <c r="F633" s="331"/>
      <c r="G633" s="331"/>
      <c r="H633" s="332"/>
    </row>
    <row r="634" spans="1:8" ht="24.95" customHeight="1">
      <c r="A634" s="81">
        <v>2</v>
      </c>
      <c r="B634" s="82" t="s">
        <v>381</v>
      </c>
      <c r="C634" s="80">
        <v>20</v>
      </c>
      <c r="D634" s="94">
        <v>13</v>
      </c>
      <c r="E634" s="83" t="str">
        <f t="shared" ref="E634:E637" si="28">IF(D634&gt;=18,"A1",IF(D634&gt;=16,"A2",IF(D634&gt;=14,"B1",IF(D634&gt;=12,"B2",IF(D634&gt;=10,"C1",IF(D634&gt;=8,"C2",IF(D634&gt;=6.5,"D","E")))))))</f>
        <v>B2</v>
      </c>
      <c r="F634" s="331"/>
      <c r="G634" s="331"/>
      <c r="H634" s="332"/>
    </row>
    <row r="635" spans="1:8" ht="24.95" customHeight="1">
      <c r="A635" s="81">
        <v>3</v>
      </c>
      <c r="B635" s="82" t="s">
        <v>382</v>
      </c>
      <c r="C635" s="80">
        <v>20</v>
      </c>
      <c r="D635" s="94">
        <v>13</v>
      </c>
      <c r="E635" s="83" t="str">
        <f t="shared" si="28"/>
        <v>B2</v>
      </c>
      <c r="F635" s="331"/>
      <c r="G635" s="331"/>
      <c r="H635" s="332"/>
    </row>
    <row r="636" spans="1:8" ht="24.95" customHeight="1">
      <c r="A636" s="81">
        <v>4</v>
      </c>
      <c r="B636" s="82" t="s">
        <v>383</v>
      </c>
      <c r="C636" s="80">
        <v>20</v>
      </c>
      <c r="D636" s="94">
        <v>2.5</v>
      </c>
      <c r="E636" s="83" t="str">
        <f t="shared" si="28"/>
        <v>E</v>
      </c>
      <c r="F636" s="331"/>
      <c r="G636" s="331"/>
      <c r="H636" s="332"/>
    </row>
    <row r="637" spans="1:8" ht="24.95" customHeight="1">
      <c r="A637" s="81">
        <v>5</v>
      </c>
      <c r="B637" s="82" t="s">
        <v>384</v>
      </c>
      <c r="C637" s="80">
        <v>20</v>
      </c>
      <c r="D637" s="94">
        <v>12</v>
      </c>
      <c r="E637" s="83" t="str">
        <f t="shared" si="28"/>
        <v>B2</v>
      </c>
      <c r="F637" s="331"/>
      <c r="G637" s="331"/>
      <c r="H637" s="332"/>
    </row>
    <row r="638" spans="1:8" ht="24.95" customHeight="1">
      <c r="A638" s="81">
        <v>6</v>
      </c>
      <c r="B638" s="82" t="s">
        <v>385</v>
      </c>
      <c r="C638" s="80">
        <v>25</v>
      </c>
      <c r="D638" s="94">
        <v>12</v>
      </c>
      <c r="E638" s="83"/>
      <c r="F638" s="331"/>
      <c r="G638" s="331"/>
      <c r="H638" s="332"/>
    </row>
    <row r="639" spans="1:8" ht="24.95" customHeight="1">
      <c r="A639" s="85"/>
      <c r="B639" s="86"/>
      <c r="C639" s="86"/>
      <c r="D639" s="80"/>
      <c r="E639" s="86"/>
      <c r="F639" s="331"/>
      <c r="G639" s="331"/>
      <c r="H639" s="332"/>
    </row>
    <row r="640" spans="1:8" ht="24.95" customHeight="1">
      <c r="A640" s="85"/>
      <c r="B640" s="80" t="s">
        <v>362</v>
      </c>
      <c r="C640" s="80">
        <f>SUM(C633:C637)</f>
        <v>100</v>
      </c>
      <c r="D640" s="80">
        <f>SUM(D633:D637)</f>
        <v>53.5</v>
      </c>
      <c r="E640" s="86"/>
      <c r="F640" s="331"/>
      <c r="G640" s="331"/>
      <c r="H640" s="332"/>
    </row>
    <row r="641" spans="1:8" ht="24.95" customHeight="1">
      <c r="A641" s="85"/>
      <c r="B641" s="87" t="s">
        <v>386</v>
      </c>
      <c r="C641" s="87"/>
      <c r="D641" s="88">
        <f>(D640/100)*100</f>
        <v>53.5</v>
      </c>
      <c r="E641" s="89"/>
      <c r="F641" s="331"/>
      <c r="G641" s="331"/>
      <c r="H641" s="332"/>
    </row>
    <row r="642" spans="1:8" ht="24.95" customHeight="1">
      <c r="A642" s="352" t="s">
        <v>387</v>
      </c>
      <c r="B642" s="327" t="s">
        <v>388</v>
      </c>
      <c r="C642" s="327"/>
      <c r="D642" s="327"/>
      <c r="E642" s="327" t="s">
        <v>389</v>
      </c>
      <c r="F642" s="327"/>
      <c r="G642" s="327"/>
      <c r="H642" s="329"/>
    </row>
    <row r="643" spans="1:8" ht="24.95" customHeight="1">
      <c r="A643" s="353"/>
      <c r="B643" s="328"/>
      <c r="C643" s="328"/>
      <c r="D643" s="328"/>
      <c r="E643" s="328"/>
      <c r="F643" s="328"/>
      <c r="G643" s="328"/>
      <c r="H643" s="330"/>
    </row>
    <row r="645" spans="1:8" ht="24.95" customHeight="1">
      <c r="A645" s="348" t="s">
        <v>366</v>
      </c>
      <c r="B645" s="349"/>
      <c r="C645" s="349"/>
      <c r="D645" s="349"/>
      <c r="E645" s="349"/>
      <c r="F645" s="349"/>
      <c r="G645" s="349"/>
      <c r="H645" s="350"/>
    </row>
    <row r="646" spans="1:8" ht="24.95" customHeight="1">
      <c r="A646" s="333" t="s">
        <v>367</v>
      </c>
      <c r="B646" s="334"/>
      <c r="C646" s="334"/>
      <c r="D646" s="334"/>
      <c r="E646" s="334"/>
      <c r="F646" s="334"/>
      <c r="G646" s="334"/>
      <c r="H646" s="335"/>
    </row>
    <row r="647" spans="1:8" ht="24.95" customHeight="1">
      <c r="A647" s="333" t="s">
        <v>368</v>
      </c>
      <c r="B647" s="334"/>
      <c r="C647" s="334"/>
      <c r="D647" s="334"/>
      <c r="E647" s="334"/>
      <c r="F647" s="334"/>
      <c r="G647" s="334"/>
      <c r="H647" s="335"/>
    </row>
    <row r="648" spans="1:8" ht="24.95" customHeight="1">
      <c r="A648" s="333" t="s">
        <v>369</v>
      </c>
      <c r="B648" s="334"/>
      <c r="C648" s="334"/>
      <c r="D648" s="334"/>
      <c r="E648" s="334"/>
      <c r="F648" s="334"/>
      <c r="G648" s="334"/>
      <c r="H648" s="335"/>
    </row>
    <row r="649" spans="1:8" ht="24.95" customHeight="1">
      <c r="A649" s="333" t="s">
        <v>370</v>
      </c>
      <c r="B649" s="334"/>
      <c r="C649" s="334"/>
      <c r="D649" s="334"/>
      <c r="E649" s="334"/>
      <c r="F649" s="334"/>
      <c r="G649" s="334"/>
      <c r="H649" s="335"/>
    </row>
    <row r="650" spans="1:8" ht="24.95" customHeight="1">
      <c r="A650" s="76" t="s">
        <v>371</v>
      </c>
      <c r="C650" s="336" t="s">
        <v>399</v>
      </c>
      <c r="D650" s="336"/>
      <c r="E650" s="336"/>
      <c r="F650" s="74"/>
      <c r="G650" s="334"/>
      <c r="H650" s="335"/>
    </row>
    <row r="651" spans="1:8" ht="24.95" customHeight="1">
      <c r="A651" s="351" t="s">
        <v>373</v>
      </c>
      <c r="B651" s="344"/>
      <c r="C651" s="344" t="s">
        <v>290</v>
      </c>
      <c r="D651" s="344"/>
      <c r="E651" s="344"/>
      <c r="F651" s="77" t="s">
        <v>374</v>
      </c>
      <c r="G651" s="336">
        <v>25</v>
      </c>
      <c r="H651" s="337"/>
    </row>
    <row r="652" spans="1:8" ht="24.95" customHeight="1">
      <c r="A652" s="351" t="s">
        <v>7</v>
      </c>
      <c r="B652" s="344"/>
      <c r="C652" s="336" t="s">
        <v>289</v>
      </c>
      <c r="D652" s="336"/>
      <c r="E652" s="336"/>
      <c r="G652" s="344"/>
      <c r="H652" s="345"/>
    </row>
    <row r="653" spans="1:8" ht="24.95" customHeight="1">
      <c r="A653" s="347" t="s">
        <v>375</v>
      </c>
      <c r="B653" s="346"/>
      <c r="C653" s="346" t="s">
        <v>400</v>
      </c>
      <c r="D653" s="346"/>
      <c r="E653" s="346"/>
      <c r="F653" s="74" t="s">
        <v>11</v>
      </c>
      <c r="G653" s="78" t="s">
        <v>292</v>
      </c>
      <c r="H653" s="79"/>
    </row>
    <row r="654" spans="1:8" ht="24.95" customHeight="1">
      <c r="A654" s="341"/>
      <c r="B654" s="342"/>
      <c r="C654" s="342"/>
      <c r="D654" s="342"/>
      <c r="E654" s="343"/>
      <c r="F654" s="331"/>
      <c r="G654" s="331"/>
      <c r="H654" s="332"/>
    </row>
    <row r="655" spans="1:8" ht="24.95" customHeight="1">
      <c r="A655" s="81" t="s">
        <v>6</v>
      </c>
      <c r="B655" s="80" t="s">
        <v>376</v>
      </c>
      <c r="C655" s="80" t="s">
        <v>377</v>
      </c>
      <c r="D655" s="80" t="s">
        <v>378</v>
      </c>
      <c r="E655" s="80" t="s">
        <v>379</v>
      </c>
      <c r="F655" s="331"/>
      <c r="G655" s="331"/>
      <c r="H655" s="332"/>
    </row>
    <row r="656" spans="1:8" ht="24.95" customHeight="1">
      <c r="A656" s="81">
        <v>1</v>
      </c>
      <c r="B656" s="82" t="s">
        <v>380</v>
      </c>
      <c r="C656" s="80">
        <v>20</v>
      </c>
      <c r="D656" s="84">
        <v>12.5</v>
      </c>
      <c r="E656" s="83" t="str">
        <f>IF(D656&gt;=18,"A1",IF(D656&gt;=16,"A2",IF(D656&gt;=14,"B1",IF(D656&gt;=12,"B2",IF(D656&gt;=10,"C1",IF(D656&gt;=8,"C2",IF(D656&gt;=6.5,"D","E")))))))</f>
        <v>B2</v>
      </c>
      <c r="F656" s="331"/>
      <c r="G656" s="331"/>
      <c r="H656" s="332"/>
    </row>
    <row r="657" spans="1:8" ht="24.95" customHeight="1">
      <c r="A657" s="81">
        <v>2</v>
      </c>
      <c r="B657" s="82" t="s">
        <v>381</v>
      </c>
      <c r="C657" s="80">
        <v>20</v>
      </c>
      <c r="D657" s="91">
        <v>14</v>
      </c>
      <c r="E657" s="83" t="str">
        <f t="shared" ref="E657:E660" si="29">IF(D657&gt;=18,"A1",IF(D657&gt;=16,"A2",IF(D657&gt;=14,"B1",IF(D657&gt;=12,"B2",IF(D657&gt;=10,"C1",IF(D657&gt;=8,"C2",IF(D657&gt;=6.5,"D","E")))))))</f>
        <v>B1</v>
      </c>
      <c r="F657" s="331"/>
      <c r="G657" s="331"/>
      <c r="H657" s="332"/>
    </row>
    <row r="658" spans="1:8" ht="24.95" customHeight="1">
      <c r="A658" s="81">
        <v>3</v>
      </c>
      <c r="B658" s="82" t="s">
        <v>382</v>
      </c>
      <c r="C658" s="80">
        <v>20</v>
      </c>
      <c r="D658" s="84">
        <v>19.5</v>
      </c>
      <c r="E658" s="83" t="str">
        <f t="shared" si="29"/>
        <v>A1</v>
      </c>
      <c r="F658" s="331"/>
      <c r="G658" s="331"/>
      <c r="H658" s="332"/>
    </row>
    <row r="659" spans="1:8" ht="24.95" customHeight="1">
      <c r="A659" s="81">
        <v>4</v>
      </c>
      <c r="B659" s="82" t="s">
        <v>383</v>
      </c>
      <c r="C659" s="80">
        <v>20</v>
      </c>
      <c r="D659" s="84">
        <v>8</v>
      </c>
      <c r="E659" s="83" t="str">
        <f t="shared" si="29"/>
        <v>C2</v>
      </c>
      <c r="F659" s="331"/>
      <c r="G659" s="331"/>
      <c r="H659" s="332"/>
    </row>
    <row r="660" spans="1:8" ht="24.95" customHeight="1">
      <c r="A660" s="81">
        <v>5</v>
      </c>
      <c r="B660" s="82" t="s">
        <v>384</v>
      </c>
      <c r="C660" s="80">
        <v>20</v>
      </c>
      <c r="D660" s="84">
        <v>14</v>
      </c>
      <c r="E660" s="83" t="str">
        <f t="shared" si="29"/>
        <v>B1</v>
      </c>
      <c r="F660" s="331"/>
      <c r="G660" s="331"/>
      <c r="H660" s="332"/>
    </row>
    <row r="661" spans="1:8" ht="24.95" customHeight="1">
      <c r="A661" s="81">
        <v>6</v>
      </c>
      <c r="B661" s="82" t="s">
        <v>385</v>
      </c>
      <c r="C661" s="80">
        <v>25</v>
      </c>
      <c r="D661" s="84">
        <v>15</v>
      </c>
      <c r="E661" s="83"/>
      <c r="F661" s="331"/>
      <c r="G661" s="331"/>
      <c r="H661" s="332"/>
    </row>
    <row r="662" spans="1:8" ht="24.95" customHeight="1">
      <c r="A662" s="85"/>
      <c r="B662" s="86"/>
      <c r="C662" s="86"/>
      <c r="D662" s="80"/>
      <c r="E662" s="86"/>
      <c r="F662" s="331"/>
      <c r="G662" s="331"/>
      <c r="H662" s="332"/>
    </row>
    <row r="663" spans="1:8" ht="24.95" customHeight="1">
      <c r="A663" s="85"/>
      <c r="B663" s="80" t="s">
        <v>362</v>
      </c>
      <c r="C663" s="80">
        <f>SUM(C656:C660)</f>
        <v>100</v>
      </c>
      <c r="D663" s="80">
        <f>SUM(D656:D660)</f>
        <v>68</v>
      </c>
      <c r="E663" s="86"/>
      <c r="F663" s="331"/>
      <c r="G663" s="331"/>
      <c r="H663" s="332"/>
    </row>
    <row r="664" spans="1:8" ht="24.95" customHeight="1">
      <c r="A664" s="85"/>
      <c r="B664" s="87" t="s">
        <v>386</v>
      </c>
      <c r="C664" s="87"/>
      <c r="D664" s="88">
        <f>(D663/100)*100</f>
        <v>68</v>
      </c>
      <c r="E664" s="89"/>
      <c r="F664" s="331"/>
      <c r="G664" s="331"/>
      <c r="H664" s="332"/>
    </row>
    <row r="665" spans="1:8" ht="24.95" customHeight="1">
      <c r="A665" s="352" t="s">
        <v>387</v>
      </c>
      <c r="B665" s="327" t="s">
        <v>388</v>
      </c>
      <c r="C665" s="327"/>
      <c r="D665" s="327"/>
      <c r="E665" s="327" t="s">
        <v>389</v>
      </c>
      <c r="F665" s="327"/>
      <c r="G665" s="327"/>
      <c r="H665" s="329"/>
    </row>
    <row r="666" spans="1:8" ht="24.95" customHeight="1">
      <c r="A666" s="353"/>
      <c r="B666" s="328"/>
      <c r="C666" s="328"/>
      <c r="D666" s="328"/>
      <c r="E666" s="328"/>
      <c r="F666" s="328"/>
      <c r="G666" s="328"/>
      <c r="H666" s="330"/>
    </row>
    <row r="668" spans="1:8" ht="24.95" customHeight="1">
      <c r="A668" s="348" t="s">
        <v>366</v>
      </c>
      <c r="B668" s="349"/>
      <c r="C668" s="349"/>
      <c r="D668" s="349"/>
      <c r="E668" s="349"/>
      <c r="F668" s="349"/>
      <c r="G668" s="349"/>
      <c r="H668" s="350"/>
    </row>
    <row r="669" spans="1:8" ht="24.95" customHeight="1">
      <c r="A669" s="333" t="s">
        <v>367</v>
      </c>
      <c r="B669" s="334"/>
      <c r="C669" s="334"/>
      <c r="D669" s="334"/>
      <c r="E669" s="334"/>
      <c r="F669" s="334"/>
      <c r="G669" s="334"/>
      <c r="H669" s="335"/>
    </row>
    <row r="670" spans="1:8" ht="24.95" customHeight="1">
      <c r="A670" s="333" t="s">
        <v>368</v>
      </c>
      <c r="B670" s="334"/>
      <c r="C670" s="334"/>
      <c r="D670" s="334"/>
      <c r="E670" s="334"/>
      <c r="F670" s="334"/>
      <c r="G670" s="334"/>
      <c r="H670" s="335"/>
    </row>
    <row r="671" spans="1:8" ht="24.95" customHeight="1">
      <c r="A671" s="333" t="s">
        <v>369</v>
      </c>
      <c r="B671" s="334"/>
      <c r="C671" s="334"/>
      <c r="D671" s="334"/>
      <c r="E671" s="334"/>
      <c r="F671" s="334"/>
      <c r="G671" s="334"/>
      <c r="H671" s="335"/>
    </row>
    <row r="672" spans="1:8" ht="24.95" customHeight="1">
      <c r="A672" s="333" t="s">
        <v>370</v>
      </c>
      <c r="B672" s="334"/>
      <c r="C672" s="334"/>
      <c r="D672" s="334"/>
      <c r="E672" s="334"/>
      <c r="F672" s="334"/>
      <c r="G672" s="334"/>
      <c r="H672" s="335"/>
    </row>
    <row r="673" spans="1:8" ht="24.95" customHeight="1">
      <c r="A673" s="76" t="s">
        <v>371</v>
      </c>
      <c r="C673" s="336" t="s">
        <v>399</v>
      </c>
      <c r="D673" s="336"/>
      <c r="E673" s="336"/>
      <c r="F673" s="74"/>
      <c r="G673" s="334"/>
      <c r="H673" s="335"/>
    </row>
    <row r="674" spans="1:8" ht="24.95" customHeight="1">
      <c r="A674" s="351" t="s">
        <v>373</v>
      </c>
      <c r="B674" s="344"/>
      <c r="C674" s="344" t="s">
        <v>300</v>
      </c>
      <c r="D674" s="344"/>
      <c r="E674" s="344"/>
      <c r="F674" s="77" t="s">
        <v>374</v>
      </c>
      <c r="G674" s="336">
        <v>26</v>
      </c>
      <c r="H674" s="337"/>
    </row>
    <row r="675" spans="1:8" ht="24.95" customHeight="1">
      <c r="A675" s="351" t="s">
        <v>7</v>
      </c>
      <c r="B675" s="344"/>
      <c r="C675" s="336" t="s">
        <v>401</v>
      </c>
      <c r="D675" s="336"/>
      <c r="E675" s="336"/>
      <c r="G675" s="344"/>
      <c r="H675" s="345"/>
    </row>
    <row r="676" spans="1:8" ht="24.95" customHeight="1">
      <c r="A676" s="347" t="s">
        <v>375</v>
      </c>
      <c r="B676" s="346"/>
      <c r="C676" s="346" t="s">
        <v>402</v>
      </c>
      <c r="D676" s="346"/>
      <c r="E676" s="346"/>
      <c r="F676" s="74" t="s">
        <v>11</v>
      </c>
      <c r="G676" s="78" t="s">
        <v>302</v>
      </c>
      <c r="H676" s="79"/>
    </row>
    <row r="677" spans="1:8" ht="24.95" customHeight="1">
      <c r="A677" s="341"/>
      <c r="B677" s="342"/>
      <c r="C677" s="342"/>
      <c r="D677" s="342"/>
      <c r="E677" s="343"/>
      <c r="F677" s="331"/>
      <c r="G677" s="331"/>
      <c r="H677" s="332"/>
    </row>
    <row r="678" spans="1:8" ht="24.95" customHeight="1">
      <c r="A678" s="81" t="s">
        <v>6</v>
      </c>
      <c r="B678" s="80" t="s">
        <v>376</v>
      </c>
      <c r="C678" s="80" t="s">
        <v>377</v>
      </c>
      <c r="D678" s="80" t="s">
        <v>378</v>
      </c>
      <c r="E678" s="80" t="s">
        <v>379</v>
      </c>
      <c r="F678" s="331"/>
      <c r="G678" s="331"/>
      <c r="H678" s="332"/>
    </row>
    <row r="679" spans="1:8" ht="24.95" customHeight="1">
      <c r="A679" s="81">
        <v>1</v>
      </c>
      <c r="B679" s="82" t="s">
        <v>380</v>
      </c>
      <c r="C679" s="80">
        <v>20</v>
      </c>
      <c r="D679" s="84">
        <v>17.5</v>
      </c>
      <c r="E679" s="83" t="str">
        <f>IF(D679&gt;=18,"A1",IF(D679&gt;=16,"A2",IF(D679&gt;=14,"B1",IF(D679&gt;=12,"B2",IF(D679&gt;=10,"C1",IF(D679&gt;=8,"C2",IF(D679&gt;=6.5,"D","E")))))))</f>
        <v>A2</v>
      </c>
      <c r="F679" s="331"/>
      <c r="G679" s="331"/>
      <c r="H679" s="332"/>
    </row>
    <row r="680" spans="1:8" ht="24.95" customHeight="1">
      <c r="A680" s="81">
        <v>2</v>
      </c>
      <c r="B680" s="82" t="s">
        <v>381</v>
      </c>
      <c r="C680" s="80">
        <v>20</v>
      </c>
      <c r="D680" s="84">
        <v>17</v>
      </c>
      <c r="E680" s="83" t="str">
        <f t="shared" ref="E680:E683" si="30">IF(D680&gt;=18,"A1",IF(D680&gt;=16,"A2",IF(D680&gt;=14,"B1",IF(D680&gt;=12,"B2",IF(D680&gt;=10,"C1",IF(D680&gt;=8,"C2",IF(D680&gt;=6.5,"D","E")))))))</f>
        <v>A2</v>
      </c>
      <c r="F680" s="331"/>
      <c r="G680" s="331"/>
      <c r="H680" s="332"/>
    </row>
    <row r="681" spans="1:8" ht="24.95" customHeight="1">
      <c r="A681" s="81">
        <v>3</v>
      </c>
      <c r="B681" s="82" t="s">
        <v>382</v>
      </c>
      <c r="C681" s="80">
        <v>20</v>
      </c>
      <c r="D681" s="84">
        <v>19.5</v>
      </c>
      <c r="E681" s="83" t="str">
        <f t="shared" si="30"/>
        <v>A1</v>
      </c>
      <c r="F681" s="331"/>
      <c r="G681" s="331"/>
      <c r="H681" s="332"/>
    </row>
    <row r="682" spans="1:8" ht="24.95" customHeight="1">
      <c r="A682" s="81">
        <v>4</v>
      </c>
      <c r="B682" s="82" t="s">
        <v>383</v>
      </c>
      <c r="C682" s="80">
        <v>20</v>
      </c>
      <c r="D682" s="84">
        <v>20</v>
      </c>
      <c r="E682" s="83" t="str">
        <f t="shared" si="30"/>
        <v>A1</v>
      </c>
      <c r="F682" s="331"/>
      <c r="G682" s="331"/>
      <c r="H682" s="332"/>
    </row>
    <row r="683" spans="1:8" ht="24.95" customHeight="1">
      <c r="A683" s="81">
        <v>5</v>
      </c>
      <c r="B683" s="82" t="s">
        <v>384</v>
      </c>
      <c r="C683" s="80">
        <v>20</v>
      </c>
      <c r="D683" s="84">
        <v>20</v>
      </c>
      <c r="E683" s="83" t="str">
        <f t="shared" si="30"/>
        <v>A1</v>
      </c>
      <c r="F683" s="331"/>
      <c r="G683" s="331"/>
      <c r="H683" s="332"/>
    </row>
    <row r="684" spans="1:8" ht="24.95" customHeight="1">
      <c r="A684" s="81">
        <v>6</v>
      </c>
      <c r="B684" s="82" t="s">
        <v>385</v>
      </c>
      <c r="C684" s="80">
        <v>25</v>
      </c>
      <c r="D684" s="84">
        <v>24.5</v>
      </c>
      <c r="E684" s="83"/>
      <c r="F684" s="331"/>
      <c r="G684" s="331"/>
      <c r="H684" s="332"/>
    </row>
    <row r="685" spans="1:8" ht="24.95" customHeight="1">
      <c r="A685" s="85"/>
      <c r="B685" s="86"/>
      <c r="C685" s="86"/>
      <c r="D685" s="80"/>
      <c r="E685" s="86"/>
      <c r="F685" s="331"/>
      <c r="G685" s="331"/>
      <c r="H685" s="332"/>
    </row>
    <row r="686" spans="1:8" ht="24.95" customHeight="1">
      <c r="A686" s="85"/>
      <c r="B686" s="80" t="s">
        <v>362</v>
      </c>
      <c r="C686" s="80">
        <f>SUM(C679:C683)</f>
        <v>100</v>
      </c>
      <c r="D686" s="80">
        <f>SUM(D679:D683)</f>
        <v>94</v>
      </c>
      <c r="E686" s="86"/>
      <c r="F686" s="331"/>
      <c r="G686" s="331"/>
      <c r="H686" s="332"/>
    </row>
    <row r="687" spans="1:8" ht="24.95" customHeight="1">
      <c r="A687" s="85"/>
      <c r="B687" s="87" t="s">
        <v>386</v>
      </c>
      <c r="C687" s="87"/>
      <c r="D687" s="88">
        <f>(D686/100)*100</f>
        <v>94</v>
      </c>
      <c r="E687" s="89"/>
      <c r="F687" s="331"/>
      <c r="G687" s="331"/>
      <c r="H687" s="332"/>
    </row>
    <row r="688" spans="1:8" ht="24.95" customHeight="1">
      <c r="A688" s="352" t="s">
        <v>387</v>
      </c>
      <c r="B688" s="327" t="s">
        <v>388</v>
      </c>
      <c r="C688" s="327"/>
      <c r="D688" s="327"/>
      <c r="E688" s="327" t="s">
        <v>389</v>
      </c>
      <c r="F688" s="327"/>
      <c r="G688" s="327"/>
      <c r="H688" s="329"/>
    </row>
    <row r="689" spans="1:8" ht="24.95" customHeight="1">
      <c r="A689" s="353"/>
      <c r="B689" s="328"/>
      <c r="C689" s="328"/>
      <c r="D689" s="328"/>
      <c r="E689" s="328"/>
      <c r="F689" s="328"/>
      <c r="G689" s="328"/>
      <c r="H689" s="330"/>
    </row>
    <row r="691" spans="1:8" ht="24.95" customHeight="1">
      <c r="A691" s="348" t="s">
        <v>366</v>
      </c>
      <c r="B691" s="349"/>
      <c r="C691" s="349"/>
      <c r="D691" s="349"/>
      <c r="E691" s="349"/>
      <c r="F691" s="349"/>
      <c r="G691" s="349"/>
      <c r="H691" s="350"/>
    </row>
    <row r="692" spans="1:8" ht="24.95" customHeight="1">
      <c r="A692" s="333" t="s">
        <v>367</v>
      </c>
      <c r="B692" s="334"/>
      <c r="C692" s="334"/>
      <c r="D692" s="334"/>
      <c r="E692" s="334"/>
      <c r="F692" s="334"/>
      <c r="G692" s="334"/>
      <c r="H692" s="335"/>
    </row>
    <row r="693" spans="1:8" ht="24.95" customHeight="1">
      <c r="A693" s="333" t="s">
        <v>368</v>
      </c>
      <c r="B693" s="334"/>
      <c r="C693" s="334"/>
      <c r="D693" s="334"/>
      <c r="E693" s="334"/>
      <c r="F693" s="334"/>
      <c r="G693" s="334"/>
      <c r="H693" s="335"/>
    </row>
    <row r="694" spans="1:8" ht="24.95" customHeight="1">
      <c r="A694" s="333" t="s">
        <v>369</v>
      </c>
      <c r="B694" s="334"/>
      <c r="C694" s="334"/>
      <c r="D694" s="334"/>
      <c r="E694" s="334"/>
      <c r="F694" s="334"/>
      <c r="G694" s="334"/>
      <c r="H694" s="335"/>
    </row>
    <row r="695" spans="1:8" ht="24.95" customHeight="1">
      <c r="A695" s="333" t="s">
        <v>370</v>
      </c>
      <c r="B695" s="334"/>
      <c r="C695" s="334"/>
      <c r="D695" s="334"/>
      <c r="E695" s="334"/>
      <c r="F695" s="334"/>
      <c r="G695" s="334"/>
      <c r="H695" s="335"/>
    </row>
    <row r="696" spans="1:8" ht="24.95" customHeight="1">
      <c r="A696" s="76" t="s">
        <v>371</v>
      </c>
      <c r="C696" s="336" t="s">
        <v>399</v>
      </c>
      <c r="D696" s="336"/>
      <c r="E696" s="336"/>
      <c r="F696" s="74"/>
      <c r="G696" s="334"/>
      <c r="H696" s="335"/>
    </row>
    <row r="697" spans="1:8" ht="24.95" customHeight="1">
      <c r="A697" s="351" t="s">
        <v>373</v>
      </c>
      <c r="B697" s="344"/>
      <c r="C697" s="344" t="s">
        <v>310</v>
      </c>
      <c r="D697" s="344"/>
      <c r="E697" s="344"/>
      <c r="F697" s="77" t="s">
        <v>374</v>
      </c>
      <c r="G697" s="336">
        <v>16</v>
      </c>
      <c r="H697" s="337"/>
    </row>
    <row r="698" spans="1:8" ht="24.95" customHeight="1">
      <c r="A698" s="351" t="s">
        <v>7</v>
      </c>
      <c r="B698" s="344"/>
      <c r="C698" s="336" t="s">
        <v>403</v>
      </c>
      <c r="D698" s="336"/>
      <c r="E698" s="336"/>
      <c r="G698" s="344"/>
      <c r="H698" s="345"/>
    </row>
    <row r="699" spans="1:8" ht="24.95" customHeight="1">
      <c r="A699" s="347" t="s">
        <v>375</v>
      </c>
      <c r="B699" s="346"/>
      <c r="C699" s="346" t="s">
        <v>311</v>
      </c>
      <c r="D699" s="346"/>
      <c r="E699" s="346"/>
      <c r="F699" s="95" t="s">
        <v>11</v>
      </c>
      <c r="G699" s="78" t="s">
        <v>312</v>
      </c>
      <c r="H699" s="79"/>
    </row>
    <row r="700" spans="1:8" ht="24.95" customHeight="1">
      <c r="A700" s="341"/>
      <c r="B700" s="342"/>
      <c r="C700" s="342"/>
      <c r="D700" s="342"/>
      <c r="E700" s="343"/>
      <c r="F700" s="331"/>
      <c r="G700" s="331"/>
      <c r="H700" s="332"/>
    </row>
    <row r="701" spans="1:8" ht="24.95" customHeight="1">
      <c r="A701" s="81" t="s">
        <v>6</v>
      </c>
      <c r="B701" s="80" t="s">
        <v>376</v>
      </c>
      <c r="C701" s="80" t="s">
        <v>377</v>
      </c>
      <c r="D701" s="80" t="s">
        <v>378</v>
      </c>
      <c r="E701" s="80" t="s">
        <v>379</v>
      </c>
      <c r="F701" s="331"/>
      <c r="G701" s="331"/>
      <c r="H701" s="332"/>
    </row>
    <row r="702" spans="1:8" ht="24.95" customHeight="1">
      <c r="A702" s="81">
        <v>1</v>
      </c>
      <c r="B702" s="82" t="s">
        <v>380</v>
      </c>
      <c r="C702" s="80">
        <v>20</v>
      </c>
      <c r="D702" s="84">
        <v>12.5</v>
      </c>
      <c r="E702" s="83" t="str">
        <f>IF(D702&gt;=18,"A1",IF(D702&gt;=16,"A2",IF(D702&gt;=14,"B1",IF(D702&gt;=12,"B2",IF(D702&gt;=10,"C1",IF(D702&gt;=8,"C2",IF(D702&gt;=6.5,"D","E")))))))</f>
        <v>B2</v>
      </c>
      <c r="F702" s="331"/>
      <c r="G702" s="331"/>
      <c r="H702" s="332"/>
    </row>
    <row r="703" spans="1:8" ht="24.95" customHeight="1">
      <c r="A703" s="81">
        <v>2</v>
      </c>
      <c r="B703" s="82" t="s">
        <v>381</v>
      </c>
      <c r="C703" s="80">
        <v>20</v>
      </c>
      <c r="D703" s="84">
        <v>3</v>
      </c>
      <c r="E703" s="83" t="str">
        <f t="shared" ref="E703:E706" si="31">IF(D703&gt;=18,"A1",IF(D703&gt;=16,"A2",IF(D703&gt;=14,"B1",IF(D703&gt;=12,"B2",IF(D703&gt;=10,"C1",IF(D703&gt;=8,"C2",IF(D703&gt;=6.5,"D","E")))))))</f>
        <v>E</v>
      </c>
      <c r="F703" s="331"/>
      <c r="G703" s="331"/>
      <c r="H703" s="332"/>
    </row>
    <row r="704" spans="1:8" ht="24.95" customHeight="1">
      <c r="A704" s="81">
        <v>3</v>
      </c>
      <c r="B704" s="82" t="s">
        <v>382</v>
      </c>
      <c r="C704" s="80">
        <v>20</v>
      </c>
      <c r="D704" s="84">
        <v>10</v>
      </c>
      <c r="E704" s="83" t="str">
        <f t="shared" si="31"/>
        <v>C1</v>
      </c>
      <c r="F704" s="331"/>
      <c r="G704" s="331"/>
      <c r="H704" s="332"/>
    </row>
    <row r="705" spans="1:8" ht="24.95" customHeight="1">
      <c r="A705" s="81">
        <v>4</v>
      </c>
      <c r="B705" s="82" t="s">
        <v>383</v>
      </c>
      <c r="C705" s="80">
        <v>20</v>
      </c>
      <c r="D705" s="84">
        <v>6</v>
      </c>
      <c r="E705" s="83" t="str">
        <f t="shared" si="31"/>
        <v>E</v>
      </c>
      <c r="F705" s="331"/>
      <c r="G705" s="331"/>
      <c r="H705" s="332"/>
    </row>
    <row r="706" spans="1:8" ht="24.95" customHeight="1">
      <c r="A706" s="81">
        <v>5</v>
      </c>
      <c r="B706" s="82" t="s">
        <v>384</v>
      </c>
      <c r="C706" s="80">
        <v>20</v>
      </c>
      <c r="D706" s="84">
        <v>9.5</v>
      </c>
      <c r="E706" s="83" t="str">
        <f t="shared" si="31"/>
        <v>C2</v>
      </c>
      <c r="F706" s="331"/>
      <c r="G706" s="331"/>
      <c r="H706" s="332"/>
    </row>
    <row r="707" spans="1:8" ht="24.95" customHeight="1">
      <c r="A707" s="81">
        <v>6</v>
      </c>
      <c r="B707" s="82" t="s">
        <v>385</v>
      </c>
      <c r="C707" s="80">
        <v>25</v>
      </c>
      <c r="D707" s="84">
        <v>19</v>
      </c>
      <c r="E707" s="83"/>
      <c r="F707" s="331"/>
      <c r="G707" s="331"/>
      <c r="H707" s="332"/>
    </row>
    <row r="708" spans="1:8" ht="24.95" customHeight="1">
      <c r="A708" s="85"/>
      <c r="B708" s="86"/>
      <c r="C708" s="86"/>
      <c r="D708" s="80"/>
      <c r="E708" s="86"/>
      <c r="F708" s="331"/>
      <c r="G708" s="331"/>
      <c r="H708" s="332"/>
    </row>
    <row r="709" spans="1:8" ht="24.95" customHeight="1">
      <c r="A709" s="85"/>
      <c r="B709" s="80" t="s">
        <v>362</v>
      </c>
      <c r="C709" s="80">
        <f>SUM(C702:C706)</f>
        <v>100</v>
      </c>
      <c r="D709" s="80">
        <f>SUM(D702:D706)</f>
        <v>41</v>
      </c>
      <c r="E709" s="86"/>
      <c r="F709" s="331"/>
      <c r="G709" s="331"/>
      <c r="H709" s="332"/>
    </row>
    <row r="710" spans="1:8" ht="24.95" customHeight="1">
      <c r="A710" s="85"/>
      <c r="B710" s="87" t="s">
        <v>386</v>
      </c>
      <c r="C710" s="87"/>
      <c r="D710" s="88">
        <f>(D709/100)*100</f>
        <v>41</v>
      </c>
      <c r="E710" s="89"/>
      <c r="F710" s="331"/>
      <c r="G710" s="331"/>
      <c r="H710" s="332"/>
    </row>
    <row r="711" spans="1:8" ht="24.95" customHeight="1">
      <c r="A711" s="352" t="s">
        <v>387</v>
      </c>
      <c r="B711" s="327" t="s">
        <v>388</v>
      </c>
      <c r="C711" s="327"/>
      <c r="D711" s="327"/>
      <c r="E711" s="327" t="s">
        <v>389</v>
      </c>
      <c r="F711" s="327"/>
      <c r="G711" s="327"/>
      <c r="H711" s="329"/>
    </row>
    <row r="712" spans="1:8" ht="24.95" customHeight="1">
      <c r="A712" s="353"/>
      <c r="B712" s="328"/>
      <c r="C712" s="328"/>
      <c r="D712" s="328"/>
      <c r="E712" s="328"/>
      <c r="F712" s="328"/>
      <c r="G712" s="328"/>
      <c r="H712" s="330"/>
    </row>
  </sheetData>
  <mergeCells count="601">
    <mergeCell ref="A1:H1"/>
    <mergeCell ref="A2:H2"/>
    <mergeCell ref="A3:H3"/>
    <mergeCell ref="A4:H4"/>
    <mergeCell ref="A5:H5"/>
    <mergeCell ref="C6:E6"/>
    <mergeCell ref="G6:H6"/>
    <mergeCell ref="A7:B7"/>
    <mergeCell ref="C7:E7"/>
    <mergeCell ref="G7:H7"/>
    <mergeCell ref="A8:B8"/>
    <mergeCell ref="C8:E8"/>
    <mergeCell ref="G8:H8"/>
    <mergeCell ref="A9:B9"/>
    <mergeCell ref="C9:E9"/>
    <mergeCell ref="A10:E10"/>
    <mergeCell ref="A24:H24"/>
    <mergeCell ref="A25:H25"/>
    <mergeCell ref="A26:H26"/>
    <mergeCell ref="A21:A22"/>
    <mergeCell ref="B21:D22"/>
    <mergeCell ref="E21:H22"/>
    <mergeCell ref="F10:H20"/>
    <mergeCell ref="A27:H27"/>
    <mergeCell ref="A28:H28"/>
    <mergeCell ref="C29:E29"/>
    <mergeCell ref="G29:H29"/>
    <mergeCell ref="A30:B30"/>
    <mergeCell ref="C30:E30"/>
    <mergeCell ref="G30:H30"/>
    <mergeCell ref="A31:B31"/>
    <mergeCell ref="C31:E31"/>
    <mergeCell ref="G31:H31"/>
    <mergeCell ref="A32:B32"/>
    <mergeCell ref="C32:E32"/>
    <mergeCell ref="A33:E33"/>
    <mergeCell ref="A47:H47"/>
    <mergeCell ref="A48:H48"/>
    <mergeCell ref="A49:H49"/>
    <mergeCell ref="A50:H50"/>
    <mergeCell ref="A51:H51"/>
    <mergeCell ref="C52:E52"/>
    <mergeCell ref="A44:A45"/>
    <mergeCell ref="F33:H43"/>
    <mergeCell ref="B44:D45"/>
    <mergeCell ref="E44:H45"/>
    <mergeCell ref="C53:E53"/>
    <mergeCell ref="G53:H53"/>
    <mergeCell ref="C54:E54"/>
    <mergeCell ref="G54:H54"/>
    <mergeCell ref="G55:H55"/>
    <mergeCell ref="A56:E56"/>
    <mergeCell ref="A70:H70"/>
    <mergeCell ref="A71:H71"/>
    <mergeCell ref="A72:H72"/>
    <mergeCell ref="A67:A68"/>
    <mergeCell ref="A73:H73"/>
    <mergeCell ref="A74:H74"/>
    <mergeCell ref="C75:E75"/>
    <mergeCell ref="C76:E76"/>
    <mergeCell ref="G76:H76"/>
    <mergeCell ref="C77:E77"/>
    <mergeCell ref="G77:H77"/>
    <mergeCell ref="C78:E78"/>
    <mergeCell ref="G78:H78"/>
    <mergeCell ref="G101:H101"/>
    <mergeCell ref="A102:E102"/>
    <mergeCell ref="A116:H116"/>
    <mergeCell ref="A117:H117"/>
    <mergeCell ref="A118:H118"/>
    <mergeCell ref="A119:H119"/>
    <mergeCell ref="A113:A114"/>
    <mergeCell ref="A79:E79"/>
    <mergeCell ref="A93:H93"/>
    <mergeCell ref="A94:H94"/>
    <mergeCell ref="A95:H95"/>
    <mergeCell ref="A96:H96"/>
    <mergeCell ref="A97:H97"/>
    <mergeCell ref="C98:E98"/>
    <mergeCell ref="C99:E99"/>
    <mergeCell ref="G99:H99"/>
    <mergeCell ref="A90:A91"/>
    <mergeCell ref="A139:H139"/>
    <mergeCell ref="A140:H140"/>
    <mergeCell ref="A141:H141"/>
    <mergeCell ref="A142:H142"/>
    <mergeCell ref="A143:H143"/>
    <mergeCell ref="C144:E144"/>
    <mergeCell ref="C145:E145"/>
    <mergeCell ref="G145:H145"/>
    <mergeCell ref="C146:E146"/>
    <mergeCell ref="G146:H146"/>
    <mergeCell ref="C147:E147"/>
    <mergeCell ref="G147:H147"/>
    <mergeCell ref="A148:E148"/>
    <mergeCell ref="A162:H162"/>
    <mergeCell ref="A163:H163"/>
    <mergeCell ref="A164:H164"/>
    <mergeCell ref="A165:H165"/>
    <mergeCell ref="A166:H166"/>
    <mergeCell ref="C167:E167"/>
    <mergeCell ref="F148:H158"/>
    <mergeCell ref="B159:D160"/>
    <mergeCell ref="E159:H160"/>
    <mergeCell ref="C168:E168"/>
    <mergeCell ref="G168:H168"/>
    <mergeCell ref="C169:E169"/>
    <mergeCell ref="G169:H169"/>
    <mergeCell ref="C170:E170"/>
    <mergeCell ref="G170:H170"/>
    <mergeCell ref="A171:E171"/>
    <mergeCell ref="A185:H185"/>
    <mergeCell ref="A186:H186"/>
    <mergeCell ref="F171:H181"/>
    <mergeCell ref="B182:D183"/>
    <mergeCell ref="E182:H183"/>
    <mergeCell ref="A187:H187"/>
    <mergeCell ref="A188:H188"/>
    <mergeCell ref="A189:H189"/>
    <mergeCell ref="C190:E190"/>
    <mergeCell ref="G190:H190"/>
    <mergeCell ref="A191:B191"/>
    <mergeCell ref="C191:E191"/>
    <mergeCell ref="G191:H191"/>
    <mergeCell ref="A192:B192"/>
    <mergeCell ref="C192:E192"/>
    <mergeCell ref="G192:H192"/>
    <mergeCell ref="A193:B193"/>
    <mergeCell ref="C193:E193"/>
    <mergeCell ref="A194:E194"/>
    <mergeCell ref="A208:H208"/>
    <mergeCell ref="A209:H209"/>
    <mergeCell ref="A210:H210"/>
    <mergeCell ref="A211:H211"/>
    <mergeCell ref="A212:H212"/>
    <mergeCell ref="C213:E213"/>
    <mergeCell ref="G213:H213"/>
    <mergeCell ref="F194:H204"/>
    <mergeCell ref="B205:D206"/>
    <mergeCell ref="E205:H206"/>
    <mergeCell ref="A214:B214"/>
    <mergeCell ref="C214:E214"/>
    <mergeCell ref="G214:H214"/>
    <mergeCell ref="A215:B215"/>
    <mergeCell ref="C215:E215"/>
    <mergeCell ref="G215:H215"/>
    <mergeCell ref="A216:B216"/>
    <mergeCell ref="C216:E216"/>
    <mergeCell ref="A217:E217"/>
    <mergeCell ref="A231:H231"/>
    <mergeCell ref="A232:H232"/>
    <mergeCell ref="A233:H233"/>
    <mergeCell ref="A234:H234"/>
    <mergeCell ref="A235:H235"/>
    <mergeCell ref="C236:E236"/>
    <mergeCell ref="G236:H236"/>
    <mergeCell ref="A237:B237"/>
    <mergeCell ref="C237:E237"/>
    <mergeCell ref="G237:H237"/>
    <mergeCell ref="A238:B238"/>
    <mergeCell ref="C238:E238"/>
    <mergeCell ref="G238:H238"/>
    <mergeCell ref="A239:B239"/>
    <mergeCell ref="C239:E239"/>
    <mergeCell ref="A240:E240"/>
    <mergeCell ref="A254:H254"/>
    <mergeCell ref="A255:H255"/>
    <mergeCell ref="A256:H256"/>
    <mergeCell ref="A281:H281"/>
    <mergeCell ref="C282:E282"/>
    <mergeCell ref="G282:H282"/>
    <mergeCell ref="A257:H257"/>
    <mergeCell ref="A258:H258"/>
    <mergeCell ref="C259:E259"/>
    <mergeCell ref="G259:H259"/>
    <mergeCell ref="A260:B260"/>
    <mergeCell ref="C260:E260"/>
    <mergeCell ref="G260:H260"/>
    <mergeCell ref="A261:B261"/>
    <mergeCell ref="C261:E261"/>
    <mergeCell ref="G261:H261"/>
    <mergeCell ref="C307:E307"/>
    <mergeCell ref="G307:H307"/>
    <mergeCell ref="A308:B308"/>
    <mergeCell ref="C308:E308"/>
    <mergeCell ref="A309:E309"/>
    <mergeCell ref="A323:H323"/>
    <mergeCell ref="A324:H324"/>
    <mergeCell ref="A325:H325"/>
    <mergeCell ref="F309:H319"/>
    <mergeCell ref="B320:D321"/>
    <mergeCell ref="E320:H321"/>
    <mergeCell ref="A326:H326"/>
    <mergeCell ref="A327:H327"/>
    <mergeCell ref="C328:E328"/>
    <mergeCell ref="G328:H328"/>
    <mergeCell ref="A329:B329"/>
    <mergeCell ref="C329:E329"/>
    <mergeCell ref="G329:H329"/>
    <mergeCell ref="A330:B330"/>
    <mergeCell ref="C330:E330"/>
    <mergeCell ref="G330:H330"/>
    <mergeCell ref="A331:B331"/>
    <mergeCell ref="C331:E331"/>
    <mergeCell ref="A332:E332"/>
    <mergeCell ref="A346:H346"/>
    <mergeCell ref="A347:H347"/>
    <mergeCell ref="A348:H348"/>
    <mergeCell ref="A349:H349"/>
    <mergeCell ref="A350:H350"/>
    <mergeCell ref="C351:E351"/>
    <mergeCell ref="G351:H351"/>
    <mergeCell ref="A343:A344"/>
    <mergeCell ref="F332:H342"/>
    <mergeCell ref="B343:D344"/>
    <mergeCell ref="E343:H344"/>
    <mergeCell ref="A352:B352"/>
    <mergeCell ref="C352:E352"/>
    <mergeCell ref="G352:H352"/>
    <mergeCell ref="A353:B353"/>
    <mergeCell ref="C353:E353"/>
    <mergeCell ref="G353:H353"/>
    <mergeCell ref="A354:B354"/>
    <mergeCell ref="C354:E354"/>
    <mergeCell ref="A355:E355"/>
    <mergeCell ref="A369:H369"/>
    <mergeCell ref="A370:H370"/>
    <mergeCell ref="A371:H371"/>
    <mergeCell ref="A372:H372"/>
    <mergeCell ref="A373:H373"/>
    <mergeCell ref="C374:E374"/>
    <mergeCell ref="G374:H374"/>
    <mergeCell ref="A375:B375"/>
    <mergeCell ref="C375:E375"/>
    <mergeCell ref="G375:H375"/>
    <mergeCell ref="A376:B376"/>
    <mergeCell ref="C376:E376"/>
    <mergeCell ref="G376:H376"/>
    <mergeCell ref="A377:B377"/>
    <mergeCell ref="C377:E377"/>
    <mergeCell ref="A378:E378"/>
    <mergeCell ref="A392:H392"/>
    <mergeCell ref="A393:H393"/>
    <mergeCell ref="A394:H394"/>
    <mergeCell ref="A415:H415"/>
    <mergeCell ref="A416:H416"/>
    <mergeCell ref="A417:H417"/>
    <mergeCell ref="A418:H418"/>
    <mergeCell ref="A419:H419"/>
    <mergeCell ref="C420:E420"/>
    <mergeCell ref="G420:H420"/>
    <mergeCell ref="A395:H395"/>
    <mergeCell ref="A396:H396"/>
    <mergeCell ref="C397:E397"/>
    <mergeCell ref="G397:H397"/>
    <mergeCell ref="A398:B398"/>
    <mergeCell ref="C398:E398"/>
    <mergeCell ref="G398:H398"/>
    <mergeCell ref="A399:B399"/>
    <mergeCell ref="C399:E399"/>
    <mergeCell ref="G399:H399"/>
    <mergeCell ref="A438:H438"/>
    <mergeCell ref="A439:H439"/>
    <mergeCell ref="A440:H440"/>
    <mergeCell ref="A441:H441"/>
    <mergeCell ref="A442:H442"/>
    <mergeCell ref="C443:E443"/>
    <mergeCell ref="G443:H443"/>
    <mergeCell ref="A444:B444"/>
    <mergeCell ref="C444:E444"/>
    <mergeCell ref="G444:H444"/>
    <mergeCell ref="G468:H468"/>
    <mergeCell ref="A445:B445"/>
    <mergeCell ref="C445:E445"/>
    <mergeCell ref="G445:H445"/>
    <mergeCell ref="A446:B446"/>
    <mergeCell ref="C446:E446"/>
    <mergeCell ref="A447:E447"/>
    <mergeCell ref="A461:H461"/>
    <mergeCell ref="A462:H462"/>
    <mergeCell ref="A463:H463"/>
    <mergeCell ref="F447:H457"/>
    <mergeCell ref="B458:D459"/>
    <mergeCell ref="E458:H459"/>
    <mergeCell ref="G490:H490"/>
    <mergeCell ref="A491:B491"/>
    <mergeCell ref="C491:E491"/>
    <mergeCell ref="G491:H491"/>
    <mergeCell ref="A492:B492"/>
    <mergeCell ref="C492:E492"/>
    <mergeCell ref="A493:E493"/>
    <mergeCell ref="A469:B469"/>
    <mergeCell ref="C469:E469"/>
    <mergeCell ref="A470:E470"/>
    <mergeCell ref="A484:H484"/>
    <mergeCell ref="A485:H485"/>
    <mergeCell ref="A486:H486"/>
    <mergeCell ref="A487:H487"/>
    <mergeCell ref="A488:H488"/>
    <mergeCell ref="C489:E489"/>
    <mergeCell ref="G489:H489"/>
    <mergeCell ref="F470:H480"/>
    <mergeCell ref="B481:D482"/>
    <mergeCell ref="E481:H482"/>
    <mergeCell ref="G514:H514"/>
    <mergeCell ref="A515:B515"/>
    <mergeCell ref="C515:E515"/>
    <mergeCell ref="A516:E516"/>
    <mergeCell ref="A530:H530"/>
    <mergeCell ref="A531:H531"/>
    <mergeCell ref="A532:H532"/>
    <mergeCell ref="A507:H507"/>
    <mergeCell ref="A508:H508"/>
    <mergeCell ref="A509:H509"/>
    <mergeCell ref="A510:H510"/>
    <mergeCell ref="A511:H511"/>
    <mergeCell ref="C512:E512"/>
    <mergeCell ref="G512:H512"/>
    <mergeCell ref="A513:B513"/>
    <mergeCell ref="C513:E513"/>
    <mergeCell ref="G513:H513"/>
    <mergeCell ref="A555:H555"/>
    <mergeCell ref="A556:H556"/>
    <mergeCell ref="A557:H557"/>
    <mergeCell ref="C558:E558"/>
    <mergeCell ref="G558:H558"/>
    <mergeCell ref="A533:H533"/>
    <mergeCell ref="A534:H534"/>
    <mergeCell ref="C535:E535"/>
    <mergeCell ref="G535:H535"/>
    <mergeCell ref="A536:B536"/>
    <mergeCell ref="C536:E536"/>
    <mergeCell ref="G536:H536"/>
    <mergeCell ref="A537:B537"/>
    <mergeCell ref="C537:E537"/>
    <mergeCell ref="G537:H537"/>
    <mergeCell ref="A576:H576"/>
    <mergeCell ref="A577:H577"/>
    <mergeCell ref="A578:H578"/>
    <mergeCell ref="A579:H579"/>
    <mergeCell ref="A580:H580"/>
    <mergeCell ref="C581:E581"/>
    <mergeCell ref="G581:H581"/>
    <mergeCell ref="A582:B582"/>
    <mergeCell ref="C582:E582"/>
    <mergeCell ref="G582:H582"/>
    <mergeCell ref="A583:B583"/>
    <mergeCell ref="C583:E583"/>
    <mergeCell ref="G583:H583"/>
    <mergeCell ref="A584:B584"/>
    <mergeCell ref="C584:E584"/>
    <mergeCell ref="A585:E585"/>
    <mergeCell ref="A599:H599"/>
    <mergeCell ref="A600:H600"/>
    <mergeCell ref="A601:H601"/>
    <mergeCell ref="E596:H597"/>
    <mergeCell ref="A602:H602"/>
    <mergeCell ref="A603:H603"/>
    <mergeCell ref="C604:E604"/>
    <mergeCell ref="G604:H604"/>
    <mergeCell ref="A605:B605"/>
    <mergeCell ref="C605:E605"/>
    <mergeCell ref="G605:H605"/>
    <mergeCell ref="A606:B606"/>
    <mergeCell ref="C606:E606"/>
    <mergeCell ref="G606:H606"/>
    <mergeCell ref="A607:B607"/>
    <mergeCell ref="C607:E607"/>
    <mergeCell ref="A608:E608"/>
    <mergeCell ref="A622:H622"/>
    <mergeCell ref="A623:H623"/>
    <mergeCell ref="A624:H624"/>
    <mergeCell ref="A625:H625"/>
    <mergeCell ref="A626:H626"/>
    <mergeCell ref="C627:E627"/>
    <mergeCell ref="G627:H627"/>
    <mergeCell ref="A628:B628"/>
    <mergeCell ref="C628:E628"/>
    <mergeCell ref="G628:H628"/>
    <mergeCell ref="A629:B629"/>
    <mergeCell ref="C629:E629"/>
    <mergeCell ref="G629:H629"/>
    <mergeCell ref="A630:B630"/>
    <mergeCell ref="C630:E630"/>
    <mergeCell ref="A631:E631"/>
    <mergeCell ref="A645:H645"/>
    <mergeCell ref="A646:H646"/>
    <mergeCell ref="A647:H647"/>
    <mergeCell ref="A648:H648"/>
    <mergeCell ref="A649:H649"/>
    <mergeCell ref="C650:E650"/>
    <mergeCell ref="G650:H650"/>
    <mergeCell ref="A651:B651"/>
    <mergeCell ref="C651:E651"/>
    <mergeCell ref="G651:H651"/>
    <mergeCell ref="A652:B652"/>
    <mergeCell ref="C652:E652"/>
    <mergeCell ref="G652:H652"/>
    <mergeCell ref="A653:B653"/>
    <mergeCell ref="C653:E653"/>
    <mergeCell ref="A654:E654"/>
    <mergeCell ref="A668:H668"/>
    <mergeCell ref="A669:H669"/>
    <mergeCell ref="A670:H670"/>
    <mergeCell ref="A671:H671"/>
    <mergeCell ref="A672:H672"/>
    <mergeCell ref="C673:E673"/>
    <mergeCell ref="G673:H673"/>
    <mergeCell ref="A674:B674"/>
    <mergeCell ref="C674:E674"/>
    <mergeCell ref="G674:H674"/>
    <mergeCell ref="A675:B675"/>
    <mergeCell ref="C675:E675"/>
    <mergeCell ref="G675:H675"/>
    <mergeCell ref="A676:B676"/>
    <mergeCell ref="C676:E676"/>
    <mergeCell ref="A677:E677"/>
    <mergeCell ref="A691:H691"/>
    <mergeCell ref="A692:H692"/>
    <mergeCell ref="A693:H693"/>
    <mergeCell ref="A694:H694"/>
    <mergeCell ref="A695:H695"/>
    <mergeCell ref="C696:E696"/>
    <mergeCell ref="G696:H696"/>
    <mergeCell ref="A697:B697"/>
    <mergeCell ref="C697:E697"/>
    <mergeCell ref="G697:H697"/>
    <mergeCell ref="A698:B698"/>
    <mergeCell ref="C698:E698"/>
    <mergeCell ref="G698:H698"/>
    <mergeCell ref="A699:B699"/>
    <mergeCell ref="C699:E699"/>
    <mergeCell ref="A700:E700"/>
    <mergeCell ref="A136:A137"/>
    <mergeCell ref="A159:A160"/>
    <mergeCell ref="A182:A183"/>
    <mergeCell ref="A205:A206"/>
    <mergeCell ref="A228:A229"/>
    <mergeCell ref="A251:A252"/>
    <mergeCell ref="A274:A275"/>
    <mergeCell ref="A297:A298"/>
    <mergeCell ref="A320:A321"/>
    <mergeCell ref="A307:B307"/>
    <mergeCell ref="A300:H300"/>
    <mergeCell ref="A301:H301"/>
    <mergeCell ref="A302:H302"/>
    <mergeCell ref="A303:H303"/>
    <mergeCell ref="A304:H304"/>
    <mergeCell ref="C305:E305"/>
    <mergeCell ref="G305:H305"/>
    <mergeCell ref="A306:B306"/>
    <mergeCell ref="C306:E306"/>
    <mergeCell ref="G306:H306"/>
    <mergeCell ref="A283:B283"/>
    <mergeCell ref="C283:E283"/>
    <mergeCell ref="G283:H283"/>
    <mergeCell ref="A284:B284"/>
    <mergeCell ref="A366:A367"/>
    <mergeCell ref="A389:A390"/>
    <mergeCell ref="A412:A413"/>
    <mergeCell ref="A435:A436"/>
    <mergeCell ref="A458:A459"/>
    <mergeCell ref="A481:A482"/>
    <mergeCell ref="A504:A505"/>
    <mergeCell ref="A527:A528"/>
    <mergeCell ref="A550:A551"/>
    <mergeCell ref="A538:B538"/>
    <mergeCell ref="A539:E539"/>
    <mergeCell ref="A514:B514"/>
    <mergeCell ref="C514:E514"/>
    <mergeCell ref="A490:B490"/>
    <mergeCell ref="C490:E490"/>
    <mergeCell ref="A464:H464"/>
    <mergeCell ref="A465:H465"/>
    <mergeCell ref="C466:E466"/>
    <mergeCell ref="G466:H466"/>
    <mergeCell ref="A467:B467"/>
    <mergeCell ref="C467:E467"/>
    <mergeCell ref="G467:H467"/>
    <mergeCell ref="A468:B468"/>
    <mergeCell ref="C468:E468"/>
    <mergeCell ref="A573:A574"/>
    <mergeCell ref="A596:A597"/>
    <mergeCell ref="A619:A620"/>
    <mergeCell ref="A642:A643"/>
    <mergeCell ref="A665:A666"/>
    <mergeCell ref="A688:A689"/>
    <mergeCell ref="A711:A712"/>
    <mergeCell ref="F700:H710"/>
    <mergeCell ref="B711:D712"/>
    <mergeCell ref="E711:H712"/>
    <mergeCell ref="F677:H687"/>
    <mergeCell ref="B688:D689"/>
    <mergeCell ref="E688:H689"/>
    <mergeCell ref="F654:H664"/>
    <mergeCell ref="B665:D666"/>
    <mergeCell ref="E665:H666"/>
    <mergeCell ref="F631:H641"/>
    <mergeCell ref="B642:D643"/>
    <mergeCell ref="E642:H643"/>
    <mergeCell ref="F608:H618"/>
    <mergeCell ref="B619:D620"/>
    <mergeCell ref="E619:H620"/>
    <mergeCell ref="F585:H595"/>
    <mergeCell ref="B596:D597"/>
    <mergeCell ref="B573:D574"/>
    <mergeCell ref="E573:H574"/>
    <mergeCell ref="F539:H549"/>
    <mergeCell ref="B550:D551"/>
    <mergeCell ref="E550:H551"/>
    <mergeCell ref="F516:H526"/>
    <mergeCell ref="B527:D528"/>
    <mergeCell ref="E527:H528"/>
    <mergeCell ref="F493:H503"/>
    <mergeCell ref="B504:D505"/>
    <mergeCell ref="E504:H505"/>
    <mergeCell ref="A559:B559"/>
    <mergeCell ref="C559:E559"/>
    <mergeCell ref="G559:H559"/>
    <mergeCell ref="A560:B560"/>
    <mergeCell ref="C560:E560"/>
    <mergeCell ref="G560:H560"/>
    <mergeCell ref="A561:B561"/>
    <mergeCell ref="C561:E561"/>
    <mergeCell ref="A562:E562"/>
    <mergeCell ref="F562:H572"/>
    <mergeCell ref="C538:E538"/>
    <mergeCell ref="A553:H553"/>
    <mergeCell ref="A554:H554"/>
    <mergeCell ref="B435:D436"/>
    <mergeCell ref="E435:H436"/>
    <mergeCell ref="F401:H411"/>
    <mergeCell ref="B412:D413"/>
    <mergeCell ref="E412:H413"/>
    <mergeCell ref="F378:H388"/>
    <mergeCell ref="B389:D390"/>
    <mergeCell ref="E389:H390"/>
    <mergeCell ref="F355:H365"/>
    <mergeCell ref="B366:D367"/>
    <mergeCell ref="E366:H367"/>
    <mergeCell ref="A421:B421"/>
    <mergeCell ref="C421:E421"/>
    <mergeCell ref="G421:H421"/>
    <mergeCell ref="A422:B422"/>
    <mergeCell ref="C422:E422"/>
    <mergeCell ref="G422:H422"/>
    <mergeCell ref="A423:B423"/>
    <mergeCell ref="C423:E423"/>
    <mergeCell ref="A424:E424"/>
    <mergeCell ref="F424:H434"/>
    <mergeCell ref="A400:B400"/>
    <mergeCell ref="C400:E400"/>
    <mergeCell ref="A401:E401"/>
    <mergeCell ref="B297:D298"/>
    <mergeCell ref="E297:H298"/>
    <mergeCell ref="F263:H273"/>
    <mergeCell ref="B274:D275"/>
    <mergeCell ref="E274:H275"/>
    <mergeCell ref="F240:H250"/>
    <mergeCell ref="B251:D252"/>
    <mergeCell ref="E251:H252"/>
    <mergeCell ref="F217:H227"/>
    <mergeCell ref="B228:D229"/>
    <mergeCell ref="E228:H229"/>
    <mergeCell ref="C284:E284"/>
    <mergeCell ref="G284:H284"/>
    <mergeCell ref="A285:B285"/>
    <mergeCell ref="C285:E285"/>
    <mergeCell ref="A286:E286"/>
    <mergeCell ref="F286:H296"/>
    <mergeCell ref="A262:B262"/>
    <mergeCell ref="C262:E262"/>
    <mergeCell ref="A263:E263"/>
    <mergeCell ref="A277:H277"/>
    <mergeCell ref="A278:H278"/>
    <mergeCell ref="A279:H279"/>
    <mergeCell ref="A280:H280"/>
    <mergeCell ref="B136:D137"/>
    <mergeCell ref="E136:H137"/>
    <mergeCell ref="F102:H112"/>
    <mergeCell ref="B113:D114"/>
    <mergeCell ref="E113:H114"/>
    <mergeCell ref="F79:H89"/>
    <mergeCell ref="B90:D91"/>
    <mergeCell ref="E90:H91"/>
    <mergeCell ref="F56:H66"/>
    <mergeCell ref="B67:D68"/>
    <mergeCell ref="E67:H68"/>
    <mergeCell ref="A120:H120"/>
    <mergeCell ref="C121:E121"/>
    <mergeCell ref="C122:E122"/>
    <mergeCell ref="G122:H122"/>
    <mergeCell ref="C123:E123"/>
    <mergeCell ref="G123:H123"/>
    <mergeCell ref="C124:E124"/>
    <mergeCell ref="G124:H124"/>
    <mergeCell ref="A125:E125"/>
    <mergeCell ref="F125:H135"/>
    <mergeCell ref="C100:E100"/>
    <mergeCell ref="G100:H100"/>
    <mergeCell ref="C101:E101"/>
  </mergeCells>
  <hyperlinks>
    <hyperlink ref="A3" r:id="rId1"/>
    <hyperlink ref="A26" r:id="rId2"/>
    <hyperlink ref="A49" r:id="rId3"/>
    <hyperlink ref="A72" r:id="rId4"/>
    <hyperlink ref="A95" r:id="rId5"/>
    <hyperlink ref="A118" r:id="rId6"/>
    <hyperlink ref="A141" r:id="rId7"/>
    <hyperlink ref="A164" r:id="rId8"/>
    <hyperlink ref="A187" r:id="rId9"/>
    <hyperlink ref="A210" r:id="rId10"/>
    <hyperlink ref="A233" r:id="rId11"/>
    <hyperlink ref="A256" r:id="rId12"/>
    <hyperlink ref="A279" r:id="rId13"/>
    <hyperlink ref="A302" r:id="rId14"/>
    <hyperlink ref="A325" r:id="rId15"/>
    <hyperlink ref="A348" r:id="rId16"/>
    <hyperlink ref="A371" r:id="rId17"/>
    <hyperlink ref="A394" r:id="rId18"/>
    <hyperlink ref="A417" r:id="rId19"/>
    <hyperlink ref="A440" r:id="rId20"/>
    <hyperlink ref="A463" r:id="rId21"/>
    <hyperlink ref="A486" r:id="rId22"/>
    <hyperlink ref="A509" r:id="rId23"/>
    <hyperlink ref="A532" r:id="rId24"/>
    <hyperlink ref="A555" r:id="rId25"/>
    <hyperlink ref="A578" r:id="rId26"/>
    <hyperlink ref="A601" r:id="rId27"/>
    <hyperlink ref="A624" r:id="rId28"/>
    <hyperlink ref="A647" r:id="rId29"/>
    <hyperlink ref="A670" r:id="rId30"/>
    <hyperlink ref="A693" r:id="rId31"/>
  </hyperlinks>
  <pageMargins left="0.7" right="0.7" top="0.75" bottom="0.75" header="0.3" footer="0.3"/>
  <pageSetup scale="53" orientation="portrait" r:id="rId32"/>
  <rowBreaks count="15" manualBreakCount="15">
    <brk id="45" max="16383" man="1"/>
    <brk id="91" max="16383" man="1"/>
    <brk id="137" max="16383" man="1"/>
    <brk id="183" max="16383" man="1"/>
    <brk id="229" max="16383" man="1"/>
    <brk id="275" max="16383" man="1"/>
    <brk id="321" max="16383" man="1"/>
    <brk id="367" max="16383" man="1"/>
    <brk id="413" max="16383" man="1"/>
    <brk id="459" max="16383" man="1"/>
    <brk id="505" max="16383" man="1"/>
    <brk id="551" max="16383" man="1"/>
    <brk id="597" max="16383" man="1"/>
    <brk id="620" max="16383" man="1"/>
    <brk id="666" max="16383" man="1"/>
  </rowBreaks>
  <drawing r:id="rId3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234"/>
  <sheetViews>
    <sheetView topLeftCell="H19" workbookViewId="0">
      <selection activeCell="D7" sqref="D7:E37"/>
    </sheetView>
  </sheetViews>
  <sheetFormatPr defaultColWidth="14.42578125" defaultRowHeight="14.25"/>
  <cols>
    <col min="1" max="1" width="8.5703125" style="52" customWidth="1"/>
    <col min="2" max="2" width="26.42578125" style="52" customWidth="1"/>
    <col min="3" max="3" width="8.5703125" style="52" customWidth="1"/>
    <col min="4" max="4" width="8.85546875" style="52" customWidth="1"/>
    <col min="5" max="5" width="10.28515625" style="52" customWidth="1"/>
    <col min="6" max="6" width="9.42578125" style="52" customWidth="1"/>
    <col min="7" max="7" width="10.42578125" style="52" customWidth="1"/>
    <col min="8" max="8" width="6.7109375" style="52" customWidth="1"/>
    <col min="9" max="9" width="7.7109375" style="52" customWidth="1"/>
    <col min="10" max="10" width="5.7109375" style="52" customWidth="1"/>
    <col min="11" max="11" width="10.7109375" style="52" customWidth="1"/>
    <col min="12" max="12" width="10.42578125" style="52" customWidth="1"/>
    <col min="13" max="13" width="9.140625" style="52" customWidth="1"/>
    <col min="14" max="14" width="4.42578125" style="52" customWidth="1"/>
    <col min="15" max="15" width="8.5703125" style="52" customWidth="1"/>
    <col min="16" max="16" width="26.42578125" style="52" customWidth="1"/>
    <col min="17" max="17" width="7.28515625" style="52" customWidth="1"/>
    <col min="18" max="18" width="8" style="52" customWidth="1"/>
    <col min="19" max="19" width="10.42578125" style="52" customWidth="1"/>
    <col min="20" max="20" width="8.140625" style="52" customWidth="1"/>
    <col min="21" max="21" width="7.28515625" style="52" customWidth="1"/>
    <col min="22" max="22" width="5" style="52" customWidth="1"/>
    <col min="23" max="23" width="5.42578125" style="52" customWidth="1"/>
    <col min="24" max="24" width="6.7109375" style="52" customWidth="1"/>
    <col min="25" max="25" width="9.5703125" style="52" customWidth="1"/>
    <col min="26" max="26" width="9.42578125" style="52" customWidth="1"/>
    <col min="27" max="27" width="9.85546875" style="52" customWidth="1"/>
    <col min="28" max="28" width="5.28515625" style="52" customWidth="1"/>
    <col min="29" max="29" width="7.140625" style="52" customWidth="1"/>
    <col min="30" max="30" width="26.42578125" style="52" customWidth="1"/>
    <col min="31" max="31" width="7.140625" style="52" customWidth="1"/>
    <col min="32" max="32" width="7.28515625" style="52" customWidth="1"/>
    <col min="33" max="33" width="10.5703125" style="52" customWidth="1"/>
    <col min="34" max="34" width="9.42578125" style="52" customWidth="1"/>
    <col min="35" max="35" width="8" style="52" customWidth="1"/>
    <col min="36" max="36" width="6" style="52" customWidth="1"/>
    <col min="37" max="37" width="9" style="52" customWidth="1"/>
    <col min="38" max="38" width="8.42578125" style="52" customWidth="1"/>
    <col min="39" max="39" width="9.140625" style="52" customWidth="1"/>
    <col min="40" max="40" width="7.5703125" style="52" customWidth="1"/>
    <col min="41" max="41" width="11.140625" style="52" customWidth="1"/>
    <col min="42" max="42" width="16.5703125" style="52" customWidth="1"/>
    <col min="43" max="16384" width="14.42578125" style="52"/>
  </cols>
  <sheetData>
    <row r="1" spans="1:42" ht="15.75" customHeight="1">
      <c r="A1" s="361" t="s">
        <v>404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 t="s">
        <v>404</v>
      </c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 t="s">
        <v>404</v>
      </c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</row>
    <row r="2" spans="1:42" ht="14.45" customHeight="1">
      <c r="A2" s="361" t="s">
        <v>405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 t="s">
        <v>405</v>
      </c>
      <c r="P2" s="361"/>
      <c r="Q2" s="361"/>
      <c r="R2" s="361"/>
      <c r="S2" s="361"/>
      <c r="T2" s="361"/>
      <c r="U2" s="361"/>
      <c r="V2" s="361"/>
      <c r="W2" s="361"/>
      <c r="X2" s="361"/>
      <c r="Y2" s="361"/>
      <c r="Z2" s="361"/>
      <c r="AA2" s="361"/>
      <c r="AB2" s="361"/>
      <c r="AC2" s="361" t="s">
        <v>405</v>
      </c>
      <c r="AD2" s="361"/>
      <c r="AE2" s="361"/>
      <c r="AF2" s="361"/>
      <c r="AG2" s="361"/>
      <c r="AH2" s="361"/>
      <c r="AI2" s="361"/>
      <c r="AJ2" s="361"/>
      <c r="AK2" s="361"/>
      <c r="AL2" s="361"/>
      <c r="AM2" s="361"/>
      <c r="AN2" s="361"/>
      <c r="AO2" s="361"/>
      <c r="AP2" s="361"/>
    </row>
    <row r="3" spans="1:42" ht="15.75" customHeight="1">
      <c r="A3" s="362" t="s">
        <v>406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 t="s">
        <v>406</v>
      </c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 t="s">
        <v>406</v>
      </c>
      <c r="AD3" s="362"/>
      <c r="AE3" s="362"/>
      <c r="AF3" s="362"/>
      <c r="AG3" s="362"/>
      <c r="AH3" s="362"/>
      <c r="AI3" s="362"/>
      <c r="AJ3" s="362"/>
      <c r="AK3" s="362"/>
      <c r="AL3" s="362"/>
      <c r="AM3" s="362"/>
      <c r="AN3" s="362"/>
      <c r="AO3" s="362"/>
      <c r="AP3" s="362"/>
    </row>
    <row r="4" spans="1:42" ht="12.6" customHeight="1">
      <c r="A4" s="361" t="s">
        <v>407</v>
      </c>
      <c r="B4" s="361"/>
      <c r="C4" s="361"/>
      <c r="D4" s="361"/>
      <c r="E4" s="361"/>
      <c r="F4" s="361"/>
      <c r="G4" s="361"/>
      <c r="H4" s="361"/>
      <c r="I4" s="361"/>
      <c r="J4" s="361"/>
      <c r="K4" s="361"/>
      <c r="L4" s="361"/>
      <c r="M4" s="361"/>
      <c r="N4" s="361"/>
      <c r="O4" s="361" t="s">
        <v>407</v>
      </c>
      <c r="P4" s="361"/>
      <c r="Q4" s="361"/>
      <c r="R4" s="361"/>
      <c r="S4" s="361"/>
      <c r="T4" s="361"/>
      <c r="U4" s="361"/>
      <c r="V4" s="361"/>
      <c r="W4" s="361"/>
      <c r="X4" s="361"/>
      <c r="Y4" s="361"/>
      <c r="Z4" s="361"/>
      <c r="AA4" s="361"/>
      <c r="AB4" s="361"/>
      <c r="AC4" s="361" t="s">
        <v>407</v>
      </c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</row>
    <row r="5" spans="1:42" ht="15.75" customHeight="1">
      <c r="A5" s="6" t="s">
        <v>408</v>
      </c>
      <c r="B5" s="6" t="s">
        <v>373</v>
      </c>
      <c r="C5" s="361" t="s">
        <v>380</v>
      </c>
      <c r="D5" s="361"/>
      <c r="E5" s="361"/>
      <c r="F5" s="361"/>
      <c r="G5" s="361"/>
      <c r="H5" s="361"/>
      <c r="I5" s="361" t="s">
        <v>381</v>
      </c>
      <c r="J5" s="361"/>
      <c r="K5" s="361"/>
      <c r="L5" s="361"/>
      <c r="M5" s="361"/>
      <c r="N5" s="361"/>
      <c r="O5" s="6" t="s">
        <v>408</v>
      </c>
      <c r="P5" s="6" t="s">
        <v>373</v>
      </c>
      <c r="Q5" s="361" t="s">
        <v>382</v>
      </c>
      <c r="R5" s="361"/>
      <c r="S5" s="361"/>
      <c r="T5" s="361"/>
      <c r="U5" s="361"/>
      <c r="V5" s="361"/>
      <c r="W5" s="361" t="s">
        <v>383</v>
      </c>
      <c r="X5" s="361"/>
      <c r="Y5" s="361"/>
      <c r="Z5" s="361"/>
      <c r="AA5" s="361"/>
      <c r="AB5" s="361"/>
      <c r="AC5" s="6" t="s">
        <v>408</v>
      </c>
      <c r="AD5" s="6" t="s">
        <v>373</v>
      </c>
      <c r="AE5" s="361" t="s">
        <v>384</v>
      </c>
      <c r="AF5" s="361"/>
      <c r="AG5" s="361"/>
      <c r="AH5" s="361"/>
      <c r="AI5" s="361"/>
      <c r="AJ5" s="361"/>
      <c r="AK5" s="361" t="s">
        <v>409</v>
      </c>
      <c r="AL5" s="361"/>
      <c r="AM5" s="67"/>
      <c r="AN5" s="67"/>
      <c r="AO5" s="67"/>
      <c r="AP5" s="67"/>
    </row>
    <row r="6" spans="1:42" ht="40.9" customHeight="1">
      <c r="A6" s="6"/>
      <c r="B6" s="6"/>
      <c r="C6" s="53" t="s">
        <v>410</v>
      </c>
      <c r="D6" s="53" t="s">
        <v>411</v>
      </c>
      <c r="E6" s="53" t="s">
        <v>412</v>
      </c>
      <c r="F6" s="53" t="s">
        <v>413</v>
      </c>
      <c r="G6" s="53" t="s">
        <v>414</v>
      </c>
      <c r="H6" s="53" t="s">
        <v>364</v>
      </c>
      <c r="I6" s="53" t="s">
        <v>410</v>
      </c>
      <c r="J6" s="53" t="s">
        <v>411</v>
      </c>
      <c r="K6" s="53" t="s">
        <v>412</v>
      </c>
      <c r="L6" s="53" t="s">
        <v>413</v>
      </c>
      <c r="M6" s="53" t="s">
        <v>414</v>
      </c>
      <c r="N6" s="53" t="s">
        <v>364</v>
      </c>
      <c r="O6" s="63"/>
      <c r="P6" s="63"/>
      <c r="Q6" s="53" t="s">
        <v>410</v>
      </c>
      <c r="R6" s="53" t="s">
        <v>411</v>
      </c>
      <c r="S6" s="53" t="s">
        <v>412</v>
      </c>
      <c r="T6" s="53" t="s">
        <v>413</v>
      </c>
      <c r="U6" s="53" t="s">
        <v>414</v>
      </c>
      <c r="V6" s="53" t="s">
        <v>364</v>
      </c>
      <c r="W6" s="53" t="s">
        <v>410</v>
      </c>
      <c r="X6" s="53" t="s">
        <v>411</v>
      </c>
      <c r="Y6" s="53" t="s">
        <v>412</v>
      </c>
      <c r="Z6" s="53" t="s">
        <v>413</v>
      </c>
      <c r="AA6" s="53" t="s">
        <v>414</v>
      </c>
      <c r="AB6" s="53" t="s">
        <v>364</v>
      </c>
      <c r="AC6" s="63"/>
      <c r="AD6" s="63"/>
      <c r="AE6" s="53" t="s">
        <v>410</v>
      </c>
      <c r="AF6" s="53" t="s">
        <v>411</v>
      </c>
      <c r="AG6" s="53" t="s">
        <v>412</v>
      </c>
      <c r="AH6" s="53" t="s">
        <v>413</v>
      </c>
      <c r="AI6" s="53" t="s">
        <v>414</v>
      </c>
      <c r="AJ6" s="53" t="s">
        <v>364</v>
      </c>
      <c r="AK6" s="68" t="s">
        <v>415</v>
      </c>
      <c r="AL6" s="53" t="s">
        <v>364</v>
      </c>
      <c r="AM6" s="69" t="s">
        <v>416</v>
      </c>
      <c r="AN6" s="70" t="s">
        <v>363</v>
      </c>
      <c r="AO6" s="69" t="s">
        <v>417</v>
      </c>
      <c r="AP6" s="72" t="s">
        <v>418</v>
      </c>
    </row>
    <row r="7" spans="1:42">
      <c r="A7" s="54">
        <v>1</v>
      </c>
      <c r="B7" s="55" t="s">
        <v>21</v>
      </c>
      <c r="C7" s="56">
        <v>5.75</v>
      </c>
      <c r="D7" s="57">
        <v>3</v>
      </c>
      <c r="E7" s="57">
        <v>3</v>
      </c>
      <c r="F7" s="56">
        <v>41.5</v>
      </c>
      <c r="G7" s="58">
        <f t="shared" ref="G7:G38" si="0">SUM(C7:F7)</f>
        <v>53.25</v>
      </c>
      <c r="H7" s="57" t="str">
        <f t="shared" ref="H7:H36" si="1">IF(G7&gt;=91,"A1",IF(G7&gt;=81,"A2",IF(G7&gt;=71,"B1",IF(G7&gt;=61,"B2",IF(G7&gt;=51,"C1",IF(G7&gt;=41,"C2",IF(G7&gt;=33,"D","E")))))))</f>
        <v>C1</v>
      </c>
      <c r="I7" s="64">
        <v>5</v>
      </c>
      <c r="J7" s="57">
        <v>3</v>
      </c>
      <c r="K7" s="57">
        <v>3</v>
      </c>
      <c r="L7" s="57">
        <v>44.5</v>
      </c>
      <c r="M7" s="57">
        <f t="shared" ref="M7:M27" si="2">SUM(I7:L7)</f>
        <v>55.5</v>
      </c>
      <c r="N7" s="57" t="str">
        <f t="shared" ref="N7:N37" si="3">IF(M7&gt;=91,"A1",IF(M7&gt;=81,"A2",IF(M7&gt;=71,"B1",IF(M7&gt;=61,"B2",IF(M7&gt;=51,"C1",IF(M7&gt;=41,"C2",IF(M7&gt;=33,"D","E")))))))</f>
        <v>C1</v>
      </c>
      <c r="O7" s="54">
        <v>1</v>
      </c>
      <c r="P7" s="55" t="s">
        <v>21</v>
      </c>
      <c r="Q7" s="57">
        <v>9</v>
      </c>
      <c r="R7" s="57">
        <v>3</v>
      </c>
      <c r="S7" s="57">
        <v>4</v>
      </c>
      <c r="T7" s="57">
        <v>27</v>
      </c>
      <c r="U7" s="57">
        <f t="shared" ref="U7:U36" si="4">SUM(Q7:T7)</f>
        <v>43</v>
      </c>
      <c r="V7" s="57" t="str">
        <f t="shared" ref="V7:V36" si="5">IF(U7&gt;=91,"A1",IF(U7&gt;=81,"A2",IF(U7&gt;=71,"B1",IF(U7&gt;=61,"B2",IF(U7&gt;=51,"C1",IF(U7&gt;=41,"C2",IF(U7&gt;=33,"D","E")))))))</f>
        <v>C2</v>
      </c>
      <c r="W7" s="57">
        <v>5.25</v>
      </c>
      <c r="X7" s="57">
        <v>2</v>
      </c>
      <c r="Y7" s="57">
        <v>2</v>
      </c>
      <c r="Z7" s="57">
        <v>38.5</v>
      </c>
      <c r="AA7" s="57">
        <f t="shared" ref="AA7:AA37" si="6">SUM(W7:Z7)</f>
        <v>47.75</v>
      </c>
      <c r="AB7" s="57" t="str">
        <f t="shared" ref="AB7:AB38" si="7">IF(AA7&gt;=91,"A1",IF(AA7&gt;=81,"A2",IF(AA7&gt;=71,"B1",IF(AA7&gt;=61,"B2",IF(AA7&gt;=51,"C1",IF(AA7&gt;=41,"C2",IF(AA7&gt;=33,"D","E")))))))</f>
        <v>C2</v>
      </c>
      <c r="AC7" s="54">
        <v>1</v>
      </c>
      <c r="AD7" s="55" t="s">
        <v>21</v>
      </c>
      <c r="AE7" s="57">
        <v>4.25</v>
      </c>
      <c r="AF7" s="57">
        <v>3</v>
      </c>
      <c r="AG7" s="57">
        <v>3</v>
      </c>
      <c r="AH7" s="57">
        <v>28.5</v>
      </c>
      <c r="AI7" s="57">
        <f t="shared" ref="AI7:AI27" si="8">SUM(AE7:AH7)</f>
        <v>38.75</v>
      </c>
      <c r="AJ7" s="57" t="str">
        <f t="shared" ref="AJ7:AJ38" si="9">IF(AI7&gt;=91,"A1",IF(AI7&gt;=81,"A2",IF(AI7&gt;=71,"B1",IF(AI7&gt;=61,"B2",IF(AI7&gt;=51,"C1",IF(AI7&gt;=41,"C2",IF(AI7&gt;=33,"D","E")))))))</f>
        <v>D</v>
      </c>
      <c r="AK7" s="57">
        <v>23</v>
      </c>
      <c r="AL7" s="57"/>
      <c r="AM7" s="71">
        <f t="shared" ref="AM7:AM38" si="10">(G7+M7+U7+AA7+AI7)</f>
        <v>238.25</v>
      </c>
      <c r="AN7" s="57">
        <f>(AM7/500)*100</f>
        <v>47.65</v>
      </c>
      <c r="AO7" s="57" t="str">
        <f>IF(AN7&gt;=91,"A1",IF(AN7&gt;=81,"A2",IF(AN7&gt;=71,"B1",IF(AN7&gt;=61,"B2",IF(AN7&gt;=51,"C1",IF(AN7&gt;=41,"C2",IF(AN7&gt;=33,"D","E")))))))</f>
        <v>C2</v>
      </c>
      <c r="AP7" s="66"/>
    </row>
    <row r="8" spans="1:42">
      <c r="A8" s="54">
        <v>2</v>
      </c>
      <c r="B8" s="55" t="s">
        <v>34</v>
      </c>
      <c r="C8" s="56">
        <v>9</v>
      </c>
      <c r="D8" s="57">
        <v>5</v>
      </c>
      <c r="E8" s="57">
        <v>5</v>
      </c>
      <c r="F8" s="56">
        <v>71.5</v>
      </c>
      <c r="G8" s="58">
        <f t="shared" si="0"/>
        <v>90.5</v>
      </c>
      <c r="H8" s="57" t="str">
        <f t="shared" si="1"/>
        <v>A2</v>
      </c>
      <c r="I8" s="64">
        <v>8.75</v>
      </c>
      <c r="J8" s="57">
        <v>5</v>
      </c>
      <c r="K8" s="57">
        <v>5</v>
      </c>
      <c r="L8" s="57">
        <v>63</v>
      </c>
      <c r="M8" s="57">
        <f t="shared" si="2"/>
        <v>81.75</v>
      </c>
      <c r="N8" s="57" t="str">
        <f t="shared" si="3"/>
        <v>A2</v>
      </c>
      <c r="O8" s="54">
        <v>2</v>
      </c>
      <c r="P8" s="55" t="s">
        <v>34</v>
      </c>
      <c r="Q8" s="57">
        <v>9.5</v>
      </c>
      <c r="R8" s="57">
        <v>4.5</v>
      </c>
      <c r="S8" s="57">
        <v>5</v>
      </c>
      <c r="T8" s="57">
        <v>44</v>
      </c>
      <c r="U8" s="57">
        <f t="shared" si="4"/>
        <v>63</v>
      </c>
      <c r="V8" s="57" t="str">
        <f t="shared" si="5"/>
        <v>B2</v>
      </c>
      <c r="W8" s="57">
        <v>6.25</v>
      </c>
      <c r="X8" s="57">
        <v>4</v>
      </c>
      <c r="Y8" s="57">
        <v>5</v>
      </c>
      <c r="Z8" s="57">
        <v>48</v>
      </c>
      <c r="AA8" s="57">
        <f t="shared" si="6"/>
        <v>63.25</v>
      </c>
      <c r="AB8" s="57" t="str">
        <f t="shared" si="7"/>
        <v>B2</v>
      </c>
      <c r="AC8" s="54">
        <v>2</v>
      </c>
      <c r="AD8" s="55" t="s">
        <v>34</v>
      </c>
      <c r="AE8" s="57">
        <v>8.75</v>
      </c>
      <c r="AF8" s="57">
        <v>5</v>
      </c>
      <c r="AG8" s="57">
        <v>5</v>
      </c>
      <c r="AH8" s="57">
        <v>62</v>
      </c>
      <c r="AI8" s="57">
        <f t="shared" si="8"/>
        <v>80.75</v>
      </c>
      <c r="AJ8" s="57" t="str">
        <f t="shared" si="9"/>
        <v>B1</v>
      </c>
      <c r="AK8" s="57">
        <v>45</v>
      </c>
      <c r="AL8" s="57"/>
      <c r="AM8" s="71">
        <f t="shared" si="10"/>
        <v>379.25</v>
      </c>
      <c r="AN8" s="57">
        <f t="shared" ref="AN8:AN38" si="11">(AM8/500)*100</f>
        <v>75.849999999999994</v>
      </c>
      <c r="AO8" s="57" t="str">
        <f t="shared" ref="AO8:AO38" si="12">IF(AN8&gt;=91,"A1",IF(AN8&gt;=81,"A2",IF(AN8&gt;=71,"B1",IF(AN8&gt;=61,"B2",IF(AN8&gt;=51,"C1",IF(AN8&gt;=41,"C2",IF(AN8&gt;=33,"D","E")))))))</f>
        <v>B1</v>
      </c>
      <c r="AP8" s="66"/>
    </row>
    <row r="9" spans="1:42">
      <c r="A9" s="54">
        <v>3</v>
      </c>
      <c r="B9" s="55" t="s">
        <v>47</v>
      </c>
      <c r="C9" s="51">
        <v>5.75</v>
      </c>
      <c r="D9" s="57">
        <v>4</v>
      </c>
      <c r="E9" s="57">
        <v>5</v>
      </c>
      <c r="F9" s="51">
        <v>36.5</v>
      </c>
      <c r="G9" s="58">
        <f t="shared" si="0"/>
        <v>51.25</v>
      </c>
      <c r="H9" s="51" t="str">
        <f t="shared" si="1"/>
        <v>C1</v>
      </c>
      <c r="I9" s="51">
        <v>4.5</v>
      </c>
      <c r="J9" s="57">
        <v>3.5</v>
      </c>
      <c r="K9" s="57">
        <v>4</v>
      </c>
      <c r="L9" s="57">
        <v>30</v>
      </c>
      <c r="M9" s="57">
        <f t="shared" si="2"/>
        <v>42</v>
      </c>
      <c r="N9" s="57" t="str">
        <f t="shared" si="3"/>
        <v>C2</v>
      </c>
      <c r="O9" s="54">
        <v>3</v>
      </c>
      <c r="P9" s="55" t="s">
        <v>47</v>
      </c>
      <c r="Q9" s="57">
        <v>8.5</v>
      </c>
      <c r="R9" s="57">
        <v>3</v>
      </c>
      <c r="S9" s="57">
        <v>3.5</v>
      </c>
      <c r="T9" s="57">
        <v>27</v>
      </c>
      <c r="U9" s="57">
        <f t="shared" si="4"/>
        <v>42</v>
      </c>
      <c r="V9" s="57" t="str">
        <f t="shared" si="5"/>
        <v>C2</v>
      </c>
      <c r="W9" s="57">
        <v>5.25</v>
      </c>
      <c r="X9" s="57">
        <v>2</v>
      </c>
      <c r="Y9" s="57">
        <v>3</v>
      </c>
      <c r="Z9" s="57">
        <v>29.5</v>
      </c>
      <c r="AA9" s="57">
        <f t="shared" si="6"/>
        <v>39.75</v>
      </c>
      <c r="AB9" s="57" t="str">
        <f t="shared" si="7"/>
        <v>D</v>
      </c>
      <c r="AC9" s="54">
        <v>3</v>
      </c>
      <c r="AD9" s="55" t="s">
        <v>47</v>
      </c>
      <c r="AE9" s="57">
        <v>3.5</v>
      </c>
      <c r="AF9" s="57">
        <v>3</v>
      </c>
      <c r="AG9" s="57">
        <v>3</v>
      </c>
      <c r="AH9" s="57">
        <v>28</v>
      </c>
      <c r="AI9" s="57">
        <f t="shared" si="8"/>
        <v>37.5</v>
      </c>
      <c r="AJ9" s="57" t="str">
        <f t="shared" si="9"/>
        <v>D</v>
      </c>
      <c r="AK9" s="57">
        <v>30.5</v>
      </c>
      <c r="AL9" s="57"/>
      <c r="AM9" s="71">
        <f t="shared" si="10"/>
        <v>212.5</v>
      </c>
      <c r="AN9" s="57">
        <f t="shared" si="11"/>
        <v>42.5</v>
      </c>
      <c r="AO9" s="57" t="str">
        <f t="shared" si="12"/>
        <v>C2</v>
      </c>
      <c r="AP9" s="66"/>
    </row>
    <row r="10" spans="1:42">
      <c r="A10" s="54">
        <v>4</v>
      </c>
      <c r="B10" s="55" t="s">
        <v>69</v>
      </c>
      <c r="C10" s="51">
        <v>9</v>
      </c>
      <c r="D10" s="57">
        <v>3</v>
      </c>
      <c r="E10" s="57">
        <v>4</v>
      </c>
      <c r="F10" s="51">
        <v>52.5</v>
      </c>
      <c r="G10" s="58">
        <f t="shared" si="0"/>
        <v>68.5</v>
      </c>
      <c r="H10" s="51" t="str">
        <f t="shared" si="1"/>
        <v>B2</v>
      </c>
      <c r="I10" s="51">
        <v>5.75</v>
      </c>
      <c r="J10" s="57">
        <v>4</v>
      </c>
      <c r="K10" s="57">
        <v>4.5</v>
      </c>
      <c r="L10" s="57">
        <v>55</v>
      </c>
      <c r="M10" s="57">
        <f t="shared" si="2"/>
        <v>69.25</v>
      </c>
      <c r="N10" s="57" t="str">
        <f t="shared" si="3"/>
        <v>B2</v>
      </c>
      <c r="O10" s="54">
        <v>4</v>
      </c>
      <c r="P10" s="55" t="s">
        <v>69</v>
      </c>
      <c r="Q10" s="57">
        <v>8.5</v>
      </c>
      <c r="R10" s="57">
        <v>3</v>
      </c>
      <c r="S10" s="57">
        <v>4</v>
      </c>
      <c r="T10" s="57">
        <v>27</v>
      </c>
      <c r="U10" s="57">
        <f t="shared" si="4"/>
        <v>42.5</v>
      </c>
      <c r="V10" s="57" t="str">
        <f t="shared" si="5"/>
        <v>C2</v>
      </c>
      <c r="W10" s="57">
        <v>5.5</v>
      </c>
      <c r="X10" s="57">
        <v>4</v>
      </c>
      <c r="Y10" s="57">
        <v>4</v>
      </c>
      <c r="Z10" s="57">
        <v>37.5</v>
      </c>
      <c r="AA10" s="57">
        <f t="shared" si="6"/>
        <v>51</v>
      </c>
      <c r="AB10" s="57" t="str">
        <f t="shared" si="7"/>
        <v>C1</v>
      </c>
      <c r="AC10" s="54">
        <v>4</v>
      </c>
      <c r="AD10" s="55" t="s">
        <v>69</v>
      </c>
      <c r="AE10" s="57">
        <v>7.5</v>
      </c>
      <c r="AF10" s="57">
        <v>3</v>
      </c>
      <c r="AG10" s="57">
        <v>3</v>
      </c>
      <c r="AH10" s="57">
        <v>34</v>
      </c>
      <c r="AI10" s="57">
        <f t="shared" si="8"/>
        <v>47.5</v>
      </c>
      <c r="AJ10" s="57" t="str">
        <f t="shared" si="9"/>
        <v>C2</v>
      </c>
      <c r="AK10" s="57">
        <v>28.5</v>
      </c>
      <c r="AL10" s="57"/>
      <c r="AM10" s="71">
        <f t="shared" si="10"/>
        <v>278.75</v>
      </c>
      <c r="AN10" s="57">
        <f t="shared" si="11"/>
        <v>55.75</v>
      </c>
      <c r="AO10" s="57" t="str">
        <f t="shared" si="12"/>
        <v>C1</v>
      </c>
      <c r="AP10" s="66"/>
    </row>
    <row r="11" spans="1:42">
      <c r="A11" s="54">
        <v>5</v>
      </c>
      <c r="B11" s="55" t="s">
        <v>59</v>
      </c>
      <c r="C11" s="51">
        <v>9.5</v>
      </c>
      <c r="D11" s="57">
        <v>4</v>
      </c>
      <c r="E11" s="57">
        <v>5</v>
      </c>
      <c r="F11" s="51">
        <v>59.5</v>
      </c>
      <c r="G11" s="58">
        <f t="shared" si="0"/>
        <v>78</v>
      </c>
      <c r="H11" s="51" t="str">
        <f t="shared" si="1"/>
        <v>B1</v>
      </c>
      <c r="I11" s="51">
        <v>8</v>
      </c>
      <c r="J11" s="57">
        <v>4</v>
      </c>
      <c r="K11" s="57">
        <v>4.5</v>
      </c>
      <c r="L11" s="57">
        <v>56</v>
      </c>
      <c r="M11" s="57">
        <f t="shared" si="2"/>
        <v>72.5</v>
      </c>
      <c r="N11" s="57" t="str">
        <f t="shared" si="3"/>
        <v>B1</v>
      </c>
      <c r="O11" s="54">
        <v>5</v>
      </c>
      <c r="P11" s="55" t="s">
        <v>59</v>
      </c>
      <c r="Q11" s="57">
        <v>10</v>
      </c>
      <c r="R11" s="57">
        <v>4.5</v>
      </c>
      <c r="S11" s="57">
        <v>5</v>
      </c>
      <c r="T11" s="57">
        <v>54</v>
      </c>
      <c r="U11" s="57">
        <f t="shared" si="4"/>
        <v>73.5</v>
      </c>
      <c r="V11" s="57" t="str">
        <f t="shared" si="5"/>
        <v>B1</v>
      </c>
      <c r="W11" s="57">
        <v>5.75</v>
      </c>
      <c r="X11" s="57">
        <v>4</v>
      </c>
      <c r="Y11" s="57">
        <v>4</v>
      </c>
      <c r="Z11" s="57">
        <v>55.5</v>
      </c>
      <c r="AA11" s="57">
        <f t="shared" si="6"/>
        <v>69.25</v>
      </c>
      <c r="AB11" s="57" t="str">
        <f t="shared" si="7"/>
        <v>B2</v>
      </c>
      <c r="AC11" s="54">
        <v>5</v>
      </c>
      <c r="AD11" s="55" t="s">
        <v>59</v>
      </c>
      <c r="AE11" s="57">
        <v>9.5</v>
      </c>
      <c r="AF11" s="57">
        <v>4</v>
      </c>
      <c r="AG11" s="57">
        <v>4</v>
      </c>
      <c r="AH11" s="57">
        <v>65.5</v>
      </c>
      <c r="AI11" s="57">
        <f t="shared" si="8"/>
        <v>83</v>
      </c>
      <c r="AJ11" s="57" t="str">
        <f t="shared" si="9"/>
        <v>A2</v>
      </c>
      <c r="AK11" s="57">
        <v>48</v>
      </c>
      <c r="AL11" s="57"/>
      <c r="AM11" s="71">
        <f t="shared" si="10"/>
        <v>376.25</v>
      </c>
      <c r="AN11" s="57">
        <f t="shared" si="11"/>
        <v>75.25</v>
      </c>
      <c r="AO11" s="57" t="str">
        <f t="shared" si="12"/>
        <v>B1</v>
      </c>
      <c r="AP11" s="66"/>
    </row>
    <row r="12" spans="1:42">
      <c r="A12" s="54">
        <v>6</v>
      </c>
      <c r="B12" s="55" t="s">
        <v>79</v>
      </c>
      <c r="C12" s="51">
        <v>8.75</v>
      </c>
      <c r="D12" s="57">
        <v>3</v>
      </c>
      <c r="E12" s="57">
        <v>3</v>
      </c>
      <c r="F12" s="51">
        <v>51.5</v>
      </c>
      <c r="G12" s="58">
        <f t="shared" si="0"/>
        <v>66.25</v>
      </c>
      <c r="H12" s="51" t="str">
        <f t="shared" si="1"/>
        <v>B2</v>
      </c>
      <c r="I12" s="51">
        <v>8.25</v>
      </c>
      <c r="J12" s="57">
        <v>4.5</v>
      </c>
      <c r="K12" s="57">
        <v>4.5</v>
      </c>
      <c r="L12" s="57">
        <v>58.5</v>
      </c>
      <c r="M12" s="57">
        <f t="shared" si="2"/>
        <v>75.75</v>
      </c>
      <c r="N12" s="57" t="str">
        <f t="shared" si="3"/>
        <v>B1</v>
      </c>
      <c r="O12" s="54">
        <v>6</v>
      </c>
      <c r="P12" s="55" t="s">
        <v>79</v>
      </c>
      <c r="Q12" s="57">
        <v>7.75</v>
      </c>
      <c r="R12" s="57">
        <v>3</v>
      </c>
      <c r="S12" s="57">
        <v>4</v>
      </c>
      <c r="T12" s="57">
        <v>27.5</v>
      </c>
      <c r="U12" s="57">
        <f t="shared" si="4"/>
        <v>42.25</v>
      </c>
      <c r="V12" s="57" t="str">
        <f t="shared" si="5"/>
        <v>C2</v>
      </c>
      <c r="W12" s="57">
        <v>4.75</v>
      </c>
      <c r="X12" s="57">
        <v>3</v>
      </c>
      <c r="Y12" s="57">
        <v>3</v>
      </c>
      <c r="Z12" s="57">
        <v>46.5</v>
      </c>
      <c r="AA12" s="57">
        <f t="shared" si="6"/>
        <v>57.25</v>
      </c>
      <c r="AB12" s="57" t="str">
        <f t="shared" si="7"/>
        <v>C1</v>
      </c>
      <c r="AC12" s="54">
        <v>6</v>
      </c>
      <c r="AD12" s="55" t="s">
        <v>79</v>
      </c>
      <c r="AE12" s="57">
        <v>6</v>
      </c>
      <c r="AF12" s="57">
        <v>4</v>
      </c>
      <c r="AG12" s="57">
        <v>4</v>
      </c>
      <c r="AH12" s="57">
        <v>40</v>
      </c>
      <c r="AI12" s="57">
        <f t="shared" si="8"/>
        <v>54</v>
      </c>
      <c r="AJ12" s="57" t="str">
        <f t="shared" si="9"/>
        <v>C1</v>
      </c>
      <c r="AK12" s="57">
        <v>40.5</v>
      </c>
      <c r="AL12" s="57"/>
      <c r="AM12" s="71">
        <f t="shared" si="10"/>
        <v>295.5</v>
      </c>
      <c r="AN12" s="57">
        <f t="shared" si="11"/>
        <v>59.099999999999994</v>
      </c>
      <c r="AO12" s="57" t="str">
        <f t="shared" si="12"/>
        <v>C1</v>
      </c>
      <c r="AP12" s="66"/>
    </row>
    <row r="13" spans="1:42">
      <c r="A13" s="54">
        <v>7</v>
      </c>
      <c r="B13" s="55" t="s">
        <v>320</v>
      </c>
      <c r="C13" s="51">
        <v>7</v>
      </c>
      <c r="D13" s="57">
        <v>5</v>
      </c>
      <c r="E13" s="57">
        <v>4</v>
      </c>
      <c r="F13" s="51">
        <v>46</v>
      </c>
      <c r="G13" s="58">
        <f t="shared" si="0"/>
        <v>62</v>
      </c>
      <c r="H13" s="51" t="str">
        <f t="shared" si="1"/>
        <v>B2</v>
      </c>
      <c r="I13" s="51">
        <v>6.5</v>
      </c>
      <c r="J13" s="57">
        <v>4</v>
      </c>
      <c r="K13" s="57">
        <v>4.5</v>
      </c>
      <c r="L13" s="57">
        <v>57.5</v>
      </c>
      <c r="M13" s="57">
        <f t="shared" si="2"/>
        <v>72.5</v>
      </c>
      <c r="N13" s="57" t="str">
        <f t="shared" si="3"/>
        <v>B1</v>
      </c>
      <c r="O13" s="54">
        <v>7</v>
      </c>
      <c r="P13" s="55" t="s">
        <v>320</v>
      </c>
      <c r="Q13" s="57">
        <v>6.5</v>
      </c>
      <c r="R13" s="57">
        <v>3.5</v>
      </c>
      <c r="S13" s="57">
        <v>4</v>
      </c>
      <c r="T13" s="57">
        <v>37.5</v>
      </c>
      <c r="U13" s="57">
        <f t="shared" si="4"/>
        <v>51.5</v>
      </c>
      <c r="V13" s="57" t="str">
        <f t="shared" si="5"/>
        <v>C1</v>
      </c>
      <c r="W13" s="57">
        <v>7.25</v>
      </c>
      <c r="X13" s="57">
        <v>4</v>
      </c>
      <c r="Y13" s="57">
        <v>5</v>
      </c>
      <c r="Z13" s="57">
        <v>51</v>
      </c>
      <c r="AA13" s="57">
        <f t="shared" si="6"/>
        <v>67.25</v>
      </c>
      <c r="AB13" s="57" t="str">
        <f t="shared" si="7"/>
        <v>B2</v>
      </c>
      <c r="AC13" s="54">
        <v>7</v>
      </c>
      <c r="AD13" s="55" t="s">
        <v>320</v>
      </c>
      <c r="AE13" s="57">
        <v>7.25</v>
      </c>
      <c r="AF13" s="57">
        <v>4</v>
      </c>
      <c r="AG13" s="57">
        <v>4</v>
      </c>
      <c r="AH13" s="57">
        <v>49.5</v>
      </c>
      <c r="AI13" s="57">
        <f t="shared" si="8"/>
        <v>64.75</v>
      </c>
      <c r="AJ13" s="57" t="str">
        <f t="shared" si="9"/>
        <v>B2</v>
      </c>
      <c r="AK13" s="57">
        <v>48</v>
      </c>
      <c r="AL13" s="57"/>
      <c r="AM13" s="71">
        <f t="shared" si="10"/>
        <v>318</v>
      </c>
      <c r="AN13" s="57">
        <f t="shared" si="11"/>
        <v>63.6</v>
      </c>
      <c r="AO13" s="57" t="str">
        <f t="shared" si="12"/>
        <v>B2</v>
      </c>
      <c r="AP13" s="66"/>
    </row>
    <row r="14" spans="1:42">
      <c r="A14" s="54">
        <v>8</v>
      </c>
      <c r="B14" s="55" t="s">
        <v>91</v>
      </c>
      <c r="C14" s="51">
        <v>9.5</v>
      </c>
      <c r="D14" s="57">
        <v>5</v>
      </c>
      <c r="E14" s="57">
        <v>5</v>
      </c>
      <c r="F14" s="51">
        <v>69.5</v>
      </c>
      <c r="G14" s="58">
        <f t="shared" si="0"/>
        <v>89</v>
      </c>
      <c r="H14" s="51" t="str">
        <f t="shared" si="1"/>
        <v>A2</v>
      </c>
      <c r="I14" s="51">
        <v>7.5</v>
      </c>
      <c r="J14" s="57">
        <v>5</v>
      </c>
      <c r="K14" s="57">
        <v>5</v>
      </c>
      <c r="L14" s="57">
        <v>65.5</v>
      </c>
      <c r="M14" s="57">
        <f t="shared" si="2"/>
        <v>83</v>
      </c>
      <c r="N14" s="57" t="str">
        <f t="shared" si="3"/>
        <v>A2</v>
      </c>
      <c r="O14" s="54">
        <v>8</v>
      </c>
      <c r="P14" s="55" t="s">
        <v>91</v>
      </c>
      <c r="Q14" s="57">
        <v>10</v>
      </c>
      <c r="R14" s="57">
        <v>4.5</v>
      </c>
      <c r="S14" s="57">
        <v>5</v>
      </c>
      <c r="T14" s="57">
        <v>60</v>
      </c>
      <c r="U14" s="57">
        <f t="shared" si="4"/>
        <v>79.5</v>
      </c>
      <c r="V14" s="57" t="str">
        <f t="shared" si="5"/>
        <v>B1</v>
      </c>
      <c r="W14" s="57">
        <v>9.75</v>
      </c>
      <c r="X14" s="57">
        <v>5</v>
      </c>
      <c r="Y14" s="57">
        <v>5</v>
      </c>
      <c r="Z14" s="57">
        <v>71</v>
      </c>
      <c r="AA14" s="57">
        <f t="shared" si="6"/>
        <v>90.75</v>
      </c>
      <c r="AB14" s="57" t="str">
        <f t="shared" si="7"/>
        <v>A2</v>
      </c>
      <c r="AC14" s="54">
        <v>8</v>
      </c>
      <c r="AD14" s="55" t="s">
        <v>91</v>
      </c>
      <c r="AE14" s="57">
        <v>9.25</v>
      </c>
      <c r="AF14" s="57">
        <v>5</v>
      </c>
      <c r="AG14" s="57">
        <v>5</v>
      </c>
      <c r="AH14" s="57">
        <v>59.5</v>
      </c>
      <c r="AI14" s="57">
        <f t="shared" si="8"/>
        <v>78.75</v>
      </c>
      <c r="AJ14" s="57" t="str">
        <f t="shared" si="9"/>
        <v>B1</v>
      </c>
      <c r="AK14" s="57">
        <v>48</v>
      </c>
      <c r="AL14" s="57"/>
      <c r="AM14" s="71">
        <f t="shared" si="10"/>
        <v>421</v>
      </c>
      <c r="AN14" s="57">
        <f t="shared" si="11"/>
        <v>84.2</v>
      </c>
      <c r="AO14" s="57" t="str">
        <f t="shared" si="12"/>
        <v>A2</v>
      </c>
      <c r="AP14" s="66"/>
    </row>
    <row r="15" spans="1:42">
      <c r="A15" s="54">
        <v>9</v>
      </c>
      <c r="B15" s="55" t="s">
        <v>101</v>
      </c>
      <c r="C15" s="51">
        <v>6.75</v>
      </c>
      <c r="D15" s="57">
        <v>5</v>
      </c>
      <c r="E15" s="57">
        <v>5</v>
      </c>
      <c r="F15" s="51">
        <v>63.5</v>
      </c>
      <c r="G15" s="58">
        <f t="shared" si="0"/>
        <v>80.25</v>
      </c>
      <c r="H15" s="51" t="str">
        <f t="shared" si="1"/>
        <v>B1</v>
      </c>
      <c r="I15" s="51">
        <v>6.75</v>
      </c>
      <c r="J15" s="57">
        <v>4.5</v>
      </c>
      <c r="K15" s="57">
        <v>5</v>
      </c>
      <c r="L15" s="57">
        <v>59</v>
      </c>
      <c r="M15" s="57">
        <f t="shared" si="2"/>
        <v>75.25</v>
      </c>
      <c r="N15" s="57" t="str">
        <f t="shared" si="3"/>
        <v>B1</v>
      </c>
      <c r="O15" s="54">
        <v>9</v>
      </c>
      <c r="P15" s="55" t="s">
        <v>101</v>
      </c>
      <c r="Q15" s="57">
        <v>7</v>
      </c>
      <c r="R15" s="57">
        <v>3</v>
      </c>
      <c r="S15" s="57">
        <v>4</v>
      </c>
      <c r="T15" s="57">
        <v>23</v>
      </c>
      <c r="U15" s="57">
        <f t="shared" si="4"/>
        <v>37</v>
      </c>
      <c r="V15" s="57" t="str">
        <f t="shared" si="5"/>
        <v>D</v>
      </c>
      <c r="W15" s="57">
        <v>4.5</v>
      </c>
      <c r="X15" s="57">
        <v>3</v>
      </c>
      <c r="Y15" s="57">
        <v>4</v>
      </c>
      <c r="Z15" s="57">
        <v>43</v>
      </c>
      <c r="AA15" s="57">
        <f t="shared" si="6"/>
        <v>54.5</v>
      </c>
      <c r="AB15" s="57" t="str">
        <f t="shared" si="7"/>
        <v>C1</v>
      </c>
      <c r="AC15" s="54">
        <v>9</v>
      </c>
      <c r="AD15" s="55" t="s">
        <v>101</v>
      </c>
      <c r="AE15" s="57">
        <v>6.5</v>
      </c>
      <c r="AF15" s="57">
        <v>3</v>
      </c>
      <c r="AG15" s="57">
        <v>3</v>
      </c>
      <c r="AH15" s="57">
        <v>59</v>
      </c>
      <c r="AI15" s="57">
        <f t="shared" si="8"/>
        <v>71.5</v>
      </c>
      <c r="AJ15" s="57" t="str">
        <f t="shared" si="9"/>
        <v>B1</v>
      </c>
      <c r="AK15" s="57">
        <v>46</v>
      </c>
      <c r="AL15" s="57"/>
      <c r="AM15" s="71">
        <f t="shared" si="10"/>
        <v>318.5</v>
      </c>
      <c r="AN15" s="57">
        <f t="shared" si="11"/>
        <v>63.7</v>
      </c>
      <c r="AO15" s="57" t="str">
        <f t="shared" si="12"/>
        <v>B2</v>
      </c>
      <c r="AP15" s="66"/>
    </row>
    <row r="16" spans="1:42">
      <c r="A16" s="54">
        <v>10</v>
      </c>
      <c r="B16" s="55" t="s">
        <v>112</v>
      </c>
      <c r="C16" s="51">
        <v>8.75</v>
      </c>
      <c r="D16" s="57">
        <v>4</v>
      </c>
      <c r="E16" s="57">
        <v>4</v>
      </c>
      <c r="F16" s="51">
        <v>49</v>
      </c>
      <c r="G16" s="58">
        <f t="shared" si="0"/>
        <v>65.75</v>
      </c>
      <c r="H16" s="51" t="str">
        <f t="shared" si="1"/>
        <v>B2</v>
      </c>
      <c r="I16" s="51">
        <v>5.75</v>
      </c>
      <c r="J16" s="57">
        <v>4</v>
      </c>
      <c r="K16" s="57">
        <v>4</v>
      </c>
      <c r="L16" s="57">
        <v>45.5</v>
      </c>
      <c r="M16" s="57">
        <f t="shared" si="2"/>
        <v>59.25</v>
      </c>
      <c r="N16" s="57" t="str">
        <f t="shared" si="3"/>
        <v>C1</v>
      </c>
      <c r="O16" s="54">
        <v>10</v>
      </c>
      <c r="P16" s="55" t="s">
        <v>112</v>
      </c>
      <c r="Q16" s="57">
        <v>5.5</v>
      </c>
      <c r="R16" s="57">
        <v>3</v>
      </c>
      <c r="S16" s="57">
        <v>3.5</v>
      </c>
      <c r="T16" s="57">
        <v>28.5</v>
      </c>
      <c r="U16" s="57">
        <f t="shared" si="4"/>
        <v>40.5</v>
      </c>
      <c r="V16" s="57" t="str">
        <f t="shared" si="5"/>
        <v>D</v>
      </c>
      <c r="W16" s="57">
        <v>5.25</v>
      </c>
      <c r="X16" s="57">
        <v>3</v>
      </c>
      <c r="Y16" s="57">
        <v>2</v>
      </c>
      <c r="Z16" s="57">
        <v>35</v>
      </c>
      <c r="AA16" s="57">
        <f t="shared" si="6"/>
        <v>45.25</v>
      </c>
      <c r="AB16" s="57" t="str">
        <f t="shared" si="7"/>
        <v>C2</v>
      </c>
      <c r="AC16" s="54">
        <v>10</v>
      </c>
      <c r="AD16" s="55" t="s">
        <v>112</v>
      </c>
      <c r="AE16" s="57">
        <v>6</v>
      </c>
      <c r="AF16" s="57">
        <v>3</v>
      </c>
      <c r="AG16" s="57">
        <v>3</v>
      </c>
      <c r="AH16" s="57">
        <v>41</v>
      </c>
      <c r="AI16" s="57">
        <f t="shared" si="8"/>
        <v>53</v>
      </c>
      <c r="AJ16" s="57" t="str">
        <f t="shared" si="9"/>
        <v>C1</v>
      </c>
      <c r="AK16" s="57">
        <v>38</v>
      </c>
      <c r="AL16" s="57"/>
      <c r="AM16" s="71">
        <f t="shared" si="10"/>
        <v>263.75</v>
      </c>
      <c r="AN16" s="57">
        <f t="shared" si="11"/>
        <v>52.75</v>
      </c>
      <c r="AO16" s="57" t="str">
        <f t="shared" si="12"/>
        <v>C1</v>
      </c>
      <c r="AP16" s="66"/>
    </row>
    <row r="17" spans="1:42">
      <c r="A17" s="54">
        <v>11</v>
      </c>
      <c r="B17" s="55" t="s">
        <v>122</v>
      </c>
      <c r="C17" s="51">
        <v>6.75</v>
      </c>
      <c r="D17" s="57">
        <v>4</v>
      </c>
      <c r="E17" s="57">
        <v>4</v>
      </c>
      <c r="F17" s="51">
        <v>42.5</v>
      </c>
      <c r="G17" s="58">
        <f t="shared" si="0"/>
        <v>57.25</v>
      </c>
      <c r="H17" s="51" t="str">
        <f t="shared" si="1"/>
        <v>C1</v>
      </c>
      <c r="I17" s="51">
        <v>4.25</v>
      </c>
      <c r="J17" s="57">
        <v>4</v>
      </c>
      <c r="K17" s="57">
        <v>4</v>
      </c>
      <c r="L17" s="57">
        <v>35</v>
      </c>
      <c r="M17" s="57">
        <f t="shared" si="2"/>
        <v>47.25</v>
      </c>
      <c r="N17" s="57" t="str">
        <f t="shared" si="3"/>
        <v>C2</v>
      </c>
      <c r="O17" s="54">
        <v>11</v>
      </c>
      <c r="P17" s="55" t="s">
        <v>122</v>
      </c>
      <c r="Q17" s="57">
        <v>5</v>
      </c>
      <c r="R17" s="57">
        <v>3</v>
      </c>
      <c r="S17" s="57">
        <v>3.5</v>
      </c>
      <c r="T17" s="57">
        <v>23</v>
      </c>
      <c r="U17" s="57">
        <f t="shared" si="4"/>
        <v>34.5</v>
      </c>
      <c r="V17" s="57" t="str">
        <f t="shared" si="5"/>
        <v>D</v>
      </c>
      <c r="W17" s="57">
        <v>4.5</v>
      </c>
      <c r="X17" s="57">
        <v>2</v>
      </c>
      <c r="Y17" s="57">
        <v>2</v>
      </c>
      <c r="Z17" s="57">
        <v>21.5</v>
      </c>
      <c r="AA17" s="57">
        <f t="shared" si="6"/>
        <v>30</v>
      </c>
      <c r="AB17" s="57" t="str">
        <f t="shared" si="7"/>
        <v>E</v>
      </c>
      <c r="AC17" s="54">
        <v>11</v>
      </c>
      <c r="AD17" s="55" t="s">
        <v>122</v>
      </c>
      <c r="AE17" s="57">
        <v>5.5</v>
      </c>
      <c r="AF17" s="57">
        <v>3</v>
      </c>
      <c r="AG17" s="57">
        <v>3</v>
      </c>
      <c r="AH17" s="57">
        <v>40.5</v>
      </c>
      <c r="AI17" s="57">
        <f t="shared" si="8"/>
        <v>52</v>
      </c>
      <c r="AJ17" s="57" t="str">
        <f t="shared" si="9"/>
        <v>C1</v>
      </c>
      <c r="AK17" s="57">
        <v>41</v>
      </c>
      <c r="AL17" s="57"/>
      <c r="AM17" s="71">
        <f t="shared" si="10"/>
        <v>221</v>
      </c>
      <c r="AN17" s="57">
        <f t="shared" si="11"/>
        <v>44.2</v>
      </c>
      <c r="AO17" s="57" t="str">
        <f t="shared" si="12"/>
        <v>C2</v>
      </c>
      <c r="AP17" s="66"/>
    </row>
    <row r="18" spans="1:42">
      <c r="A18" s="54">
        <v>12</v>
      </c>
      <c r="B18" s="55" t="s">
        <v>133</v>
      </c>
      <c r="C18" s="51">
        <v>9.5</v>
      </c>
      <c r="D18" s="57">
        <v>5</v>
      </c>
      <c r="E18" s="57">
        <v>5</v>
      </c>
      <c r="F18" s="51">
        <v>71.5</v>
      </c>
      <c r="G18" s="58">
        <f t="shared" si="0"/>
        <v>91</v>
      </c>
      <c r="H18" s="51" t="str">
        <f t="shared" si="1"/>
        <v>A1</v>
      </c>
      <c r="I18" s="51">
        <v>8.5</v>
      </c>
      <c r="J18" s="57">
        <v>5</v>
      </c>
      <c r="K18" s="57">
        <v>4.5</v>
      </c>
      <c r="L18" s="57">
        <v>57</v>
      </c>
      <c r="M18" s="57">
        <f t="shared" si="2"/>
        <v>75</v>
      </c>
      <c r="N18" s="57" t="str">
        <f t="shared" si="3"/>
        <v>B1</v>
      </c>
      <c r="O18" s="54">
        <v>12</v>
      </c>
      <c r="P18" s="55" t="s">
        <v>133</v>
      </c>
      <c r="Q18" s="57">
        <v>9</v>
      </c>
      <c r="R18" s="57">
        <v>4</v>
      </c>
      <c r="S18" s="57">
        <v>4</v>
      </c>
      <c r="T18" s="57">
        <v>46</v>
      </c>
      <c r="U18" s="57">
        <f t="shared" si="4"/>
        <v>63</v>
      </c>
      <c r="V18" s="57" t="str">
        <f t="shared" si="5"/>
        <v>B2</v>
      </c>
      <c r="W18" s="57">
        <v>8.5</v>
      </c>
      <c r="X18" s="57">
        <v>4</v>
      </c>
      <c r="Y18" s="57">
        <v>5</v>
      </c>
      <c r="Z18" s="57">
        <v>54.5</v>
      </c>
      <c r="AA18" s="57">
        <f t="shared" si="6"/>
        <v>72</v>
      </c>
      <c r="AB18" s="57" t="str">
        <f t="shared" si="7"/>
        <v>B1</v>
      </c>
      <c r="AC18" s="54">
        <v>12</v>
      </c>
      <c r="AD18" s="55" t="s">
        <v>133</v>
      </c>
      <c r="AE18" s="57">
        <v>8.25</v>
      </c>
      <c r="AF18" s="57">
        <v>5</v>
      </c>
      <c r="AG18" s="57">
        <v>5</v>
      </c>
      <c r="AH18" s="57">
        <v>53.5</v>
      </c>
      <c r="AI18" s="57">
        <f t="shared" si="8"/>
        <v>71.75</v>
      </c>
      <c r="AJ18" s="57" t="str">
        <f t="shared" si="9"/>
        <v>B1</v>
      </c>
      <c r="AK18" s="57">
        <v>48</v>
      </c>
      <c r="AL18" s="57"/>
      <c r="AM18" s="71">
        <f t="shared" si="10"/>
        <v>372.75</v>
      </c>
      <c r="AN18" s="57">
        <f t="shared" si="11"/>
        <v>74.550000000000011</v>
      </c>
      <c r="AO18" s="57" t="str">
        <f t="shared" si="12"/>
        <v>B1</v>
      </c>
      <c r="AP18" s="66"/>
    </row>
    <row r="19" spans="1:42">
      <c r="A19" s="54">
        <v>13</v>
      </c>
      <c r="B19" s="55" t="s">
        <v>143</v>
      </c>
      <c r="C19" s="51">
        <v>7.5</v>
      </c>
      <c r="D19" s="57">
        <v>5</v>
      </c>
      <c r="E19" s="57">
        <v>4</v>
      </c>
      <c r="F19" s="51">
        <v>67.5</v>
      </c>
      <c r="G19" s="58">
        <f t="shared" si="0"/>
        <v>84</v>
      </c>
      <c r="H19" s="51" t="str">
        <f t="shared" si="1"/>
        <v>A2</v>
      </c>
      <c r="I19" s="51">
        <v>7.75</v>
      </c>
      <c r="J19" s="57">
        <v>4.5</v>
      </c>
      <c r="K19" s="57">
        <v>4.5</v>
      </c>
      <c r="L19" s="57">
        <v>54</v>
      </c>
      <c r="M19" s="57">
        <f t="shared" si="2"/>
        <v>70.75</v>
      </c>
      <c r="N19" s="57" t="str">
        <f t="shared" si="3"/>
        <v>B2</v>
      </c>
      <c r="O19" s="54">
        <v>13</v>
      </c>
      <c r="P19" s="55" t="s">
        <v>143</v>
      </c>
      <c r="Q19" s="57">
        <v>10</v>
      </c>
      <c r="R19" s="57">
        <v>5</v>
      </c>
      <c r="S19" s="57">
        <v>5</v>
      </c>
      <c r="T19" s="57">
        <v>60</v>
      </c>
      <c r="U19" s="57">
        <f t="shared" si="4"/>
        <v>80</v>
      </c>
      <c r="V19" s="57" t="str">
        <f t="shared" si="5"/>
        <v>B1</v>
      </c>
      <c r="W19" s="57">
        <v>7.5</v>
      </c>
      <c r="X19" s="57">
        <v>5</v>
      </c>
      <c r="Y19" s="57">
        <v>5</v>
      </c>
      <c r="Z19" s="57">
        <v>67.5</v>
      </c>
      <c r="AA19" s="57">
        <f t="shared" si="6"/>
        <v>85</v>
      </c>
      <c r="AB19" s="57" t="str">
        <f t="shared" si="7"/>
        <v>A2</v>
      </c>
      <c r="AC19" s="54">
        <v>13</v>
      </c>
      <c r="AD19" s="55" t="s">
        <v>143</v>
      </c>
      <c r="AE19" s="57">
        <v>9.25</v>
      </c>
      <c r="AF19" s="57">
        <v>5</v>
      </c>
      <c r="AG19" s="57">
        <v>5</v>
      </c>
      <c r="AH19" s="57">
        <v>65</v>
      </c>
      <c r="AI19" s="57">
        <f t="shared" si="8"/>
        <v>84.25</v>
      </c>
      <c r="AJ19" s="57" t="str">
        <f t="shared" si="9"/>
        <v>A2</v>
      </c>
      <c r="AK19" s="57">
        <v>47</v>
      </c>
      <c r="AL19" s="57"/>
      <c r="AM19" s="71">
        <f t="shared" si="10"/>
        <v>404</v>
      </c>
      <c r="AN19" s="57">
        <f t="shared" si="11"/>
        <v>80.800000000000011</v>
      </c>
      <c r="AO19" s="57" t="str">
        <f t="shared" si="12"/>
        <v>B1</v>
      </c>
      <c r="AP19" s="66"/>
    </row>
    <row r="20" spans="1:42">
      <c r="A20" s="54">
        <v>14</v>
      </c>
      <c r="B20" s="55" t="s">
        <v>152</v>
      </c>
      <c r="C20" s="51">
        <v>2.5</v>
      </c>
      <c r="D20" s="57">
        <v>3</v>
      </c>
      <c r="E20" s="57">
        <v>3</v>
      </c>
      <c r="F20" s="51">
        <v>14</v>
      </c>
      <c r="G20" s="58">
        <f t="shared" si="0"/>
        <v>22.5</v>
      </c>
      <c r="H20" s="51" t="str">
        <f t="shared" si="1"/>
        <v>E</v>
      </c>
      <c r="I20" s="51">
        <v>1</v>
      </c>
      <c r="J20" s="57">
        <v>2</v>
      </c>
      <c r="K20" s="57">
        <v>3</v>
      </c>
      <c r="L20" s="57">
        <v>14</v>
      </c>
      <c r="M20" s="57">
        <f t="shared" si="2"/>
        <v>20</v>
      </c>
      <c r="N20" s="57" t="str">
        <f t="shared" si="3"/>
        <v>E</v>
      </c>
      <c r="O20" s="54">
        <v>14</v>
      </c>
      <c r="P20" s="55" t="s">
        <v>152</v>
      </c>
      <c r="Q20" s="57">
        <v>3.5</v>
      </c>
      <c r="R20" s="57">
        <v>2</v>
      </c>
      <c r="S20" s="57">
        <v>3</v>
      </c>
      <c r="T20" s="57">
        <v>4</v>
      </c>
      <c r="U20" s="57">
        <f t="shared" si="4"/>
        <v>12.5</v>
      </c>
      <c r="V20" s="57" t="str">
        <f t="shared" si="5"/>
        <v>E</v>
      </c>
      <c r="W20" s="57">
        <v>2.25</v>
      </c>
      <c r="X20" s="57">
        <v>2</v>
      </c>
      <c r="Y20" s="57">
        <v>4</v>
      </c>
      <c r="Z20" s="57">
        <v>5</v>
      </c>
      <c r="AA20" s="57">
        <f t="shared" si="6"/>
        <v>13.25</v>
      </c>
      <c r="AB20" s="57" t="str">
        <f t="shared" si="7"/>
        <v>E</v>
      </c>
      <c r="AC20" s="54">
        <v>14</v>
      </c>
      <c r="AD20" s="55" t="s">
        <v>152</v>
      </c>
      <c r="AE20" s="57">
        <v>0.5</v>
      </c>
      <c r="AF20" s="57">
        <v>3</v>
      </c>
      <c r="AG20" s="57">
        <v>2</v>
      </c>
      <c r="AH20" s="57">
        <v>9</v>
      </c>
      <c r="AI20" s="57">
        <f t="shared" si="8"/>
        <v>14.5</v>
      </c>
      <c r="AJ20" s="57" t="str">
        <f t="shared" si="9"/>
        <v>E</v>
      </c>
      <c r="AK20" s="57">
        <v>7</v>
      </c>
      <c r="AL20" s="57"/>
      <c r="AM20" s="71">
        <f t="shared" si="10"/>
        <v>82.75</v>
      </c>
      <c r="AN20" s="57">
        <f t="shared" si="11"/>
        <v>16.55</v>
      </c>
      <c r="AO20" s="57" t="str">
        <f t="shared" si="12"/>
        <v>E</v>
      </c>
      <c r="AP20" s="66"/>
    </row>
    <row r="21" spans="1:42">
      <c r="A21" s="54">
        <v>15</v>
      </c>
      <c r="B21" s="59" t="s">
        <v>169</v>
      </c>
      <c r="C21" s="51">
        <v>9.25</v>
      </c>
      <c r="D21" s="57">
        <v>5</v>
      </c>
      <c r="E21" s="57">
        <v>4</v>
      </c>
      <c r="F21" s="51">
        <v>65.5</v>
      </c>
      <c r="G21" s="58">
        <f t="shared" si="0"/>
        <v>83.75</v>
      </c>
      <c r="H21" s="51" t="str">
        <f t="shared" si="1"/>
        <v>A2</v>
      </c>
      <c r="I21" s="51">
        <v>5</v>
      </c>
      <c r="J21" s="57">
        <v>4</v>
      </c>
      <c r="K21" s="57">
        <v>4</v>
      </c>
      <c r="L21" s="57">
        <v>54</v>
      </c>
      <c r="M21" s="57">
        <f t="shared" si="2"/>
        <v>67</v>
      </c>
      <c r="N21" s="57" t="str">
        <f t="shared" si="3"/>
        <v>B2</v>
      </c>
      <c r="O21" s="54">
        <v>15</v>
      </c>
      <c r="P21" s="59" t="s">
        <v>169</v>
      </c>
      <c r="Q21" s="57">
        <v>5.5</v>
      </c>
      <c r="R21" s="57">
        <v>3</v>
      </c>
      <c r="S21" s="57">
        <v>4</v>
      </c>
      <c r="T21" s="57">
        <v>38</v>
      </c>
      <c r="U21" s="57">
        <f t="shared" si="4"/>
        <v>50.5</v>
      </c>
      <c r="V21" s="57" t="str">
        <f t="shared" si="5"/>
        <v>C2</v>
      </c>
      <c r="W21" s="57">
        <v>5.25</v>
      </c>
      <c r="X21" s="57">
        <v>3</v>
      </c>
      <c r="Y21" s="57">
        <v>4</v>
      </c>
      <c r="Z21" s="57">
        <v>42.5</v>
      </c>
      <c r="AA21" s="57">
        <f t="shared" si="6"/>
        <v>54.75</v>
      </c>
      <c r="AB21" s="57" t="str">
        <f t="shared" si="7"/>
        <v>C1</v>
      </c>
      <c r="AC21" s="54">
        <v>15</v>
      </c>
      <c r="AD21" s="59" t="s">
        <v>169</v>
      </c>
      <c r="AE21" s="57">
        <v>6.5</v>
      </c>
      <c r="AF21" s="57">
        <v>3</v>
      </c>
      <c r="AG21" s="57">
        <v>3</v>
      </c>
      <c r="AH21" s="57">
        <v>35.5</v>
      </c>
      <c r="AI21" s="57">
        <f t="shared" si="8"/>
        <v>48</v>
      </c>
      <c r="AJ21" s="57" t="str">
        <f t="shared" si="9"/>
        <v>C2</v>
      </c>
      <c r="AK21" s="57">
        <v>28</v>
      </c>
      <c r="AL21" s="57"/>
      <c r="AM21" s="71">
        <f t="shared" si="10"/>
        <v>304</v>
      </c>
      <c r="AN21" s="57">
        <f t="shared" si="11"/>
        <v>60.8</v>
      </c>
      <c r="AO21" s="57" t="str">
        <f t="shared" si="12"/>
        <v>C1</v>
      </c>
      <c r="AP21" s="66"/>
    </row>
    <row r="22" spans="1:42">
      <c r="A22" s="54">
        <v>16</v>
      </c>
      <c r="B22" s="59" t="s">
        <v>310</v>
      </c>
      <c r="C22" s="51">
        <v>6.25</v>
      </c>
      <c r="D22" s="57">
        <v>3</v>
      </c>
      <c r="E22" s="57">
        <v>4</v>
      </c>
      <c r="F22" s="51">
        <v>36</v>
      </c>
      <c r="G22" s="58">
        <f t="shared" si="0"/>
        <v>49.25</v>
      </c>
      <c r="H22" s="51" t="str">
        <f t="shared" si="1"/>
        <v>C2</v>
      </c>
      <c r="I22" s="51">
        <v>1.5</v>
      </c>
      <c r="J22" s="57">
        <v>3.5</v>
      </c>
      <c r="K22" s="57">
        <v>3.5</v>
      </c>
      <c r="L22" s="57">
        <v>31</v>
      </c>
      <c r="M22" s="57">
        <f t="shared" si="2"/>
        <v>39.5</v>
      </c>
      <c r="N22" s="57" t="str">
        <f t="shared" si="3"/>
        <v>D</v>
      </c>
      <c r="O22" s="54">
        <v>16</v>
      </c>
      <c r="P22" s="59" t="s">
        <v>310</v>
      </c>
      <c r="Q22" s="57">
        <v>5</v>
      </c>
      <c r="R22" s="57">
        <v>3</v>
      </c>
      <c r="S22" s="57">
        <v>3</v>
      </c>
      <c r="T22" s="57">
        <v>22</v>
      </c>
      <c r="U22" s="57">
        <f t="shared" si="4"/>
        <v>33</v>
      </c>
      <c r="V22" s="57" t="str">
        <f t="shared" si="5"/>
        <v>D</v>
      </c>
      <c r="W22" s="57">
        <v>3</v>
      </c>
      <c r="X22" s="57">
        <v>2</v>
      </c>
      <c r="Y22" s="57">
        <v>3</v>
      </c>
      <c r="Z22" s="57">
        <v>15.5</v>
      </c>
      <c r="AA22" s="57">
        <f t="shared" si="6"/>
        <v>23.5</v>
      </c>
      <c r="AB22" s="57" t="str">
        <f t="shared" si="7"/>
        <v>E</v>
      </c>
      <c r="AC22" s="54">
        <v>16</v>
      </c>
      <c r="AD22" s="59" t="s">
        <v>310</v>
      </c>
      <c r="AE22" s="57">
        <v>4.75</v>
      </c>
      <c r="AF22" s="57">
        <v>3</v>
      </c>
      <c r="AG22" s="57">
        <v>3</v>
      </c>
      <c r="AH22" s="57">
        <v>27</v>
      </c>
      <c r="AI22" s="57">
        <f t="shared" si="8"/>
        <v>37.75</v>
      </c>
      <c r="AJ22" s="57" t="str">
        <f t="shared" si="9"/>
        <v>D</v>
      </c>
      <c r="AK22" s="57">
        <v>25</v>
      </c>
      <c r="AL22" s="57"/>
      <c r="AM22" s="71">
        <f t="shared" si="10"/>
        <v>183</v>
      </c>
      <c r="AN22" s="57">
        <f t="shared" si="11"/>
        <v>36.6</v>
      </c>
      <c r="AO22" s="57" t="str">
        <f t="shared" si="12"/>
        <v>D</v>
      </c>
      <c r="AP22" s="66"/>
    </row>
    <row r="23" spans="1:42" ht="15.75" customHeight="1">
      <c r="A23" s="54">
        <v>17</v>
      </c>
      <c r="B23" s="55" t="s">
        <v>188</v>
      </c>
      <c r="C23" s="51">
        <v>8.75</v>
      </c>
      <c r="D23" s="57">
        <v>5</v>
      </c>
      <c r="E23" s="57">
        <v>5</v>
      </c>
      <c r="F23" s="51">
        <v>63.5</v>
      </c>
      <c r="G23" s="58">
        <f t="shared" si="0"/>
        <v>82.25</v>
      </c>
      <c r="H23" s="51" t="str">
        <f t="shared" si="1"/>
        <v>A2</v>
      </c>
      <c r="I23" s="51">
        <v>5.75</v>
      </c>
      <c r="J23" s="57">
        <v>4.5</v>
      </c>
      <c r="K23" s="57">
        <v>5</v>
      </c>
      <c r="L23" s="57">
        <v>45.5</v>
      </c>
      <c r="M23" s="57">
        <f t="shared" si="2"/>
        <v>60.75</v>
      </c>
      <c r="N23" s="57" t="str">
        <f t="shared" si="3"/>
        <v>C1</v>
      </c>
      <c r="O23" s="54">
        <v>17</v>
      </c>
      <c r="P23" s="55" t="s">
        <v>188</v>
      </c>
      <c r="Q23" s="57">
        <v>5</v>
      </c>
      <c r="R23" s="57">
        <v>3</v>
      </c>
      <c r="S23" s="57">
        <v>4</v>
      </c>
      <c r="T23" s="57">
        <v>21</v>
      </c>
      <c r="U23" s="57">
        <f t="shared" si="4"/>
        <v>33</v>
      </c>
      <c r="V23" s="57" t="str">
        <f t="shared" si="5"/>
        <v>D</v>
      </c>
      <c r="W23" s="57">
        <v>5.25</v>
      </c>
      <c r="X23" s="57">
        <v>4</v>
      </c>
      <c r="Y23" s="57">
        <v>4</v>
      </c>
      <c r="Z23" s="57">
        <v>43.5</v>
      </c>
      <c r="AA23" s="57">
        <f t="shared" si="6"/>
        <v>56.75</v>
      </c>
      <c r="AB23" s="57" t="str">
        <f t="shared" si="7"/>
        <v>C1</v>
      </c>
      <c r="AC23" s="54">
        <v>17</v>
      </c>
      <c r="AD23" s="55" t="s">
        <v>188</v>
      </c>
      <c r="AE23" s="57">
        <v>6.5</v>
      </c>
      <c r="AF23" s="57">
        <v>4</v>
      </c>
      <c r="AG23" s="57">
        <v>4</v>
      </c>
      <c r="AH23" s="57">
        <v>49.5</v>
      </c>
      <c r="AI23" s="57">
        <f t="shared" si="8"/>
        <v>64</v>
      </c>
      <c r="AJ23" s="57" t="str">
        <f t="shared" si="9"/>
        <v>B2</v>
      </c>
      <c r="AK23" s="57">
        <v>45</v>
      </c>
      <c r="AL23" s="57"/>
      <c r="AM23" s="71">
        <f t="shared" si="10"/>
        <v>296.75</v>
      </c>
      <c r="AN23" s="57">
        <f t="shared" si="11"/>
        <v>59.35</v>
      </c>
      <c r="AO23" s="57" t="str">
        <f t="shared" si="12"/>
        <v>C1</v>
      </c>
      <c r="AP23" s="66"/>
    </row>
    <row r="24" spans="1:42" ht="15.75" customHeight="1">
      <c r="A24" s="54">
        <v>18</v>
      </c>
      <c r="B24" s="55" t="s">
        <v>199</v>
      </c>
      <c r="C24" s="51">
        <v>2.5</v>
      </c>
      <c r="D24" s="57"/>
      <c r="E24" s="57"/>
      <c r="F24" s="51"/>
      <c r="G24" s="58">
        <f t="shared" si="0"/>
        <v>2.5</v>
      </c>
      <c r="H24" s="51" t="str">
        <f t="shared" si="1"/>
        <v>E</v>
      </c>
      <c r="I24" s="51">
        <v>1.75</v>
      </c>
      <c r="J24" s="57">
        <v>2</v>
      </c>
      <c r="K24" s="57">
        <v>3</v>
      </c>
      <c r="L24" s="57">
        <v>0</v>
      </c>
      <c r="M24" s="57">
        <f t="shared" si="2"/>
        <v>6.75</v>
      </c>
      <c r="N24" s="57" t="str">
        <f t="shared" si="3"/>
        <v>E</v>
      </c>
      <c r="O24" s="54">
        <v>18</v>
      </c>
      <c r="P24" s="55" t="s">
        <v>199</v>
      </c>
      <c r="Q24" s="57">
        <v>2.5</v>
      </c>
      <c r="R24" s="57">
        <v>2.5</v>
      </c>
      <c r="S24" s="57">
        <v>2.5</v>
      </c>
      <c r="T24" s="57"/>
      <c r="U24" s="57">
        <f t="shared" si="4"/>
        <v>7.5</v>
      </c>
      <c r="V24" s="57" t="str">
        <f t="shared" si="5"/>
        <v>E</v>
      </c>
      <c r="W24" s="57">
        <v>2.5</v>
      </c>
      <c r="X24" s="57">
        <v>2</v>
      </c>
      <c r="Y24" s="57">
        <v>2</v>
      </c>
      <c r="Z24" s="57"/>
      <c r="AA24" s="57">
        <f t="shared" si="6"/>
        <v>6.5</v>
      </c>
      <c r="AB24" s="57" t="str">
        <f t="shared" si="7"/>
        <v>E</v>
      </c>
      <c r="AC24" s="54">
        <v>18</v>
      </c>
      <c r="AD24" s="55" t="s">
        <v>199</v>
      </c>
      <c r="AE24" s="57">
        <v>2.5</v>
      </c>
      <c r="AF24" s="57"/>
      <c r="AG24" s="57"/>
      <c r="AH24" s="57"/>
      <c r="AI24" s="57">
        <f t="shared" si="8"/>
        <v>2.5</v>
      </c>
      <c r="AJ24" s="57" t="str">
        <f t="shared" si="9"/>
        <v>E</v>
      </c>
      <c r="AK24" s="57"/>
      <c r="AL24" s="57"/>
      <c r="AM24" s="71">
        <f t="shared" si="10"/>
        <v>25.75</v>
      </c>
      <c r="AN24" s="57">
        <f t="shared" si="11"/>
        <v>5.1499999999999995</v>
      </c>
      <c r="AO24" s="57" t="str">
        <f t="shared" si="12"/>
        <v>E</v>
      </c>
      <c r="AP24" s="66"/>
    </row>
    <row r="25" spans="1:42" ht="15.75" customHeight="1">
      <c r="A25" s="54">
        <v>19</v>
      </c>
      <c r="B25" s="55" t="s">
        <v>219</v>
      </c>
      <c r="C25" s="51">
        <v>6.5</v>
      </c>
      <c r="D25" s="57">
        <v>4</v>
      </c>
      <c r="E25" s="57">
        <v>3</v>
      </c>
      <c r="F25" s="51">
        <v>30</v>
      </c>
      <c r="G25" s="58">
        <f t="shared" si="0"/>
        <v>43.5</v>
      </c>
      <c r="H25" s="51" t="str">
        <f t="shared" si="1"/>
        <v>C2</v>
      </c>
      <c r="I25" s="51">
        <v>4.75</v>
      </c>
      <c r="J25" s="57">
        <v>3.5</v>
      </c>
      <c r="K25" s="57">
        <v>3.5</v>
      </c>
      <c r="L25" s="57">
        <v>39.5</v>
      </c>
      <c r="M25" s="57">
        <f t="shared" si="2"/>
        <v>51.25</v>
      </c>
      <c r="N25" s="57" t="str">
        <f t="shared" si="3"/>
        <v>C1</v>
      </c>
      <c r="O25" s="54">
        <v>19</v>
      </c>
      <c r="P25" s="55" t="s">
        <v>219</v>
      </c>
      <c r="Q25" s="57">
        <v>4</v>
      </c>
      <c r="R25" s="57">
        <v>3</v>
      </c>
      <c r="S25" s="57">
        <v>3</v>
      </c>
      <c r="T25" s="57">
        <v>17</v>
      </c>
      <c r="U25" s="57">
        <f t="shared" si="4"/>
        <v>27</v>
      </c>
      <c r="V25" s="57" t="str">
        <f t="shared" si="5"/>
        <v>E</v>
      </c>
      <c r="W25" s="57">
        <v>3.5</v>
      </c>
      <c r="X25" s="57">
        <v>2</v>
      </c>
      <c r="Y25" s="57">
        <v>2</v>
      </c>
      <c r="Z25" s="57">
        <v>33.5</v>
      </c>
      <c r="AA25" s="57">
        <f t="shared" si="6"/>
        <v>41</v>
      </c>
      <c r="AB25" s="57" t="str">
        <f t="shared" si="7"/>
        <v>C2</v>
      </c>
      <c r="AC25" s="54">
        <v>19</v>
      </c>
      <c r="AD25" s="55" t="s">
        <v>219</v>
      </c>
      <c r="AE25" s="57">
        <v>4.75</v>
      </c>
      <c r="AF25" s="57">
        <v>3</v>
      </c>
      <c r="AG25" s="57">
        <v>2</v>
      </c>
      <c r="AH25" s="57">
        <v>12.5</v>
      </c>
      <c r="AI25" s="57">
        <f t="shared" si="8"/>
        <v>22.25</v>
      </c>
      <c r="AJ25" s="57" t="str">
        <f t="shared" si="9"/>
        <v>E</v>
      </c>
      <c r="AK25" s="57">
        <v>19</v>
      </c>
      <c r="AL25" s="57"/>
      <c r="AM25" s="71">
        <f t="shared" si="10"/>
        <v>185</v>
      </c>
      <c r="AN25" s="57">
        <f t="shared" si="11"/>
        <v>37</v>
      </c>
      <c r="AO25" s="57" t="str">
        <f t="shared" si="12"/>
        <v>D</v>
      </c>
      <c r="AP25" s="66"/>
    </row>
    <row r="26" spans="1:42" ht="15.75" customHeight="1">
      <c r="A26" s="54">
        <v>20</v>
      </c>
      <c r="B26" s="55" t="s">
        <v>228</v>
      </c>
      <c r="C26" s="51">
        <v>2.5</v>
      </c>
      <c r="D26" s="57">
        <v>4</v>
      </c>
      <c r="E26" s="57">
        <v>5</v>
      </c>
      <c r="F26" s="51">
        <v>39</v>
      </c>
      <c r="G26" s="58">
        <f t="shared" si="0"/>
        <v>50.5</v>
      </c>
      <c r="H26" s="51" t="str">
        <f t="shared" si="1"/>
        <v>C2</v>
      </c>
      <c r="I26" s="51">
        <v>4.25</v>
      </c>
      <c r="J26" s="57">
        <v>3.5</v>
      </c>
      <c r="K26" s="57">
        <v>3</v>
      </c>
      <c r="L26" s="57">
        <v>32</v>
      </c>
      <c r="M26" s="57">
        <f t="shared" si="2"/>
        <v>42.75</v>
      </c>
      <c r="N26" s="57" t="str">
        <f t="shared" si="3"/>
        <v>C2</v>
      </c>
      <c r="O26" s="54">
        <v>20</v>
      </c>
      <c r="P26" s="55" t="s">
        <v>228</v>
      </c>
      <c r="Q26" s="57">
        <v>5.75</v>
      </c>
      <c r="R26" s="57">
        <v>3</v>
      </c>
      <c r="S26" s="57">
        <v>3</v>
      </c>
      <c r="T26" s="57">
        <v>23</v>
      </c>
      <c r="U26" s="57">
        <f t="shared" si="4"/>
        <v>34.75</v>
      </c>
      <c r="V26" s="57" t="str">
        <f t="shared" si="5"/>
        <v>D</v>
      </c>
      <c r="W26" s="57">
        <v>3.25</v>
      </c>
      <c r="X26" s="57">
        <v>2</v>
      </c>
      <c r="Y26" s="57">
        <v>2</v>
      </c>
      <c r="Z26" s="57">
        <v>28.5</v>
      </c>
      <c r="AA26" s="57">
        <f t="shared" si="6"/>
        <v>35.75</v>
      </c>
      <c r="AB26" s="57" t="str">
        <f t="shared" si="7"/>
        <v>D</v>
      </c>
      <c r="AC26" s="54">
        <v>20</v>
      </c>
      <c r="AD26" s="55" t="s">
        <v>228</v>
      </c>
      <c r="AE26" s="57">
        <v>4.75</v>
      </c>
      <c r="AF26" s="57"/>
      <c r="AG26" s="57"/>
      <c r="AH26" s="57"/>
      <c r="AI26" s="57">
        <f t="shared" si="8"/>
        <v>4.75</v>
      </c>
      <c r="AJ26" s="57" t="str">
        <f t="shared" si="9"/>
        <v>E</v>
      </c>
      <c r="AK26" s="57">
        <v>29</v>
      </c>
      <c r="AL26" s="57"/>
      <c r="AM26" s="71">
        <f t="shared" si="10"/>
        <v>168.5</v>
      </c>
      <c r="AN26" s="57">
        <f t="shared" si="11"/>
        <v>33.700000000000003</v>
      </c>
      <c r="AO26" s="57" t="str">
        <f t="shared" si="12"/>
        <v>D</v>
      </c>
      <c r="AP26" s="66"/>
    </row>
    <row r="27" spans="1:42" ht="15.75" customHeight="1">
      <c r="A27" s="54">
        <v>21</v>
      </c>
      <c r="B27" s="59" t="s">
        <v>419</v>
      </c>
      <c r="C27" s="51">
        <v>4.75</v>
      </c>
      <c r="D27" s="57">
        <v>3</v>
      </c>
      <c r="E27" s="57">
        <v>3</v>
      </c>
      <c r="F27" s="51">
        <v>23</v>
      </c>
      <c r="G27" s="58">
        <f t="shared" si="0"/>
        <v>33.75</v>
      </c>
      <c r="H27" s="51" t="str">
        <f t="shared" si="1"/>
        <v>D</v>
      </c>
      <c r="I27" s="51">
        <v>4</v>
      </c>
      <c r="J27" s="57">
        <v>4</v>
      </c>
      <c r="K27" s="57">
        <v>4</v>
      </c>
      <c r="L27" s="57">
        <v>37.5</v>
      </c>
      <c r="M27" s="57">
        <f t="shared" si="2"/>
        <v>49.5</v>
      </c>
      <c r="N27" s="57" t="str">
        <f t="shared" si="3"/>
        <v>C2</v>
      </c>
      <c r="O27" s="54">
        <v>21</v>
      </c>
      <c r="P27" s="59" t="s">
        <v>240</v>
      </c>
      <c r="Q27" s="57">
        <v>3.5</v>
      </c>
      <c r="R27" s="57">
        <v>3</v>
      </c>
      <c r="S27" s="57">
        <v>3.5</v>
      </c>
      <c r="T27" s="57">
        <v>16</v>
      </c>
      <c r="U27" s="57">
        <f t="shared" si="4"/>
        <v>26</v>
      </c>
      <c r="V27" s="57" t="str">
        <f t="shared" si="5"/>
        <v>E</v>
      </c>
      <c r="W27" s="57">
        <v>2.25</v>
      </c>
      <c r="X27" s="57">
        <v>2</v>
      </c>
      <c r="Y27" s="57">
        <v>2</v>
      </c>
      <c r="Z27" s="57">
        <v>14.5</v>
      </c>
      <c r="AA27" s="57">
        <f t="shared" si="6"/>
        <v>20.75</v>
      </c>
      <c r="AB27" s="57" t="str">
        <f t="shared" si="7"/>
        <v>E</v>
      </c>
      <c r="AC27" s="54">
        <v>21</v>
      </c>
      <c r="AD27" s="59" t="s">
        <v>419</v>
      </c>
      <c r="AE27" s="57">
        <v>3</v>
      </c>
      <c r="AF27" s="57">
        <v>2</v>
      </c>
      <c r="AG27" s="57">
        <v>3</v>
      </c>
      <c r="AH27" s="57">
        <v>28</v>
      </c>
      <c r="AI27" s="57">
        <f t="shared" si="8"/>
        <v>36</v>
      </c>
      <c r="AJ27" s="57" t="str">
        <f t="shared" si="9"/>
        <v>D</v>
      </c>
      <c r="AK27" s="57">
        <v>32</v>
      </c>
      <c r="AL27" s="57"/>
      <c r="AM27" s="71">
        <f t="shared" si="10"/>
        <v>166</v>
      </c>
      <c r="AN27" s="57">
        <f t="shared" si="11"/>
        <v>33.200000000000003</v>
      </c>
      <c r="AO27" s="57" t="str">
        <f t="shared" si="12"/>
        <v>D</v>
      </c>
      <c r="AP27" s="66"/>
    </row>
    <row r="28" spans="1:42" ht="15.75" customHeight="1">
      <c r="A28" s="54">
        <v>22</v>
      </c>
      <c r="B28" s="55" t="s">
        <v>251</v>
      </c>
      <c r="C28" s="51">
        <v>7</v>
      </c>
      <c r="D28" s="57">
        <v>4</v>
      </c>
      <c r="E28" s="57">
        <v>3</v>
      </c>
      <c r="F28" s="51">
        <v>57.5</v>
      </c>
      <c r="G28" s="58">
        <f t="shared" si="0"/>
        <v>71.5</v>
      </c>
      <c r="H28" s="51" t="str">
        <f t="shared" si="1"/>
        <v>B1</v>
      </c>
      <c r="I28" s="51">
        <v>7.25</v>
      </c>
      <c r="J28" s="57">
        <v>4.5</v>
      </c>
      <c r="K28" s="57">
        <v>5</v>
      </c>
      <c r="L28" s="57">
        <v>52.5</v>
      </c>
      <c r="M28" s="57">
        <f t="shared" ref="M28:M37" si="13">SUM(I28:L28)</f>
        <v>69.25</v>
      </c>
      <c r="N28" s="57" t="str">
        <f t="shared" si="3"/>
        <v>B2</v>
      </c>
      <c r="O28" s="54">
        <v>22</v>
      </c>
      <c r="P28" s="55" t="s">
        <v>251</v>
      </c>
      <c r="Q28" s="57">
        <v>5</v>
      </c>
      <c r="R28" s="57">
        <v>3</v>
      </c>
      <c r="S28" s="57">
        <v>3.5</v>
      </c>
      <c r="T28" s="57">
        <v>28</v>
      </c>
      <c r="U28" s="57">
        <f t="shared" si="4"/>
        <v>39.5</v>
      </c>
      <c r="V28" s="57" t="str">
        <f t="shared" si="5"/>
        <v>D</v>
      </c>
      <c r="W28" s="57">
        <v>3</v>
      </c>
      <c r="X28" s="57">
        <v>3</v>
      </c>
      <c r="Y28" s="57">
        <v>4</v>
      </c>
      <c r="Z28" s="57">
        <v>49</v>
      </c>
      <c r="AA28" s="57">
        <f t="shared" si="6"/>
        <v>59</v>
      </c>
      <c r="AB28" s="57" t="str">
        <f t="shared" si="7"/>
        <v>C1</v>
      </c>
      <c r="AC28" s="54">
        <v>22</v>
      </c>
      <c r="AD28" s="55" t="s">
        <v>251</v>
      </c>
      <c r="AE28" s="57">
        <v>4.75</v>
      </c>
      <c r="AF28" s="57">
        <v>2</v>
      </c>
      <c r="AG28" s="57">
        <v>3</v>
      </c>
      <c r="AH28" s="57">
        <v>26</v>
      </c>
      <c r="AI28" s="57">
        <f t="shared" ref="AI28:AI36" si="14">SUM(AE28:AH28)</f>
        <v>35.75</v>
      </c>
      <c r="AJ28" s="57" t="str">
        <f t="shared" si="9"/>
        <v>D</v>
      </c>
      <c r="AK28" s="57">
        <v>26</v>
      </c>
      <c r="AL28" s="57"/>
      <c r="AM28" s="71">
        <f t="shared" si="10"/>
        <v>275</v>
      </c>
      <c r="AN28" s="57">
        <f t="shared" si="11"/>
        <v>55.000000000000007</v>
      </c>
      <c r="AO28" s="57" t="str">
        <f t="shared" si="12"/>
        <v>C1</v>
      </c>
      <c r="AP28" s="66"/>
    </row>
    <row r="29" spans="1:42" ht="15.75" customHeight="1">
      <c r="A29" s="54">
        <v>23</v>
      </c>
      <c r="B29" s="55" t="s">
        <v>261</v>
      </c>
      <c r="C29" s="51">
        <v>6.25</v>
      </c>
      <c r="D29" s="57">
        <v>5</v>
      </c>
      <c r="E29" s="57">
        <v>5</v>
      </c>
      <c r="F29" s="51">
        <v>50.5</v>
      </c>
      <c r="G29" s="58">
        <f t="shared" si="0"/>
        <v>66.75</v>
      </c>
      <c r="H29" s="51" t="str">
        <f t="shared" si="1"/>
        <v>B2</v>
      </c>
      <c r="I29" s="51">
        <v>7</v>
      </c>
      <c r="J29" s="57">
        <v>4.5</v>
      </c>
      <c r="K29" s="57">
        <v>4.5</v>
      </c>
      <c r="L29" s="57">
        <v>49.5</v>
      </c>
      <c r="M29" s="57">
        <f t="shared" si="13"/>
        <v>65.5</v>
      </c>
      <c r="N29" s="57" t="str">
        <f t="shared" si="3"/>
        <v>B2</v>
      </c>
      <c r="O29" s="54">
        <v>23</v>
      </c>
      <c r="P29" s="55" t="s">
        <v>261</v>
      </c>
      <c r="Q29" s="57">
        <v>8.75</v>
      </c>
      <c r="R29" s="57">
        <v>3.5</v>
      </c>
      <c r="S29" s="57">
        <v>4</v>
      </c>
      <c r="T29" s="57">
        <v>42</v>
      </c>
      <c r="U29" s="57">
        <f t="shared" si="4"/>
        <v>58.25</v>
      </c>
      <c r="V29" s="57" t="str">
        <f t="shared" si="5"/>
        <v>C1</v>
      </c>
      <c r="W29" s="57">
        <v>5.25</v>
      </c>
      <c r="X29" s="57">
        <v>3</v>
      </c>
      <c r="Y29" s="57">
        <v>3</v>
      </c>
      <c r="Z29" s="57">
        <v>34</v>
      </c>
      <c r="AA29" s="57">
        <f t="shared" si="6"/>
        <v>45.25</v>
      </c>
      <c r="AB29" s="57" t="str">
        <f t="shared" si="7"/>
        <v>C2</v>
      </c>
      <c r="AC29" s="54">
        <v>23</v>
      </c>
      <c r="AD29" s="55" t="s">
        <v>261</v>
      </c>
      <c r="AE29" s="57">
        <v>4</v>
      </c>
      <c r="AF29" s="57">
        <v>3</v>
      </c>
      <c r="AG29" s="57">
        <v>3</v>
      </c>
      <c r="AH29" s="57">
        <v>22</v>
      </c>
      <c r="AI29" s="57">
        <f t="shared" si="14"/>
        <v>32</v>
      </c>
      <c r="AJ29" s="57" t="str">
        <f t="shared" si="9"/>
        <v>E</v>
      </c>
      <c r="AK29" s="57">
        <v>32</v>
      </c>
      <c r="AL29" s="57"/>
      <c r="AM29" s="71">
        <f t="shared" si="10"/>
        <v>267.75</v>
      </c>
      <c r="AN29" s="57">
        <f t="shared" si="11"/>
        <v>53.55</v>
      </c>
      <c r="AO29" s="57" t="str">
        <f t="shared" si="12"/>
        <v>C1</v>
      </c>
      <c r="AP29" s="66"/>
    </row>
    <row r="30" spans="1:42" ht="15.75" customHeight="1">
      <c r="A30" s="54">
        <v>24</v>
      </c>
      <c r="B30" s="55" t="s">
        <v>280</v>
      </c>
      <c r="C30" s="51">
        <v>6</v>
      </c>
      <c r="D30" s="57"/>
      <c r="E30" s="57"/>
      <c r="F30" s="51"/>
      <c r="G30" s="58">
        <f t="shared" si="0"/>
        <v>6</v>
      </c>
      <c r="H30" s="51" t="str">
        <f t="shared" si="1"/>
        <v>E</v>
      </c>
      <c r="I30" s="51">
        <v>2.5</v>
      </c>
      <c r="J30" s="57">
        <v>3</v>
      </c>
      <c r="K30" s="57">
        <v>3</v>
      </c>
      <c r="L30" s="57">
        <v>0</v>
      </c>
      <c r="M30" s="57">
        <f t="shared" si="13"/>
        <v>8.5</v>
      </c>
      <c r="N30" s="57" t="str">
        <f t="shared" si="3"/>
        <v>E</v>
      </c>
      <c r="O30" s="54">
        <v>24</v>
      </c>
      <c r="P30" s="55" t="s">
        <v>280</v>
      </c>
      <c r="Q30" s="57">
        <v>3</v>
      </c>
      <c r="R30" s="57">
        <v>3</v>
      </c>
      <c r="S30" s="57">
        <v>3</v>
      </c>
      <c r="T30" s="57"/>
      <c r="U30" s="57">
        <f t="shared" si="4"/>
        <v>9</v>
      </c>
      <c r="V30" s="57" t="str">
        <f t="shared" si="5"/>
        <v>E</v>
      </c>
      <c r="W30" s="57">
        <v>1.75</v>
      </c>
      <c r="X30" s="57">
        <v>2</v>
      </c>
      <c r="Y30" s="57">
        <v>2</v>
      </c>
      <c r="Z30" s="57"/>
      <c r="AA30" s="57">
        <f t="shared" si="6"/>
        <v>5.75</v>
      </c>
      <c r="AB30" s="57" t="str">
        <f t="shared" si="7"/>
        <v>E</v>
      </c>
      <c r="AC30" s="54">
        <v>24</v>
      </c>
      <c r="AD30" s="55" t="s">
        <v>280</v>
      </c>
      <c r="AE30" s="57">
        <v>3.5</v>
      </c>
      <c r="AF30" s="57"/>
      <c r="AG30" s="57"/>
      <c r="AH30" s="57"/>
      <c r="AI30" s="57">
        <f t="shared" si="14"/>
        <v>3.5</v>
      </c>
      <c r="AJ30" s="57" t="str">
        <f t="shared" si="9"/>
        <v>E</v>
      </c>
      <c r="AK30" s="57"/>
      <c r="AL30" s="57"/>
      <c r="AM30" s="71">
        <f t="shared" si="10"/>
        <v>32.75</v>
      </c>
      <c r="AN30" s="57">
        <f t="shared" si="11"/>
        <v>6.5500000000000007</v>
      </c>
      <c r="AO30" s="57" t="str">
        <f t="shared" si="12"/>
        <v>E</v>
      </c>
      <c r="AP30" s="66"/>
    </row>
    <row r="31" spans="1:42" ht="15.75" customHeight="1">
      <c r="A31" s="54">
        <v>25</v>
      </c>
      <c r="B31" s="55" t="s">
        <v>290</v>
      </c>
      <c r="C31" s="51">
        <v>6.25</v>
      </c>
      <c r="D31" s="57">
        <v>4</v>
      </c>
      <c r="E31" s="57">
        <v>3</v>
      </c>
      <c r="F31" s="51">
        <v>56.5</v>
      </c>
      <c r="G31" s="58">
        <f t="shared" si="0"/>
        <v>69.75</v>
      </c>
      <c r="H31" s="51" t="str">
        <f t="shared" si="1"/>
        <v>B2</v>
      </c>
      <c r="I31" s="51">
        <v>7</v>
      </c>
      <c r="J31" s="57">
        <v>4.5</v>
      </c>
      <c r="K31" s="57">
        <v>5</v>
      </c>
      <c r="L31" s="57">
        <v>59</v>
      </c>
      <c r="M31" s="57">
        <f t="shared" si="13"/>
        <v>75.5</v>
      </c>
      <c r="N31" s="57" t="str">
        <f t="shared" si="3"/>
        <v>B1</v>
      </c>
      <c r="O31" s="54">
        <v>25</v>
      </c>
      <c r="P31" s="55" t="s">
        <v>290</v>
      </c>
      <c r="Q31" s="57">
        <v>9.75</v>
      </c>
      <c r="R31" s="57">
        <v>4</v>
      </c>
      <c r="S31" s="57">
        <v>4</v>
      </c>
      <c r="T31" s="57">
        <v>45</v>
      </c>
      <c r="U31" s="57">
        <f t="shared" si="4"/>
        <v>62.75</v>
      </c>
      <c r="V31" s="57" t="str">
        <f t="shared" si="5"/>
        <v>B2</v>
      </c>
      <c r="W31" s="57">
        <v>4</v>
      </c>
      <c r="X31" s="57">
        <v>3</v>
      </c>
      <c r="Y31" s="57">
        <v>4</v>
      </c>
      <c r="Z31" s="57">
        <v>49.5</v>
      </c>
      <c r="AA31" s="57">
        <f t="shared" si="6"/>
        <v>60.5</v>
      </c>
      <c r="AB31" s="57" t="str">
        <f t="shared" si="7"/>
        <v>C1</v>
      </c>
      <c r="AC31" s="54">
        <v>25</v>
      </c>
      <c r="AD31" s="55" t="s">
        <v>290</v>
      </c>
      <c r="AE31" s="57">
        <v>7</v>
      </c>
      <c r="AF31" s="57">
        <v>4</v>
      </c>
      <c r="AG31" s="57">
        <v>4</v>
      </c>
      <c r="AH31" s="57">
        <v>54</v>
      </c>
      <c r="AI31" s="57">
        <f t="shared" si="14"/>
        <v>69</v>
      </c>
      <c r="AJ31" s="57" t="str">
        <f t="shared" si="9"/>
        <v>B2</v>
      </c>
      <c r="AK31" s="57">
        <v>33</v>
      </c>
      <c r="AL31" s="57"/>
      <c r="AM31" s="71">
        <f t="shared" si="10"/>
        <v>337.5</v>
      </c>
      <c r="AN31" s="57">
        <f t="shared" si="11"/>
        <v>67.5</v>
      </c>
      <c r="AO31" s="57" t="str">
        <f t="shared" si="12"/>
        <v>B2</v>
      </c>
      <c r="AP31" s="66"/>
    </row>
    <row r="32" spans="1:42" ht="15.75" customHeight="1">
      <c r="A32" s="54">
        <v>26</v>
      </c>
      <c r="B32" s="55" t="s">
        <v>300</v>
      </c>
      <c r="C32" s="51">
        <v>8.75</v>
      </c>
      <c r="D32" s="57">
        <v>5</v>
      </c>
      <c r="E32" s="57">
        <v>5</v>
      </c>
      <c r="F32" s="51">
        <v>63</v>
      </c>
      <c r="G32" s="58">
        <f t="shared" si="0"/>
        <v>81.75</v>
      </c>
      <c r="H32" s="51" t="str">
        <f t="shared" si="1"/>
        <v>A2</v>
      </c>
      <c r="I32" s="51">
        <v>8.5</v>
      </c>
      <c r="J32" s="57">
        <v>5</v>
      </c>
      <c r="K32" s="57">
        <v>5</v>
      </c>
      <c r="L32" s="57">
        <v>70</v>
      </c>
      <c r="M32" s="57">
        <f t="shared" si="13"/>
        <v>88.5</v>
      </c>
      <c r="N32" s="57" t="str">
        <f t="shared" si="3"/>
        <v>A2</v>
      </c>
      <c r="O32" s="54">
        <v>26</v>
      </c>
      <c r="P32" s="55" t="s">
        <v>300</v>
      </c>
      <c r="Q32" s="57">
        <v>9.75</v>
      </c>
      <c r="R32" s="57">
        <v>5</v>
      </c>
      <c r="S32" s="57">
        <v>5</v>
      </c>
      <c r="T32" s="57">
        <v>67.5</v>
      </c>
      <c r="U32" s="57">
        <f t="shared" si="4"/>
        <v>87.25</v>
      </c>
      <c r="V32" s="57" t="str">
        <f t="shared" si="5"/>
        <v>A2</v>
      </c>
      <c r="W32" s="57">
        <v>10</v>
      </c>
      <c r="X32" s="57">
        <v>5</v>
      </c>
      <c r="Y32" s="57">
        <v>5</v>
      </c>
      <c r="Z32" s="57">
        <v>69.5</v>
      </c>
      <c r="AA32" s="57">
        <f t="shared" si="6"/>
        <v>89.5</v>
      </c>
      <c r="AB32" s="57" t="str">
        <f t="shared" si="7"/>
        <v>A2</v>
      </c>
      <c r="AC32" s="54">
        <v>26</v>
      </c>
      <c r="AD32" s="55" t="s">
        <v>300</v>
      </c>
      <c r="AE32" s="57">
        <v>10</v>
      </c>
      <c r="AF32" s="57">
        <v>5</v>
      </c>
      <c r="AG32" s="57">
        <v>5</v>
      </c>
      <c r="AH32" s="57">
        <v>77.5</v>
      </c>
      <c r="AI32" s="57">
        <f t="shared" si="14"/>
        <v>97.5</v>
      </c>
      <c r="AJ32" s="57" t="str">
        <f t="shared" si="9"/>
        <v>A1</v>
      </c>
      <c r="AK32" s="57">
        <v>48</v>
      </c>
      <c r="AL32" s="57"/>
      <c r="AM32" s="71">
        <f t="shared" si="10"/>
        <v>444.5</v>
      </c>
      <c r="AN32" s="57">
        <f t="shared" si="11"/>
        <v>88.9</v>
      </c>
      <c r="AO32" s="57" t="str">
        <f t="shared" si="12"/>
        <v>A2</v>
      </c>
      <c r="AP32" s="66"/>
    </row>
    <row r="33" spans="1:42" ht="15.75" customHeight="1">
      <c r="A33" s="54">
        <v>27</v>
      </c>
      <c r="B33" s="55" t="s">
        <v>161</v>
      </c>
      <c r="C33" s="51">
        <v>7.5</v>
      </c>
      <c r="D33" s="57">
        <v>4</v>
      </c>
      <c r="E33" s="57">
        <v>4</v>
      </c>
      <c r="F33" s="51">
        <v>42.5</v>
      </c>
      <c r="G33" s="58">
        <f t="shared" si="0"/>
        <v>58</v>
      </c>
      <c r="H33" s="51" t="str">
        <f t="shared" si="1"/>
        <v>C1</v>
      </c>
      <c r="I33" s="51">
        <v>5.25</v>
      </c>
      <c r="J33" s="57">
        <v>3.5</v>
      </c>
      <c r="K33" s="57">
        <v>3</v>
      </c>
      <c r="L33" s="57">
        <v>27</v>
      </c>
      <c r="M33" s="57">
        <f t="shared" si="13"/>
        <v>38.75</v>
      </c>
      <c r="N33" s="57" t="str">
        <f t="shared" si="3"/>
        <v>D</v>
      </c>
      <c r="O33" s="54">
        <v>27</v>
      </c>
      <c r="P33" s="55" t="s">
        <v>161</v>
      </c>
      <c r="Q33" s="57">
        <v>7.5</v>
      </c>
      <c r="R33" s="57">
        <v>3</v>
      </c>
      <c r="S33" s="57">
        <v>4</v>
      </c>
      <c r="T33" s="57">
        <v>42</v>
      </c>
      <c r="U33" s="57">
        <f t="shared" si="4"/>
        <v>56.5</v>
      </c>
      <c r="V33" s="57" t="str">
        <f t="shared" si="5"/>
        <v>C1</v>
      </c>
      <c r="W33" s="57">
        <v>6</v>
      </c>
      <c r="X33" s="57">
        <v>3</v>
      </c>
      <c r="Y33" s="57">
        <v>3</v>
      </c>
      <c r="Z33" s="57">
        <v>44.5</v>
      </c>
      <c r="AA33" s="57">
        <f t="shared" si="6"/>
        <v>56.5</v>
      </c>
      <c r="AB33" s="57" t="str">
        <f t="shared" si="7"/>
        <v>C1</v>
      </c>
      <c r="AC33" s="54">
        <v>27</v>
      </c>
      <c r="AD33" s="55" t="s">
        <v>161</v>
      </c>
      <c r="AE33" s="57">
        <v>6.25</v>
      </c>
      <c r="AF33" s="57">
        <v>3</v>
      </c>
      <c r="AG33" s="57">
        <v>3</v>
      </c>
      <c r="AH33" s="57">
        <v>34</v>
      </c>
      <c r="AI33" s="57">
        <f t="shared" si="14"/>
        <v>46.25</v>
      </c>
      <c r="AJ33" s="57" t="str">
        <f t="shared" si="9"/>
        <v>C2</v>
      </c>
      <c r="AK33" s="57">
        <v>27</v>
      </c>
      <c r="AL33" s="57"/>
      <c r="AM33" s="71">
        <f t="shared" si="10"/>
        <v>256</v>
      </c>
      <c r="AN33" s="57">
        <f t="shared" si="11"/>
        <v>51.2</v>
      </c>
      <c r="AO33" s="57" t="str">
        <f t="shared" si="12"/>
        <v>C1</v>
      </c>
      <c r="AP33" s="66"/>
    </row>
    <row r="34" spans="1:42" ht="15.75" customHeight="1">
      <c r="A34" s="54">
        <v>28</v>
      </c>
      <c r="B34" s="55" t="s">
        <v>210</v>
      </c>
      <c r="C34" s="51">
        <v>4.5</v>
      </c>
      <c r="D34" s="57">
        <v>4</v>
      </c>
      <c r="E34" s="57">
        <v>3</v>
      </c>
      <c r="F34" s="51">
        <v>33.5</v>
      </c>
      <c r="G34" s="58">
        <f t="shared" si="0"/>
        <v>45</v>
      </c>
      <c r="H34" s="51" t="str">
        <f t="shared" si="1"/>
        <v>C2</v>
      </c>
      <c r="I34" s="51">
        <v>4.5</v>
      </c>
      <c r="J34" s="57">
        <v>4</v>
      </c>
      <c r="K34" s="57">
        <v>3.5</v>
      </c>
      <c r="L34" s="57">
        <v>33</v>
      </c>
      <c r="M34" s="57">
        <f t="shared" si="13"/>
        <v>45</v>
      </c>
      <c r="N34" s="57" t="str">
        <f t="shared" si="3"/>
        <v>C2</v>
      </c>
      <c r="O34" s="54">
        <v>28</v>
      </c>
      <c r="P34" s="55" t="s">
        <v>210</v>
      </c>
      <c r="Q34" s="57">
        <v>7</v>
      </c>
      <c r="R34" s="57">
        <v>3</v>
      </c>
      <c r="S34" s="57">
        <v>3</v>
      </c>
      <c r="T34" s="57">
        <v>24</v>
      </c>
      <c r="U34" s="57">
        <f t="shared" si="4"/>
        <v>37</v>
      </c>
      <c r="V34" s="57" t="str">
        <f t="shared" si="5"/>
        <v>D</v>
      </c>
      <c r="W34" s="57">
        <v>3</v>
      </c>
      <c r="X34" s="57">
        <v>2</v>
      </c>
      <c r="Y34" s="57">
        <v>3</v>
      </c>
      <c r="Z34" s="57">
        <v>27</v>
      </c>
      <c r="AA34" s="57">
        <f t="shared" si="6"/>
        <v>35</v>
      </c>
      <c r="AB34" s="57" t="str">
        <f t="shared" si="7"/>
        <v>D</v>
      </c>
      <c r="AC34" s="54">
        <v>28</v>
      </c>
      <c r="AD34" s="55" t="s">
        <v>210</v>
      </c>
      <c r="AE34" s="57">
        <v>3</v>
      </c>
      <c r="AF34" s="57">
        <v>3</v>
      </c>
      <c r="AG34" s="57">
        <v>2</v>
      </c>
      <c r="AH34" s="57">
        <v>25.5</v>
      </c>
      <c r="AI34" s="57">
        <f t="shared" si="14"/>
        <v>33.5</v>
      </c>
      <c r="AJ34" s="57" t="str">
        <f t="shared" si="9"/>
        <v>D</v>
      </c>
      <c r="AK34" s="57">
        <v>30</v>
      </c>
      <c r="AL34" s="57"/>
      <c r="AM34" s="71">
        <f t="shared" si="10"/>
        <v>195.5</v>
      </c>
      <c r="AN34" s="57">
        <f t="shared" si="11"/>
        <v>39.1</v>
      </c>
      <c r="AO34" s="57" t="str">
        <f t="shared" si="12"/>
        <v>D</v>
      </c>
      <c r="AP34" s="66"/>
    </row>
    <row r="35" spans="1:42" ht="15.75" customHeight="1">
      <c r="A35" s="54">
        <v>29</v>
      </c>
      <c r="B35" s="55" t="s">
        <v>271</v>
      </c>
      <c r="C35" s="51">
        <v>4.75</v>
      </c>
      <c r="D35" s="57">
        <v>3</v>
      </c>
      <c r="E35" s="57">
        <v>4</v>
      </c>
      <c r="F35" s="51">
        <v>36.5</v>
      </c>
      <c r="G35" s="58">
        <f t="shared" si="0"/>
        <v>48.25</v>
      </c>
      <c r="H35" s="51" t="str">
        <f t="shared" si="1"/>
        <v>C2</v>
      </c>
      <c r="I35" s="51">
        <v>3.75</v>
      </c>
      <c r="J35" s="57">
        <v>3.5</v>
      </c>
      <c r="K35" s="57">
        <v>3.5</v>
      </c>
      <c r="L35" s="57">
        <v>41.5</v>
      </c>
      <c r="M35" s="57">
        <f t="shared" si="13"/>
        <v>52.25</v>
      </c>
      <c r="N35" s="57" t="str">
        <f t="shared" si="3"/>
        <v>C1</v>
      </c>
      <c r="O35" s="54">
        <v>29</v>
      </c>
      <c r="P35" s="55" t="s">
        <v>271</v>
      </c>
      <c r="Q35" s="57">
        <v>6</v>
      </c>
      <c r="R35" s="57">
        <v>3</v>
      </c>
      <c r="S35" s="57">
        <v>3.5</v>
      </c>
      <c r="T35" s="57">
        <v>29</v>
      </c>
      <c r="U35" s="57">
        <f t="shared" si="4"/>
        <v>41.5</v>
      </c>
      <c r="V35" s="57" t="str">
        <f t="shared" si="5"/>
        <v>C2</v>
      </c>
      <c r="W35" s="57">
        <v>3.75</v>
      </c>
      <c r="X35" s="57">
        <v>3</v>
      </c>
      <c r="Y35" s="57">
        <v>3</v>
      </c>
      <c r="Z35" s="57">
        <v>46.5</v>
      </c>
      <c r="AA35" s="57">
        <f t="shared" si="6"/>
        <v>56.25</v>
      </c>
      <c r="AB35" s="57" t="str">
        <f t="shared" si="7"/>
        <v>C1</v>
      </c>
      <c r="AC35" s="54">
        <v>29</v>
      </c>
      <c r="AD35" s="55" t="s">
        <v>271</v>
      </c>
      <c r="AE35" s="57">
        <v>5.75</v>
      </c>
      <c r="AF35" s="57">
        <v>4</v>
      </c>
      <c r="AG35" s="57">
        <v>4</v>
      </c>
      <c r="AH35" s="57">
        <v>44.5</v>
      </c>
      <c r="AI35" s="57">
        <f t="shared" si="14"/>
        <v>58.25</v>
      </c>
      <c r="AJ35" s="57" t="str">
        <f t="shared" si="9"/>
        <v>C1</v>
      </c>
      <c r="AK35" s="57">
        <v>31</v>
      </c>
      <c r="AL35" s="57"/>
      <c r="AM35" s="71">
        <f t="shared" si="10"/>
        <v>256.5</v>
      </c>
      <c r="AN35" s="57">
        <f t="shared" si="11"/>
        <v>51.300000000000004</v>
      </c>
      <c r="AO35" s="57" t="str">
        <f t="shared" si="12"/>
        <v>C1</v>
      </c>
      <c r="AP35" s="66"/>
    </row>
    <row r="36" spans="1:42" ht="15.75" customHeight="1">
      <c r="A36" s="54">
        <v>30</v>
      </c>
      <c r="B36" s="55" t="s">
        <v>179</v>
      </c>
      <c r="C36" s="51">
        <v>4.25</v>
      </c>
      <c r="D36" s="57">
        <v>3</v>
      </c>
      <c r="E36" s="57">
        <v>3</v>
      </c>
      <c r="F36" s="51">
        <v>22</v>
      </c>
      <c r="G36" s="58">
        <f t="shared" si="0"/>
        <v>32.25</v>
      </c>
      <c r="H36" s="51" t="str">
        <f t="shared" si="1"/>
        <v>E</v>
      </c>
      <c r="I36" s="51">
        <v>4</v>
      </c>
      <c r="J36" s="57">
        <v>3.5</v>
      </c>
      <c r="K36" s="57">
        <v>3.5</v>
      </c>
      <c r="L36" s="57">
        <v>28.5</v>
      </c>
      <c r="M36" s="57">
        <f t="shared" si="13"/>
        <v>39.5</v>
      </c>
      <c r="N36" s="57" t="str">
        <f t="shared" si="3"/>
        <v>D</v>
      </c>
      <c r="O36" s="54">
        <v>30</v>
      </c>
      <c r="P36" s="55" t="s">
        <v>179</v>
      </c>
      <c r="Q36" s="57">
        <v>5.5</v>
      </c>
      <c r="R36" s="57">
        <v>2.5</v>
      </c>
      <c r="S36" s="57">
        <v>2.5</v>
      </c>
      <c r="T36" s="57">
        <v>13</v>
      </c>
      <c r="U36" s="57">
        <f t="shared" si="4"/>
        <v>23.5</v>
      </c>
      <c r="V36" s="57" t="str">
        <f t="shared" si="5"/>
        <v>E</v>
      </c>
      <c r="W36" s="57">
        <v>3.75</v>
      </c>
      <c r="X36" s="57">
        <v>2</v>
      </c>
      <c r="Y36" s="57">
        <v>4</v>
      </c>
      <c r="Z36" s="57">
        <v>27</v>
      </c>
      <c r="AA36" s="57">
        <f t="shared" si="6"/>
        <v>36.75</v>
      </c>
      <c r="AB36" s="57" t="str">
        <f t="shared" si="7"/>
        <v>D</v>
      </c>
      <c r="AC36" s="54">
        <v>30</v>
      </c>
      <c r="AD36" s="55" t="s">
        <v>179</v>
      </c>
      <c r="AE36" s="57">
        <v>3</v>
      </c>
      <c r="AF36" s="57">
        <v>3</v>
      </c>
      <c r="AG36" s="57">
        <v>3</v>
      </c>
      <c r="AH36" s="57">
        <v>21.5</v>
      </c>
      <c r="AI36" s="57">
        <f t="shared" si="14"/>
        <v>30.5</v>
      </c>
      <c r="AJ36" s="57" t="str">
        <f t="shared" si="9"/>
        <v>E</v>
      </c>
      <c r="AK36" s="57">
        <v>13</v>
      </c>
      <c r="AL36" s="57"/>
      <c r="AM36" s="71">
        <f t="shared" si="10"/>
        <v>162.5</v>
      </c>
      <c r="AN36" s="57">
        <f t="shared" si="11"/>
        <v>32.5</v>
      </c>
      <c r="AO36" s="57" t="str">
        <f t="shared" si="12"/>
        <v>E</v>
      </c>
      <c r="AP36" s="66"/>
    </row>
    <row r="37" spans="1:42" ht="15.75" customHeight="1">
      <c r="A37" s="54">
        <v>31</v>
      </c>
      <c r="B37" s="55" t="s">
        <v>365</v>
      </c>
      <c r="C37" s="51">
        <v>6.5</v>
      </c>
      <c r="D37" s="51"/>
      <c r="E37" s="51"/>
      <c r="F37" s="51"/>
      <c r="G37" s="58">
        <f t="shared" si="0"/>
        <v>6.5</v>
      </c>
      <c r="H37" s="51"/>
      <c r="I37" s="51">
        <v>6.5</v>
      </c>
      <c r="J37" s="57">
        <v>4.5</v>
      </c>
      <c r="K37" s="57">
        <v>4.5</v>
      </c>
      <c r="L37" s="57">
        <v>0</v>
      </c>
      <c r="M37" s="57">
        <f t="shared" si="13"/>
        <v>15.5</v>
      </c>
      <c r="N37" s="57" t="str">
        <f t="shared" si="3"/>
        <v>E</v>
      </c>
      <c r="O37" s="54">
        <v>31</v>
      </c>
      <c r="P37" s="55" t="s">
        <v>365</v>
      </c>
      <c r="Q37" s="57">
        <v>6.5</v>
      </c>
      <c r="R37" s="57">
        <v>3</v>
      </c>
      <c r="S37" s="57">
        <v>3.5</v>
      </c>
      <c r="T37" s="57"/>
      <c r="U37" s="57"/>
      <c r="V37" s="57"/>
      <c r="W37" s="57">
        <v>1.25</v>
      </c>
      <c r="X37" s="57">
        <v>4</v>
      </c>
      <c r="Y37" s="57">
        <v>4</v>
      </c>
      <c r="Z37" s="57"/>
      <c r="AA37" s="57">
        <f t="shared" si="6"/>
        <v>9.25</v>
      </c>
      <c r="AB37" s="57" t="str">
        <f t="shared" si="7"/>
        <v>E</v>
      </c>
      <c r="AC37" s="54">
        <v>31</v>
      </c>
      <c r="AD37" s="55" t="s">
        <v>365</v>
      </c>
      <c r="AE37" s="57">
        <v>6</v>
      </c>
      <c r="AF37" s="57"/>
      <c r="AG37" s="57"/>
      <c r="AH37" s="57"/>
      <c r="AI37" s="57"/>
      <c r="AJ37" s="57" t="str">
        <f t="shared" si="9"/>
        <v>E</v>
      </c>
      <c r="AK37" s="57">
        <v>0</v>
      </c>
      <c r="AL37" s="66"/>
      <c r="AM37" s="71">
        <f t="shared" si="10"/>
        <v>31.25</v>
      </c>
      <c r="AN37" s="57">
        <f t="shared" si="11"/>
        <v>6.25</v>
      </c>
      <c r="AO37" s="57" t="str">
        <f t="shared" si="12"/>
        <v>E</v>
      </c>
      <c r="AP37" s="66"/>
    </row>
    <row r="38" spans="1:42" ht="15.75" customHeight="1">
      <c r="A38" s="51">
        <v>32</v>
      </c>
      <c r="B38" s="60" t="s">
        <v>420</v>
      </c>
      <c r="C38" s="51"/>
      <c r="D38" s="51"/>
      <c r="E38" s="51"/>
      <c r="F38" s="51">
        <v>29</v>
      </c>
      <c r="G38" s="58">
        <f t="shared" si="0"/>
        <v>29</v>
      </c>
      <c r="H38" s="51"/>
      <c r="I38" s="51"/>
      <c r="J38" s="57"/>
      <c r="K38" s="57"/>
      <c r="L38" s="57">
        <v>30</v>
      </c>
      <c r="M38" s="57"/>
      <c r="N38" s="57"/>
      <c r="O38" s="51">
        <v>32</v>
      </c>
      <c r="P38" s="60" t="s">
        <v>420</v>
      </c>
      <c r="Q38" s="66"/>
      <c r="R38" s="66"/>
      <c r="S38" s="66"/>
      <c r="T38" s="66"/>
      <c r="U38" s="66"/>
      <c r="V38" s="66"/>
      <c r="W38" s="66"/>
      <c r="X38" s="66"/>
      <c r="Y38" s="66"/>
      <c r="Z38" s="66"/>
      <c r="AA38" s="66"/>
      <c r="AB38" s="57" t="str">
        <f t="shared" si="7"/>
        <v>E</v>
      </c>
      <c r="AC38" s="51">
        <v>32</v>
      </c>
      <c r="AD38" s="60" t="s">
        <v>420</v>
      </c>
      <c r="AE38" s="57"/>
      <c r="AF38" s="57"/>
      <c r="AG38" s="57"/>
      <c r="AH38" s="57">
        <v>27.5</v>
      </c>
      <c r="AI38" s="57"/>
      <c r="AJ38" s="57" t="str">
        <f t="shared" si="9"/>
        <v>E</v>
      </c>
      <c r="AK38" s="57">
        <v>11</v>
      </c>
      <c r="AL38" s="66"/>
      <c r="AM38" s="71">
        <f t="shared" si="10"/>
        <v>29</v>
      </c>
      <c r="AN38" s="57">
        <f t="shared" si="11"/>
        <v>5.8000000000000007</v>
      </c>
      <c r="AO38" s="57" t="str">
        <f t="shared" si="12"/>
        <v>E</v>
      </c>
      <c r="AP38" s="66"/>
    </row>
    <row r="39" spans="1:42" ht="15.75" customHeight="1">
      <c r="A39" s="61"/>
      <c r="B39" s="62"/>
      <c r="C39" s="61"/>
      <c r="D39" s="61"/>
      <c r="E39" s="61"/>
      <c r="F39" s="61"/>
      <c r="G39" s="61"/>
      <c r="H39" s="61"/>
      <c r="I39" s="65"/>
      <c r="O39" s="61"/>
      <c r="P39" s="62"/>
      <c r="AC39" s="61"/>
      <c r="AD39" s="62"/>
    </row>
    <row r="40" spans="1:42" ht="15.75" customHeight="1">
      <c r="A40" s="61"/>
      <c r="B40" s="62"/>
      <c r="C40" s="61"/>
      <c r="D40" s="61"/>
      <c r="E40" s="61"/>
      <c r="F40" s="61"/>
      <c r="G40" s="61"/>
      <c r="H40" s="61"/>
      <c r="I40" s="65"/>
      <c r="O40" s="61"/>
      <c r="P40" s="62"/>
      <c r="AC40" s="61"/>
      <c r="AD40" s="62"/>
    </row>
    <row r="41" spans="1:42" ht="15.75" customHeight="1">
      <c r="A41" s="61"/>
      <c r="B41" s="62"/>
      <c r="C41" s="61"/>
      <c r="D41" s="61"/>
      <c r="E41" s="61"/>
      <c r="F41" s="61"/>
      <c r="G41" s="61"/>
      <c r="H41" s="61"/>
      <c r="I41" s="65"/>
      <c r="O41" s="61"/>
      <c r="P41" s="62"/>
      <c r="AC41" s="61"/>
      <c r="AD41" s="62"/>
    </row>
    <row r="42" spans="1:42" ht="15.75" customHeight="1">
      <c r="A42" s="61"/>
      <c r="B42" s="62"/>
      <c r="C42" s="61"/>
      <c r="D42" s="61"/>
      <c r="E42" s="61"/>
      <c r="F42" s="61"/>
      <c r="G42" s="61"/>
      <c r="H42" s="61"/>
      <c r="I42" s="65"/>
      <c r="O42" s="61"/>
      <c r="P42" s="62"/>
      <c r="AC42" s="61"/>
      <c r="AD42" s="62"/>
    </row>
    <row r="43" spans="1:42" ht="15.75" customHeight="1">
      <c r="A43" s="61"/>
      <c r="B43" s="62"/>
      <c r="C43" s="61"/>
      <c r="D43" s="61"/>
      <c r="E43" s="61"/>
      <c r="F43" s="61"/>
      <c r="G43" s="61"/>
      <c r="H43" s="61"/>
      <c r="I43" s="65"/>
      <c r="O43" s="61"/>
      <c r="P43" s="62"/>
      <c r="AC43" s="61"/>
      <c r="AD43" s="62"/>
    </row>
    <row r="44" spans="1:42" ht="15.75" customHeight="1">
      <c r="A44" s="61"/>
      <c r="B44" s="62"/>
      <c r="C44" s="61"/>
      <c r="D44" s="61"/>
      <c r="E44" s="61"/>
      <c r="F44" s="61"/>
      <c r="G44" s="61"/>
      <c r="H44" s="61"/>
      <c r="I44" s="65"/>
      <c r="O44" s="61"/>
      <c r="P44" s="62"/>
      <c r="AC44" s="61"/>
      <c r="AD44" s="62"/>
    </row>
    <row r="45" spans="1:42" ht="15.75" customHeight="1">
      <c r="A45" s="61"/>
      <c r="B45" s="62"/>
      <c r="C45" s="61"/>
      <c r="D45" s="61"/>
      <c r="E45" s="61"/>
      <c r="F45" s="61"/>
      <c r="G45" s="61"/>
      <c r="H45" s="61"/>
      <c r="I45" s="65"/>
      <c r="O45" s="61"/>
      <c r="P45" s="62"/>
      <c r="AC45" s="61"/>
      <c r="AD45" s="62"/>
    </row>
    <row r="46" spans="1:42">
      <c r="A46" s="61"/>
      <c r="B46" s="62"/>
      <c r="C46" s="61"/>
      <c r="D46" s="61"/>
      <c r="E46" s="61"/>
      <c r="F46" s="61"/>
      <c r="G46" s="61"/>
      <c r="H46" s="61"/>
      <c r="I46" s="65"/>
      <c r="O46" s="61"/>
      <c r="P46" s="62"/>
      <c r="AC46" s="61"/>
      <c r="AD46" s="62"/>
    </row>
    <row r="47" spans="1:42">
      <c r="A47" s="61"/>
      <c r="B47" s="62"/>
      <c r="C47" s="61"/>
      <c r="D47" s="61"/>
      <c r="E47" s="61"/>
      <c r="F47" s="61"/>
      <c r="G47" s="61"/>
      <c r="H47" s="61"/>
      <c r="I47" s="65"/>
      <c r="O47" s="61"/>
      <c r="P47" s="62"/>
      <c r="AC47" s="61"/>
      <c r="AD47" s="62"/>
    </row>
    <row r="48" spans="1:42">
      <c r="A48" s="61"/>
      <c r="B48" s="62"/>
      <c r="C48" s="61"/>
      <c r="D48" s="61"/>
      <c r="E48" s="61"/>
      <c r="F48" s="61"/>
      <c r="G48" s="61"/>
      <c r="H48" s="61"/>
      <c r="I48" s="65"/>
      <c r="O48" s="61"/>
      <c r="P48" s="62"/>
      <c r="AC48" s="61"/>
      <c r="AD48" s="62"/>
    </row>
    <row r="49" spans="1:30">
      <c r="A49" s="61"/>
      <c r="B49" s="62"/>
      <c r="C49" s="61"/>
      <c r="D49" s="61"/>
      <c r="E49" s="61"/>
      <c r="F49" s="61"/>
      <c r="G49" s="61"/>
      <c r="H49" s="61"/>
      <c r="I49" s="65"/>
      <c r="O49" s="61"/>
      <c r="P49" s="62"/>
      <c r="AC49" s="61"/>
      <c r="AD49" s="62"/>
    </row>
    <row r="50" spans="1:30">
      <c r="A50" s="61"/>
      <c r="B50" s="62"/>
      <c r="C50" s="61"/>
      <c r="D50" s="61"/>
      <c r="E50" s="61"/>
      <c r="F50" s="61"/>
      <c r="G50" s="61"/>
      <c r="H50" s="61"/>
      <c r="I50" s="65"/>
      <c r="O50" s="61"/>
      <c r="P50" s="62"/>
      <c r="AC50" s="61"/>
      <c r="AD50" s="62"/>
    </row>
    <row r="51" spans="1:30">
      <c r="A51" s="61"/>
      <c r="B51" s="62"/>
      <c r="C51" s="61"/>
      <c r="D51" s="61"/>
      <c r="E51" s="61"/>
      <c r="F51" s="61"/>
      <c r="G51" s="61"/>
      <c r="H51" s="61"/>
      <c r="I51" s="65"/>
      <c r="O51" s="61"/>
      <c r="P51" s="62"/>
      <c r="AC51" s="61"/>
      <c r="AD51" s="62"/>
    </row>
    <row r="52" spans="1:30">
      <c r="A52" s="61"/>
      <c r="B52" s="62"/>
      <c r="C52" s="61"/>
      <c r="D52" s="61"/>
      <c r="E52" s="61"/>
      <c r="F52" s="61"/>
      <c r="G52" s="61"/>
      <c r="H52" s="61"/>
      <c r="I52" s="65"/>
      <c r="O52" s="61"/>
      <c r="P52" s="62"/>
      <c r="AC52" s="61"/>
      <c r="AD52" s="62"/>
    </row>
    <row r="53" spans="1:30">
      <c r="A53" s="61"/>
      <c r="B53" s="62"/>
      <c r="C53" s="61"/>
      <c r="D53" s="61"/>
      <c r="E53" s="61"/>
      <c r="F53" s="61"/>
      <c r="G53" s="61"/>
      <c r="H53" s="61"/>
      <c r="I53" s="65"/>
      <c r="O53" s="61"/>
      <c r="P53" s="62"/>
      <c r="AC53" s="61"/>
      <c r="AD53" s="62"/>
    </row>
    <row r="54" spans="1:30">
      <c r="A54" s="61"/>
      <c r="B54" s="62"/>
      <c r="C54" s="61"/>
      <c r="D54" s="61"/>
      <c r="E54" s="61"/>
      <c r="F54" s="61"/>
      <c r="G54" s="61"/>
      <c r="H54" s="61"/>
      <c r="I54" s="65"/>
      <c r="O54" s="61"/>
      <c r="P54" s="62"/>
      <c r="AC54" s="61"/>
      <c r="AD54" s="62"/>
    </row>
    <row r="55" spans="1:30">
      <c r="A55" s="61"/>
      <c r="B55" s="62"/>
      <c r="C55" s="61"/>
      <c r="D55" s="61"/>
      <c r="E55" s="61"/>
      <c r="F55" s="61"/>
      <c r="G55" s="61"/>
      <c r="H55" s="61"/>
      <c r="I55" s="65"/>
      <c r="O55" s="61"/>
      <c r="P55" s="62"/>
      <c r="AC55" s="61"/>
      <c r="AD55" s="62"/>
    </row>
    <row r="56" spans="1:30">
      <c r="A56" s="61"/>
      <c r="B56" s="62"/>
      <c r="C56" s="61"/>
      <c r="D56" s="61"/>
      <c r="E56" s="61"/>
      <c r="F56" s="61"/>
      <c r="G56" s="61"/>
      <c r="H56" s="61"/>
      <c r="I56" s="65"/>
      <c r="O56" s="61"/>
      <c r="P56" s="62"/>
      <c r="AC56" s="61"/>
      <c r="AD56" s="62"/>
    </row>
    <row r="57" spans="1:30">
      <c r="A57" s="61"/>
      <c r="B57" s="62"/>
      <c r="C57" s="61"/>
      <c r="D57" s="61"/>
      <c r="E57" s="61"/>
      <c r="F57" s="61"/>
      <c r="G57" s="61"/>
      <c r="H57" s="61"/>
      <c r="I57" s="65"/>
      <c r="O57" s="61"/>
      <c r="P57" s="62"/>
      <c r="AC57" s="61"/>
      <c r="AD57" s="62"/>
    </row>
    <row r="58" spans="1:30">
      <c r="A58" s="61"/>
      <c r="B58" s="62"/>
      <c r="C58" s="61"/>
      <c r="D58" s="61"/>
      <c r="E58" s="61"/>
      <c r="F58" s="61"/>
      <c r="G58" s="61"/>
      <c r="H58" s="61"/>
      <c r="I58" s="65"/>
      <c r="O58" s="61"/>
      <c r="P58" s="62"/>
      <c r="AC58" s="61"/>
      <c r="AD58" s="62"/>
    </row>
    <row r="59" spans="1:30">
      <c r="A59" s="61"/>
      <c r="B59" s="62"/>
      <c r="C59" s="61"/>
      <c r="D59" s="61"/>
      <c r="E59" s="61"/>
      <c r="F59" s="61"/>
      <c r="G59" s="61"/>
      <c r="H59" s="61"/>
      <c r="I59" s="65"/>
      <c r="O59" s="61"/>
      <c r="P59" s="62"/>
      <c r="AC59" s="61"/>
      <c r="AD59" s="62"/>
    </row>
    <row r="60" spans="1:30">
      <c r="A60" s="61"/>
      <c r="B60" s="62"/>
      <c r="C60" s="61"/>
      <c r="D60" s="61"/>
      <c r="E60" s="61"/>
      <c r="F60" s="61"/>
      <c r="G60" s="61"/>
      <c r="H60" s="61"/>
      <c r="I60" s="65"/>
      <c r="O60" s="61"/>
      <c r="P60" s="62"/>
      <c r="AC60" s="61"/>
      <c r="AD60" s="62"/>
    </row>
    <row r="61" spans="1:30">
      <c r="A61" s="61"/>
      <c r="B61" s="62"/>
      <c r="C61" s="61"/>
      <c r="D61" s="61"/>
      <c r="E61" s="61"/>
      <c r="F61" s="61"/>
      <c r="G61" s="61"/>
      <c r="H61" s="61"/>
      <c r="I61" s="65"/>
      <c r="O61" s="61"/>
      <c r="P61" s="62"/>
      <c r="AC61" s="61"/>
      <c r="AD61" s="62"/>
    </row>
    <row r="62" spans="1:30">
      <c r="A62" s="61"/>
      <c r="B62" s="62"/>
      <c r="C62" s="61"/>
      <c r="D62" s="61"/>
      <c r="E62" s="61"/>
      <c r="F62" s="61"/>
      <c r="G62" s="61"/>
      <c r="H62" s="61"/>
      <c r="I62" s="65"/>
      <c r="O62" s="61"/>
      <c r="P62" s="62"/>
      <c r="AC62" s="61"/>
      <c r="AD62" s="62"/>
    </row>
    <row r="63" spans="1:30">
      <c r="A63" s="61"/>
      <c r="B63" s="62"/>
      <c r="C63" s="61"/>
      <c r="D63" s="61"/>
      <c r="E63" s="61"/>
      <c r="F63" s="61"/>
      <c r="G63" s="61"/>
      <c r="H63" s="61"/>
      <c r="I63" s="65"/>
      <c r="O63" s="61"/>
      <c r="P63" s="62"/>
      <c r="AC63" s="61"/>
      <c r="AD63" s="62"/>
    </row>
    <row r="64" spans="1:30">
      <c r="A64" s="61"/>
      <c r="B64" s="62"/>
      <c r="C64" s="61"/>
      <c r="D64" s="61"/>
      <c r="E64" s="61"/>
      <c r="F64" s="61"/>
      <c r="G64" s="61"/>
      <c r="H64" s="61"/>
      <c r="I64" s="65"/>
      <c r="O64" s="61"/>
      <c r="P64" s="62"/>
      <c r="AC64" s="61"/>
      <c r="AD64" s="62"/>
    </row>
    <row r="65" spans="1:30">
      <c r="A65" s="65"/>
      <c r="B65" s="65"/>
      <c r="C65" s="65"/>
      <c r="D65" s="65"/>
      <c r="E65" s="65"/>
      <c r="F65" s="65"/>
      <c r="G65" s="65"/>
      <c r="H65" s="65"/>
      <c r="I65" s="65"/>
      <c r="O65" s="65"/>
      <c r="P65" s="65"/>
      <c r="AC65" s="65"/>
      <c r="AD65" s="65"/>
    </row>
    <row r="66" spans="1:30">
      <c r="A66" s="65"/>
      <c r="B66" s="65"/>
      <c r="C66" s="65"/>
      <c r="D66" s="65"/>
      <c r="E66" s="65"/>
      <c r="F66" s="65"/>
      <c r="G66" s="65"/>
      <c r="H66" s="65"/>
      <c r="I66" s="65"/>
      <c r="O66" s="65"/>
      <c r="P66" s="65"/>
      <c r="AC66" s="65"/>
      <c r="AD66" s="65"/>
    </row>
    <row r="67" spans="1:30">
      <c r="A67" s="65"/>
      <c r="B67" s="65"/>
      <c r="C67" s="65"/>
      <c r="D67" s="65"/>
      <c r="E67" s="65"/>
      <c r="F67" s="65"/>
      <c r="G67" s="65"/>
      <c r="H67" s="65"/>
      <c r="I67" s="65"/>
      <c r="O67" s="65"/>
      <c r="P67" s="65"/>
      <c r="AC67" s="65"/>
      <c r="AD67" s="65"/>
    </row>
    <row r="68" spans="1:30">
      <c r="A68" s="65"/>
      <c r="B68" s="65"/>
      <c r="C68" s="65"/>
      <c r="D68" s="65"/>
      <c r="E68" s="65"/>
      <c r="F68" s="65"/>
      <c r="G68" s="65"/>
      <c r="H68" s="65"/>
      <c r="I68" s="65"/>
      <c r="O68" s="65"/>
      <c r="P68" s="65"/>
      <c r="AC68" s="65"/>
      <c r="AD68" s="65"/>
    </row>
    <row r="69" spans="1:30">
      <c r="A69" s="65"/>
      <c r="B69" s="65"/>
      <c r="C69" s="65"/>
      <c r="D69" s="65"/>
      <c r="E69" s="65"/>
      <c r="F69" s="65"/>
      <c r="G69" s="65"/>
      <c r="H69" s="65"/>
      <c r="I69" s="65"/>
      <c r="O69" s="65"/>
      <c r="P69" s="65"/>
      <c r="AC69" s="65"/>
      <c r="AD69" s="65"/>
    </row>
    <row r="70" spans="1:30">
      <c r="A70" s="65"/>
      <c r="B70" s="65"/>
      <c r="C70" s="65"/>
      <c r="D70" s="65"/>
      <c r="E70" s="65"/>
      <c r="F70" s="65"/>
      <c r="G70" s="65"/>
      <c r="H70" s="65"/>
      <c r="I70" s="65"/>
      <c r="O70" s="65"/>
      <c r="P70" s="65"/>
      <c r="AC70" s="65"/>
      <c r="AD70" s="65"/>
    </row>
    <row r="71" spans="1:30">
      <c r="A71" s="65"/>
      <c r="B71" s="65"/>
      <c r="C71" s="65"/>
      <c r="D71" s="65"/>
      <c r="E71" s="65"/>
      <c r="F71" s="65"/>
      <c r="G71" s="65"/>
      <c r="H71" s="65"/>
      <c r="I71" s="65"/>
      <c r="O71" s="65"/>
      <c r="P71" s="65"/>
      <c r="AC71" s="65"/>
      <c r="AD71" s="65"/>
    </row>
    <row r="72" spans="1:30">
      <c r="A72" s="65"/>
      <c r="B72" s="65"/>
      <c r="C72" s="65"/>
      <c r="D72" s="65"/>
      <c r="E72" s="65"/>
      <c r="F72" s="65"/>
      <c r="G72" s="65"/>
      <c r="H72" s="65"/>
      <c r="I72" s="65"/>
      <c r="O72" s="65"/>
      <c r="P72" s="65"/>
      <c r="AC72" s="65"/>
      <c r="AD72" s="65"/>
    </row>
    <row r="73" spans="1:30">
      <c r="A73" s="65"/>
      <c r="B73" s="65"/>
      <c r="C73" s="65"/>
      <c r="D73" s="65"/>
      <c r="E73" s="65"/>
      <c r="F73" s="65"/>
      <c r="G73" s="65"/>
      <c r="H73" s="65"/>
      <c r="I73" s="65"/>
      <c r="O73" s="65"/>
      <c r="P73" s="65"/>
      <c r="AC73" s="65"/>
      <c r="AD73" s="65"/>
    </row>
    <row r="74" spans="1:30">
      <c r="A74" s="65"/>
      <c r="B74" s="65"/>
      <c r="C74" s="65"/>
      <c r="D74" s="65"/>
      <c r="E74" s="65"/>
      <c r="F74" s="65"/>
      <c r="G74" s="65"/>
      <c r="H74" s="65"/>
      <c r="I74" s="65"/>
      <c r="O74" s="65"/>
      <c r="P74" s="65"/>
      <c r="AC74" s="65"/>
      <c r="AD74" s="65"/>
    </row>
    <row r="75" spans="1:30">
      <c r="A75" s="65"/>
      <c r="B75" s="65"/>
      <c r="C75" s="65"/>
      <c r="D75" s="65"/>
      <c r="E75" s="65"/>
      <c r="F75" s="65"/>
      <c r="G75" s="65"/>
      <c r="H75" s="65"/>
      <c r="I75" s="65"/>
      <c r="O75" s="65"/>
      <c r="P75" s="65"/>
      <c r="AC75" s="65"/>
      <c r="AD75" s="65"/>
    </row>
    <row r="76" spans="1:30">
      <c r="A76" s="65"/>
      <c r="B76" s="65"/>
      <c r="C76" s="65"/>
      <c r="D76" s="65"/>
      <c r="E76" s="65"/>
      <c r="F76" s="65"/>
      <c r="G76" s="65"/>
      <c r="H76" s="65"/>
      <c r="I76" s="65"/>
      <c r="O76" s="65"/>
      <c r="P76" s="65"/>
      <c r="AC76" s="65"/>
      <c r="AD76" s="65"/>
    </row>
    <row r="77" spans="1:30">
      <c r="A77" s="65"/>
      <c r="B77" s="65"/>
      <c r="C77" s="65"/>
      <c r="D77" s="65"/>
      <c r="E77" s="65"/>
      <c r="F77" s="65"/>
      <c r="G77" s="65"/>
      <c r="H77" s="65"/>
      <c r="I77" s="65"/>
      <c r="O77" s="65"/>
      <c r="P77" s="65"/>
      <c r="AC77" s="65"/>
      <c r="AD77" s="65"/>
    </row>
    <row r="78" spans="1:30">
      <c r="A78" s="65"/>
      <c r="B78" s="65"/>
      <c r="C78" s="65"/>
      <c r="D78" s="65"/>
      <c r="E78" s="65"/>
      <c r="F78" s="65"/>
      <c r="G78" s="65"/>
      <c r="H78" s="65"/>
      <c r="I78" s="65"/>
      <c r="O78" s="65"/>
      <c r="P78" s="65"/>
      <c r="AC78" s="65"/>
      <c r="AD78" s="65"/>
    </row>
    <row r="79" spans="1:30">
      <c r="A79" s="65"/>
      <c r="B79" s="65"/>
      <c r="C79" s="65"/>
      <c r="D79" s="65"/>
      <c r="E79" s="65"/>
      <c r="F79" s="65"/>
      <c r="G79" s="65"/>
      <c r="H79" s="65"/>
      <c r="I79" s="65"/>
      <c r="O79" s="65"/>
      <c r="P79" s="65"/>
      <c r="AC79" s="65"/>
      <c r="AD79" s="65"/>
    </row>
    <row r="80" spans="1:30">
      <c r="A80" s="65"/>
      <c r="B80" s="65"/>
      <c r="C80" s="65"/>
      <c r="D80" s="65"/>
      <c r="E80" s="65"/>
      <c r="F80" s="65"/>
      <c r="G80" s="65"/>
      <c r="H80" s="65"/>
      <c r="I80" s="65"/>
      <c r="O80" s="65"/>
      <c r="P80" s="65"/>
      <c r="AC80" s="65"/>
      <c r="AD80" s="65"/>
    </row>
    <row r="81" spans="1:30">
      <c r="A81" s="65"/>
      <c r="B81" s="65"/>
      <c r="C81" s="65"/>
      <c r="D81" s="65"/>
      <c r="E81" s="65"/>
      <c r="F81" s="65"/>
      <c r="G81" s="65"/>
      <c r="H81" s="65"/>
      <c r="I81" s="65"/>
      <c r="O81" s="65"/>
      <c r="P81" s="65"/>
      <c r="AC81" s="65"/>
      <c r="AD81" s="65"/>
    </row>
    <row r="82" spans="1:30">
      <c r="A82" s="65"/>
      <c r="B82" s="65"/>
      <c r="C82" s="65"/>
      <c r="D82" s="65"/>
      <c r="E82" s="65"/>
      <c r="F82" s="65"/>
      <c r="G82" s="65"/>
      <c r="H82" s="65"/>
      <c r="I82" s="65"/>
      <c r="O82" s="65"/>
      <c r="P82" s="65"/>
      <c r="AC82" s="65"/>
      <c r="AD82" s="65"/>
    </row>
    <row r="83" spans="1:30">
      <c r="A83" s="65"/>
      <c r="B83" s="65"/>
      <c r="C83" s="65"/>
      <c r="D83" s="65"/>
      <c r="E83" s="65"/>
      <c r="F83" s="65"/>
      <c r="G83" s="65"/>
      <c r="H83" s="65"/>
      <c r="I83" s="65"/>
      <c r="O83" s="65"/>
      <c r="P83" s="65"/>
      <c r="AC83" s="65"/>
      <c r="AD83" s="65"/>
    </row>
    <row r="84" spans="1:30">
      <c r="A84" s="65"/>
      <c r="B84" s="65"/>
      <c r="C84" s="65"/>
      <c r="D84" s="65"/>
      <c r="E84" s="65"/>
      <c r="F84" s="65"/>
      <c r="G84" s="65"/>
      <c r="H84" s="65"/>
      <c r="I84" s="65"/>
      <c r="O84" s="65"/>
      <c r="P84" s="65"/>
      <c r="AC84" s="65"/>
      <c r="AD84" s="65"/>
    </row>
    <row r="85" spans="1:30">
      <c r="A85" s="65"/>
      <c r="B85" s="65"/>
      <c r="C85" s="65"/>
      <c r="D85" s="65"/>
      <c r="E85" s="65"/>
      <c r="F85" s="65"/>
      <c r="G85" s="65"/>
      <c r="H85" s="65"/>
      <c r="I85" s="65"/>
      <c r="O85" s="65"/>
      <c r="P85" s="65"/>
      <c r="AC85" s="65"/>
      <c r="AD85" s="65"/>
    </row>
    <row r="86" spans="1:30">
      <c r="A86" s="65"/>
      <c r="B86" s="65"/>
      <c r="C86" s="65"/>
      <c r="D86" s="65"/>
      <c r="E86" s="65"/>
      <c r="F86" s="65"/>
      <c r="G86" s="65"/>
      <c r="H86" s="65"/>
      <c r="I86" s="65"/>
      <c r="O86" s="65"/>
      <c r="P86" s="65"/>
      <c r="AC86" s="65"/>
      <c r="AD86" s="65"/>
    </row>
    <row r="87" spans="1:30">
      <c r="A87" s="65"/>
      <c r="B87" s="65"/>
      <c r="C87" s="65"/>
      <c r="D87" s="65"/>
      <c r="E87" s="65"/>
      <c r="F87" s="65"/>
      <c r="G87" s="65"/>
      <c r="H87" s="65"/>
      <c r="I87" s="65"/>
      <c r="O87" s="65"/>
      <c r="P87" s="65"/>
      <c r="AC87" s="65"/>
      <c r="AD87" s="65"/>
    </row>
    <row r="88" spans="1:30">
      <c r="A88" s="65"/>
      <c r="B88" s="65"/>
      <c r="C88" s="65"/>
      <c r="D88" s="65"/>
      <c r="E88" s="65"/>
      <c r="F88" s="65"/>
      <c r="G88" s="65"/>
      <c r="H88" s="65"/>
      <c r="I88" s="65"/>
      <c r="O88" s="65"/>
      <c r="P88" s="65"/>
      <c r="AC88" s="65"/>
      <c r="AD88" s="65"/>
    </row>
    <row r="89" spans="1:30">
      <c r="A89" s="65"/>
      <c r="B89" s="65"/>
      <c r="C89" s="65"/>
      <c r="D89" s="65"/>
      <c r="E89" s="65"/>
      <c r="F89" s="65"/>
      <c r="G89" s="65"/>
      <c r="H89" s="65"/>
      <c r="I89" s="65"/>
      <c r="O89" s="65"/>
      <c r="P89" s="65"/>
      <c r="AC89" s="65"/>
      <c r="AD89" s="65"/>
    </row>
    <row r="90" spans="1:30">
      <c r="A90" s="65"/>
      <c r="B90" s="65"/>
      <c r="C90" s="65"/>
      <c r="D90" s="65"/>
      <c r="E90" s="65"/>
      <c r="F90" s="65"/>
      <c r="G90" s="65"/>
      <c r="H90" s="65"/>
      <c r="I90" s="65"/>
      <c r="O90" s="65"/>
      <c r="P90" s="65"/>
      <c r="AC90" s="65"/>
      <c r="AD90" s="65"/>
    </row>
    <row r="91" spans="1:30">
      <c r="A91" s="65"/>
      <c r="B91" s="65"/>
      <c r="C91" s="65"/>
      <c r="D91" s="65"/>
      <c r="E91" s="65"/>
      <c r="F91" s="65"/>
      <c r="G91" s="65"/>
      <c r="H91" s="65"/>
      <c r="I91" s="65"/>
      <c r="O91" s="65"/>
      <c r="P91" s="65"/>
      <c r="AC91" s="65"/>
      <c r="AD91" s="65"/>
    </row>
    <row r="92" spans="1:30">
      <c r="A92" s="65"/>
      <c r="B92" s="65"/>
      <c r="C92" s="65"/>
      <c r="D92" s="65"/>
      <c r="E92" s="65"/>
      <c r="F92" s="65"/>
      <c r="G92" s="65"/>
      <c r="H92" s="65"/>
      <c r="I92" s="65"/>
      <c r="O92" s="65"/>
      <c r="P92" s="65"/>
      <c r="AC92" s="65"/>
      <c r="AD92" s="65"/>
    </row>
    <row r="93" spans="1:30">
      <c r="A93" s="65"/>
      <c r="B93" s="65"/>
      <c r="C93" s="65"/>
      <c r="D93" s="65"/>
      <c r="E93" s="65"/>
      <c r="F93" s="65"/>
      <c r="G93" s="65"/>
      <c r="H93" s="65"/>
      <c r="I93" s="65"/>
      <c r="O93" s="65"/>
      <c r="P93" s="65"/>
      <c r="AC93" s="65"/>
      <c r="AD93" s="65"/>
    </row>
    <row r="94" spans="1:30">
      <c r="A94" s="65"/>
      <c r="B94" s="65"/>
      <c r="C94" s="65"/>
      <c r="D94" s="65"/>
      <c r="E94" s="65"/>
      <c r="F94" s="65"/>
      <c r="G94" s="65"/>
      <c r="H94" s="65"/>
      <c r="I94" s="65"/>
      <c r="O94" s="65"/>
      <c r="P94" s="65"/>
      <c r="AC94" s="65"/>
      <c r="AD94" s="65"/>
    </row>
    <row r="95" spans="1:30">
      <c r="A95" s="65"/>
      <c r="B95" s="65"/>
      <c r="C95" s="65"/>
      <c r="D95" s="65"/>
      <c r="E95" s="65"/>
      <c r="F95" s="65"/>
      <c r="G95" s="65"/>
      <c r="H95" s="65"/>
      <c r="I95" s="65"/>
      <c r="O95" s="65"/>
      <c r="P95" s="65"/>
      <c r="AC95" s="65"/>
      <c r="AD95" s="65"/>
    </row>
    <row r="96" spans="1:30">
      <c r="A96" s="65"/>
      <c r="B96" s="65"/>
      <c r="C96" s="65"/>
      <c r="D96" s="65"/>
      <c r="E96" s="65"/>
      <c r="F96" s="65"/>
      <c r="G96" s="65"/>
      <c r="H96" s="65"/>
      <c r="I96" s="65"/>
      <c r="O96" s="65"/>
      <c r="P96" s="65"/>
      <c r="AC96" s="65"/>
      <c r="AD96" s="65"/>
    </row>
    <row r="97" spans="1:30">
      <c r="A97" s="65"/>
      <c r="B97" s="65"/>
      <c r="C97" s="65"/>
      <c r="D97" s="65"/>
      <c r="E97" s="65"/>
      <c r="F97" s="65"/>
      <c r="G97" s="65"/>
      <c r="H97" s="65"/>
      <c r="I97" s="65"/>
      <c r="O97" s="65"/>
      <c r="P97" s="65"/>
      <c r="AC97" s="65"/>
      <c r="AD97" s="65"/>
    </row>
    <row r="98" spans="1:30">
      <c r="A98" s="65"/>
      <c r="B98" s="65"/>
      <c r="C98" s="65"/>
      <c r="D98" s="65"/>
      <c r="E98" s="65"/>
      <c r="F98" s="65"/>
      <c r="G98" s="65"/>
      <c r="H98" s="65"/>
      <c r="I98" s="65"/>
      <c r="O98" s="65"/>
      <c r="P98" s="65"/>
      <c r="AC98" s="65"/>
      <c r="AD98" s="65"/>
    </row>
    <row r="99" spans="1:30">
      <c r="A99" s="65"/>
      <c r="B99" s="65"/>
      <c r="C99" s="65"/>
      <c r="D99" s="65"/>
      <c r="E99" s="65"/>
      <c r="F99" s="65"/>
      <c r="G99" s="65"/>
      <c r="H99" s="65"/>
      <c r="I99" s="65"/>
      <c r="O99" s="65"/>
      <c r="P99" s="65"/>
      <c r="AC99" s="65"/>
      <c r="AD99" s="65"/>
    </row>
    <row r="100" spans="1:30">
      <c r="A100" s="65"/>
      <c r="B100" s="65"/>
      <c r="C100" s="65"/>
      <c r="D100" s="65"/>
      <c r="E100" s="65"/>
      <c r="F100" s="65"/>
      <c r="G100" s="65"/>
      <c r="H100" s="65"/>
      <c r="I100" s="65"/>
      <c r="O100" s="65"/>
      <c r="P100" s="65"/>
      <c r="AC100" s="65"/>
      <c r="AD100" s="65"/>
    </row>
    <row r="101" spans="1:30">
      <c r="A101" s="65"/>
      <c r="B101" s="65"/>
      <c r="C101" s="65"/>
      <c r="D101" s="65"/>
      <c r="E101" s="65"/>
      <c r="F101" s="65"/>
      <c r="G101" s="65"/>
      <c r="H101" s="65"/>
      <c r="I101" s="65"/>
      <c r="O101" s="65"/>
      <c r="P101" s="65"/>
      <c r="AC101" s="65"/>
      <c r="AD101" s="65"/>
    </row>
    <row r="102" spans="1:30">
      <c r="A102" s="65"/>
      <c r="B102" s="65"/>
      <c r="C102" s="65"/>
      <c r="D102" s="65"/>
      <c r="E102" s="65"/>
      <c r="F102" s="65"/>
      <c r="G102" s="65"/>
      <c r="H102" s="65"/>
      <c r="I102" s="65"/>
      <c r="O102" s="65"/>
      <c r="P102" s="65"/>
      <c r="AC102" s="65"/>
      <c r="AD102" s="65"/>
    </row>
    <row r="103" spans="1:30">
      <c r="A103" s="65"/>
      <c r="B103" s="65"/>
      <c r="C103" s="65"/>
      <c r="D103" s="65"/>
      <c r="E103" s="65"/>
      <c r="F103" s="65"/>
      <c r="G103" s="65"/>
      <c r="H103" s="65"/>
      <c r="I103" s="65"/>
      <c r="O103" s="65"/>
      <c r="P103" s="65"/>
      <c r="AC103" s="65"/>
      <c r="AD103" s="65"/>
    </row>
    <row r="104" spans="1:30">
      <c r="A104" s="65"/>
      <c r="B104" s="65"/>
      <c r="C104" s="65"/>
      <c r="D104" s="65"/>
      <c r="E104" s="65"/>
      <c r="F104" s="65"/>
      <c r="G104" s="65"/>
      <c r="H104" s="65"/>
      <c r="I104" s="65"/>
      <c r="O104" s="65"/>
      <c r="P104" s="65"/>
      <c r="AC104" s="65"/>
      <c r="AD104" s="65"/>
    </row>
    <row r="105" spans="1:30">
      <c r="A105" s="65"/>
      <c r="B105" s="65"/>
      <c r="C105" s="65"/>
      <c r="D105" s="65"/>
      <c r="E105" s="65"/>
      <c r="F105" s="65"/>
      <c r="G105" s="65"/>
      <c r="H105" s="65"/>
      <c r="I105" s="65"/>
      <c r="O105" s="65"/>
      <c r="P105" s="65"/>
      <c r="AC105" s="65"/>
      <c r="AD105" s="65"/>
    </row>
    <row r="106" spans="1:30">
      <c r="A106" s="65"/>
      <c r="B106" s="65"/>
      <c r="C106" s="65"/>
      <c r="D106" s="65"/>
      <c r="E106" s="65"/>
      <c r="F106" s="65"/>
      <c r="G106" s="65"/>
      <c r="H106" s="65"/>
      <c r="I106" s="65"/>
      <c r="O106" s="65"/>
      <c r="P106" s="65"/>
      <c r="AC106" s="65"/>
      <c r="AD106" s="65"/>
    </row>
    <row r="107" spans="1:30">
      <c r="A107" s="65"/>
      <c r="B107" s="65"/>
      <c r="C107" s="65"/>
      <c r="D107" s="65"/>
      <c r="E107" s="65"/>
      <c r="F107" s="65"/>
      <c r="G107" s="65"/>
      <c r="H107" s="65"/>
      <c r="I107" s="65"/>
      <c r="O107" s="65"/>
      <c r="P107" s="65"/>
      <c r="AC107" s="65"/>
      <c r="AD107" s="65"/>
    </row>
    <row r="108" spans="1:30">
      <c r="A108" s="65"/>
      <c r="B108" s="65"/>
      <c r="C108" s="65"/>
      <c r="D108" s="65"/>
      <c r="E108" s="65"/>
      <c r="F108" s="65"/>
      <c r="G108" s="65"/>
      <c r="H108" s="65"/>
      <c r="I108" s="65"/>
      <c r="O108" s="65"/>
      <c r="P108" s="65"/>
      <c r="AC108" s="65"/>
      <c r="AD108" s="65"/>
    </row>
    <row r="109" spans="1:30">
      <c r="A109" s="65"/>
      <c r="B109" s="65"/>
      <c r="C109" s="65"/>
      <c r="D109" s="65"/>
      <c r="E109" s="65"/>
      <c r="F109" s="65"/>
      <c r="G109" s="65"/>
      <c r="H109" s="65"/>
      <c r="I109" s="65"/>
      <c r="O109" s="65"/>
      <c r="P109" s="65"/>
      <c r="AC109" s="65"/>
      <c r="AD109" s="65"/>
    </row>
    <row r="110" spans="1:30">
      <c r="A110" s="65"/>
      <c r="B110" s="65"/>
      <c r="C110" s="65"/>
      <c r="D110" s="65"/>
      <c r="E110" s="65"/>
      <c r="F110" s="65"/>
      <c r="G110" s="65"/>
      <c r="H110" s="65"/>
      <c r="I110" s="65"/>
      <c r="O110" s="65"/>
      <c r="P110" s="65"/>
      <c r="AC110" s="65"/>
      <c r="AD110" s="65"/>
    </row>
    <row r="111" spans="1:30">
      <c r="A111" s="65"/>
      <c r="B111" s="65"/>
      <c r="C111" s="65"/>
      <c r="D111" s="65"/>
      <c r="E111" s="65"/>
      <c r="F111" s="65"/>
      <c r="G111" s="65"/>
      <c r="H111" s="65"/>
      <c r="I111" s="65"/>
      <c r="O111" s="65"/>
      <c r="P111" s="65"/>
      <c r="AC111" s="65"/>
      <c r="AD111" s="65"/>
    </row>
    <row r="112" spans="1:30">
      <c r="A112" s="65"/>
      <c r="B112" s="65"/>
      <c r="C112" s="65"/>
      <c r="D112" s="65"/>
      <c r="E112" s="65"/>
      <c r="F112" s="65"/>
      <c r="G112" s="65"/>
      <c r="H112" s="65"/>
      <c r="I112" s="65"/>
      <c r="O112" s="65"/>
      <c r="P112" s="65"/>
      <c r="AC112" s="65"/>
      <c r="AD112" s="65"/>
    </row>
    <row r="113" spans="1:30">
      <c r="A113" s="65"/>
      <c r="B113" s="65"/>
      <c r="C113" s="65"/>
      <c r="D113" s="65"/>
      <c r="E113" s="65"/>
      <c r="F113" s="65"/>
      <c r="G113" s="65"/>
      <c r="H113" s="65"/>
      <c r="I113" s="65"/>
      <c r="O113" s="65"/>
      <c r="P113" s="65"/>
      <c r="AC113" s="65"/>
      <c r="AD113" s="65"/>
    </row>
    <row r="114" spans="1:30">
      <c r="A114" s="65"/>
      <c r="B114" s="65"/>
      <c r="C114" s="65"/>
      <c r="D114" s="65"/>
      <c r="E114" s="65"/>
      <c r="F114" s="65"/>
      <c r="G114" s="65"/>
      <c r="H114" s="65"/>
      <c r="I114" s="65"/>
      <c r="O114" s="65"/>
      <c r="P114" s="65"/>
      <c r="AC114" s="65"/>
      <c r="AD114" s="65"/>
    </row>
    <row r="115" spans="1:30">
      <c r="A115" s="65"/>
      <c r="B115" s="65"/>
      <c r="C115" s="65"/>
      <c r="D115" s="65"/>
      <c r="E115" s="65"/>
      <c r="F115" s="65"/>
      <c r="G115" s="65"/>
      <c r="H115" s="65"/>
      <c r="I115" s="65"/>
      <c r="O115" s="65"/>
      <c r="P115" s="65"/>
      <c r="AC115" s="65"/>
      <c r="AD115" s="65"/>
    </row>
    <row r="116" spans="1:30">
      <c r="A116" s="65"/>
      <c r="B116" s="65"/>
      <c r="C116" s="65"/>
      <c r="D116" s="65"/>
      <c r="E116" s="65"/>
      <c r="F116" s="65"/>
      <c r="G116" s="65"/>
      <c r="H116" s="65"/>
      <c r="I116" s="65"/>
      <c r="O116" s="65"/>
      <c r="P116" s="65"/>
      <c r="AC116" s="65"/>
      <c r="AD116" s="65"/>
    </row>
    <row r="117" spans="1:30">
      <c r="A117" s="65"/>
      <c r="B117" s="65"/>
      <c r="C117" s="65"/>
      <c r="D117" s="65"/>
      <c r="E117" s="65"/>
      <c r="F117" s="65"/>
      <c r="G117" s="65"/>
      <c r="H117" s="65"/>
      <c r="I117" s="65"/>
      <c r="O117" s="65"/>
      <c r="P117" s="65"/>
      <c r="AC117" s="65"/>
      <c r="AD117" s="65"/>
    </row>
    <row r="118" spans="1:30">
      <c r="A118" s="65"/>
      <c r="B118" s="65"/>
      <c r="C118" s="65"/>
      <c r="D118" s="65"/>
      <c r="E118" s="65"/>
      <c r="F118" s="65"/>
      <c r="G118" s="65"/>
      <c r="H118" s="65"/>
      <c r="I118" s="65"/>
      <c r="O118" s="65"/>
      <c r="P118" s="65"/>
      <c r="AC118" s="65"/>
      <c r="AD118" s="65"/>
    </row>
    <row r="119" spans="1:30">
      <c r="A119" s="65"/>
      <c r="B119" s="65"/>
      <c r="C119" s="65"/>
      <c r="D119" s="65"/>
      <c r="E119" s="65"/>
      <c r="F119" s="65"/>
      <c r="G119" s="65"/>
      <c r="H119" s="65"/>
      <c r="I119" s="65"/>
      <c r="O119" s="65"/>
      <c r="P119" s="65"/>
      <c r="AC119" s="65"/>
      <c r="AD119" s="65"/>
    </row>
    <row r="120" spans="1:30">
      <c r="A120" s="65"/>
      <c r="B120" s="65"/>
      <c r="C120" s="65"/>
      <c r="D120" s="65"/>
      <c r="E120" s="65"/>
      <c r="F120" s="65"/>
      <c r="G120" s="65"/>
      <c r="H120" s="65"/>
      <c r="I120" s="65"/>
      <c r="O120" s="65"/>
      <c r="P120" s="65"/>
      <c r="AC120" s="65"/>
      <c r="AD120" s="65"/>
    </row>
    <row r="121" spans="1:30">
      <c r="A121" s="65"/>
      <c r="B121" s="65"/>
      <c r="C121" s="65"/>
      <c r="D121" s="65"/>
      <c r="E121" s="65"/>
      <c r="F121" s="65"/>
      <c r="G121" s="65"/>
      <c r="H121" s="65"/>
      <c r="I121" s="65"/>
      <c r="O121" s="65"/>
      <c r="P121" s="65"/>
      <c r="AC121" s="65"/>
      <c r="AD121" s="65"/>
    </row>
    <row r="122" spans="1:30">
      <c r="A122" s="65"/>
      <c r="B122" s="65"/>
      <c r="C122" s="65"/>
      <c r="D122" s="65"/>
      <c r="E122" s="65"/>
      <c r="F122" s="65"/>
      <c r="G122" s="65"/>
      <c r="H122" s="65"/>
      <c r="I122" s="65"/>
      <c r="O122" s="65"/>
      <c r="P122" s="65"/>
      <c r="AC122" s="65"/>
      <c r="AD122" s="65"/>
    </row>
    <row r="123" spans="1:30">
      <c r="A123" s="65"/>
      <c r="B123" s="65"/>
      <c r="C123" s="65"/>
      <c r="D123" s="65"/>
      <c r="E123" s="65"/>
      <c r="F123" s="65"/>
      <c r="G123" s="65"/>
      <c r="H123" s="65"/>
      <c r="I123" s="65"/>
      <c r="O123" s="65"/>
      <c r="P123" s="65"/>
      <c r="AC123" s="65"/>
      <c r="AD123" s="65"/>
    </row>
    <row r="124" spans="1:30">
      <c r="A124" s="65"/>
      <c r="B124" s="65"/>
      <c r="C124" s="65"/>
      <c r="D124" s="65"/>
      <c r="E124" s="65"/>
      <c r="F124" s="65"/>
      <c r="G124" s="65"/>
      <c r="H124" s="65"/>
      <c r="I124" s="65"/>
      <c r="O124" s="65"/>
      <c r="P124" s="65"/>
      <c r="AC124" s="65"/>
      <c r="AD124" s="65"/>
    </row>
    <row r="125" spans="1:30">
      <c r="A125" s="65"/>
      <c r="B125" s="65"/>
      <c r="C125" s="65"/>
      <c r="D125" s="65"/>
      <c r="E125" s="65"/>
      <c r="F125" s="65"/>
      <c r="G125" s="65"/>
      <c r="H125" s="65"/>
      <c r="I125" s="65"/>
      <c r="O125" s="65"/>
      <c r="P125" s="65"/>
      <c r="AC125" s="65"/>
      <c r="AD125" s="65"/>
    </row>
    <row r="126" spans="1:30">
      <c r="A126" s="65"/>
      <c r="B126" s="65"/>
      <c r="C126" s="65"/>
      <c r="D126" s="65"/>
      <c r="E126" s="65"/>
      <c r="F126" s="65"/>
      <c r="G126" s="65"/>
      <c r="H126" s="65"/>
      <c r="I126" s="65"/>
      <c r="O126" s="65"/>
      <c r="P126" s="65"/>
      <c r="AC126" s="65"/>
      <c r="AD126" s="65"/>
    </row>
    <row r="127" spans="1:30">
      <c r="A127" s="65"/>
      <c r="B127" s="65"/>
      <c r="C127" s="65"/>
      <c r="D127" s="65"/>
      <c r="E127" s="65"/>
      <c r="F127" s="65"/>
      <c r="G127" s="65"/>
      <c r="H127" s="65"/>
      <c r="I127" s="65"/>
      <c r="O127" s="65"/>
      <c r="P127" s="65"/>
      <c r="AC127" s="65"/>
      <c r="AD127" s="65"/>
    </row>
    <row r="128" spans="1:30">
      <c r="A128" s="65"/>
      <c r="B128" s="65"/>
      <c r="C128" s="65"/>
      <c r="D128" s="65"/>
      <c r="E128" s="65"/>
      <c r="F128" s="65"/>
      <c r="G128" s="65"/>
      <c r="H128" s="65"/>
      <c r="I128" s="65"/>
      <c r="O128" s="65"/>
      <c r="P128" s="65"/>
      <c r="AC128" s="65"/>
      <c r="AD128" s="65"/>
    </row>
    <row r="129" spans="1:30">
      <c r="A129" s="65"/>
      <c r="B129" s="65"/>
      <c r="C129" s="65"/>
      <c r="D129" s="65"/>
      <c r="E129" s="65"/>
      <c r="F129" s="65"/>
      <c r="G129" s="65"/>
      <c r="H129" s="65"/>
      <c r="I129" s="65"/>
      <c r="O129" s="65"/>
      <c r="P129" s="65"/>
      <c r="AC129" s="65"/>
      <c r="AD129" s="65"/>
    </row>
    <row r="130" spans="1:30">
      <c r="A130" s="65"/>
      <c r="B130" s="65"/>
      <c r="C130" s="65"/>
      <c r="D130" s="65"/>
      <c r="E130" s="65"/>
      <c r="F130" s="65"/>
      <c r="G130" s="65"/>
      <c r="H130" s="65"/>
      <c r="I130" s="65"/>
      <c r="O130" s="65"/>
      <c r="P130" s="65"/>
      <c r="AC130" s="65"/>
      <c r="AD130" s="65"/>
    </row>
    <row r="131" spans="1:30">
      <c r="A131" s="65"/>
      <c r="B131" s="65"/>
      <c r="C131" s="65"/>
      <c r="D131" s="65"/>
      <c r="E131" s="65"/>
      <c r="F131" s="65"/>
      <c r="G131" s="65"/>
      <c r="H131" s="65"/>
      <c r="I131" s="65"/>
      <c r="O131" s="65"/>
      <c r="P131" s="65"/>
      <c r="AC131" s="65"/>
      <c r="AD131" s="65"/>
    </row>
    <row r="132" spans="1:30">
      <c r="A132" s="65"/>
      <c r="B132" s="65"/>
      <c r="C132" s="65"/>
      <c r="D132" s="65"/>
      <c r="E132" s="65"/>
      <c r="F132" s="65"/>
      <c r="G132" s="65"/>
      <c r="H132" s="65"/>
      <c r="I132" s="65"/>
      <c r="O132" s="65"/>
      <c r="P132" s="65"/>
      <c r="AC132" s="65"/>
      <c r="AD132" s="65"/>
    </row>
    <row r="133" spans="1:30">
      <c r="A133" s="65"/>
      <c r="B133" s="65"/>
      <c r="C133" s="65"/>
      <c r="D133" s="65"/>
      <c r="E133" s="65"/>
      <c r="F133" s="65"/>
      <c r="G133" s="65"/>
      <c r="H133" s="65"/>
      <c r="I133" s="65"/>
      <c r="O133" s="65"/>
      <c r="P133" s="65"/>
      <c r="AC133" s="65"/>
      <c r="AD133" s="65"/>
    </row>
    <row r="134" spans="1:30">
      <c r="A134" s="65"/>
      <c r="B134" s="65"/>
      <c r="C134" s="65"/>
      <c r="D134" s="65"/>
      <c r="E134" s="65"/>
      <c r="F134" s="65"/>
      <c r="G134" s="65"/>
      <c r="H134" s="65"/>
      <c r="I134" s="65"/>
      <c r="O134" s="65"/>
      <c r="P134" s="65"/>
      <c r="AC134" s="65"/>
      <c r="AD134" s="65"/>
    </row>
    <row r="135" spans="1:30">
      <c r="A135" s="65"/>
      <c r="B135" s="65"/>
      <c r="C135" s="65"/>
      <c r="D135" s="65"/>
      <c r="E135" s="65"/>
      <c r="F135" s="65"/>
      <c r="G135" s="65"/>
      <c r="H135" s="65"/>
      <c r="I135" s="65"/>
      <c r="O135" s="65"/>
      <c r="P135" s="65"/>
      <c r="AC135" s="65"/>
      <c r="AD135" s="65"/>
    </row>
    <row r="136" spans="1:30">
      <c r="A136" s="65"/>
      <c r="B136" s="65"/>
      <c r="C136" s="65"/>
      <c r="D136" s="65"/>
      <c r="E136" s="65"/>
      <c r="F136" s="65"/>
      <c r="G136" s="65"/>
      <c r="H136" s="65"/>
      <c r="I136" s="65"/>
      <c r="O136" s="65"/>
      <c r="P136" s="65"/>
      <c r="AC136" s="65"/>
      <c r="AD136" s="65"/>
    </row>
    <row r="137" spans="1:30">
      <c r="A137" s="65"/>
      <c r="B137" s="65"/>
      <c r="C137" s="65"/>
      <c r="D137" s="65"/>
      <c r="E137" s="65"/>
      <c r="F137" s="65"/>
      <c r="G137" s="65"/>
      <c r="H137" s="65"/>
      <c r="I137" s="65"/>
      <c r="O137" s="65"/>
      <c r="P137" s="65"/>
      <c r="AC137" s="65"/>
      <c r="AD137" s="65"/>
    </row>
    <row r="138" spans="1:30">
      <c r="A138" s="65"/>
      <c r="B138" s="65"/>
      <c r="C138" s="65"/>
      <c r="D138" s="65"/>
      <c r="E138" s="65"/>
      <c r="F138" s="65"/>
      <c r="G138" s="65"/>
      <c r="H138" s="65"/>
      <c r="I138" s="65"/>
      <c r="O138" s="65"/>
      <c r="P138" s="65"/>
      <c r="AC138" s="65"/>
      <c r="AD138" s="65"/>
    </row>
    <row r="139" spans="1:30">
      <c r="A139" s="65"/>
      <c r="B139" s="65"/>
      <c r="C139" s="65"/>
      <c r="D139" s="65"/>
      <c r="E139" s="65"/>
      <c r="F139" s="65"/>
      <c r="G139" s="65"/>
      <c r="H139" s="65"/>
      <c r="I139" s="65"/>
      <c r="O139" s="65"/>
      <c r="P139" s="65"/>
      <c r="AC139" s="65"/>
      <c r="AD139" s="65"/>
    </row>
    <row r="140" spans="1:30">
      <c r="A140" s="65"/>
      <c r="B140" s="65"/>
      <c r="C140" s="65"/>
      <c r="D140" s="65"/>
      <c r="E140" s="65"/>
      <c r="F140" s="65"/>
      <c r="G140" s="65"/>
      <c r="H140" s="65"/>
      <c r="I140" s="65"/>
      <c r="O140" s="65"/>
      <c r="P140" s="65"/>
      <c r="AC140" s="65"/>
      <c r="AD140" s="65"/>
    </row>
    <row r="141" spans="1:30">
      <c r="A141" s="65"/>
      <c r="B141" s="65"/>
      <c r="C141" s="65"/>
      <c r="D141" s="65"/>
      <c r="E141" s="65"/>
      <c r="F141" s="65"/>
      <c r="G141" s="65"/>
      <c r="H141" s="65"/>
      <c r="I141" s="65"/>
      <c r="O141" s="65"/>
      <c r="P141" s="65"/>
      <c r="AC141" s="65"/>
      <c r="AD141" s="65"/>
    </row>
    <row r="142" spans="1:30">
      <c r="A142" s="65"/>
      <c r="B142" s="65"/>
      <c r="C142" s="65"/>
      <c r="D142" s="65"/>
      <c r="E142" s="65"/>
      <c r="F142" s="65"/>
      <c r="G142" s="65"/>
      <c r="H142" s="65"/>
      <c r="I142" s="65"/>
      <c r="O142" s="65"/>
      <c r="P142" s="65"/>
      <c r="AC142" s="65"/>
      <c r="AD142" s="65"/>
    </row>
    <row r="143" spans="1:30">
      <c r="A143" s="65"/>
      <c r="B143" s="65"/>
      <c r="C143" s="65"/>
      <c r="D143" s="65"/>
      <c r="E143" s="65"/>
      <c r="F143" s="65"/>
      <c r="G143" s="65"/>
      <c r="H143" s="65"/>
      <c r="I143" s="65"/>
      <c r="O143" s="65"/>
      <c r="P143" s="65"/>
      <c r="AC143" s="65"/>
      <c r="AD143" s="65"/>
    </row>
    <row r="144" spans="1:30">
      <c r="A144" s="65"/>
      <c r="B144" s="65"/>
      <c r="C144" s="65"/>
      <c r="D144" s="65"/>
      <c r="E144" s="65"/>
      <c r="F144" s="65"/>
      <c r="G144" s="65"/>
      <c r="H144" s="65"/>
      <c r="I144" s="65"/>
      <c r="O144" s="65"/>
      <c r="P144" s="65"/>
      <c r="AC144" s="65"/>
      <c r="AD144" s="65"/>
    </row>
    <row r="145" spans="1:30">
      <c r="A145" s="65"/>
      <c r="B145" s="65"/>
      <c r="C145" s="65"/>
      <c r="D145" s="65"/>
      <c r="E145" s="65"/>
      <c r="F145" s="65"/>
      <c r="G145" s="65"/>
      <c r="H145" s="65"/>
      <c r="I145" s="65"/>
      <c r="O145" s="65"/>
      <c r="P145" s="65"/>
      <c r="AC145" s="65"/>
      <c r="AD145" s="65"/>
    </row>
    <row r="146" spans="1:30">
      <c r="A146" s="65"/>
      <c r="B146" s="65"/>
      <c r="C146" s="65"/>
      <c r="D146" s="65"/>
      <c r="E146" s="65"/>
      <c r="F146" s="65"/>
      <c r="G146" s="65"/>
      <c r="H146" s="65"/>
      <c r="I146" s="65"/>
      <c r="O146" s="65"/>
      <c r="P146" s="65"/>
      <c r="AC146" s="65"/>
      <c r="AD146" s="65"/>
    </row>
    <row r="147" spans="1:30">
      <c r="A147" s="65"/>
      <c r="B147" s="65"/>
      <c r="C147" s="65"/>
      <c r="D147" s="65"/>
      <c r="E147" s="65"/>
      <c r="F147" s="65"/>
      <c r="G147" s="65"/>
      <c r="H147" s="65"/>
      <c r="I147" s="65"/>
      <c r="O147" s="65"/>
      <c r="P147" s="65"/>
      <c r="AC147" s="65"/>
      <c r="AD147" s="65"/>
    </row>
    <row r="148" spans="1:30">
      <c r="A148" s="65"/>
      <c r="B148" s="65"/>
      <c r="C148" s="65"/>
      <c r="D148" s="65"/>
      <c r="E148" s="65"/>
      <c r="F148" s="65"/>
      <c r="G148" s="65"/>
      <c r="H148" s="65"/>
      <c r="I148" s="65"/>
      <c r="O148" s="65"/>
      <c r="P148" s="65"/>
      <c r="AC148" s="65"/>
      <c r="AD148" s="65"/>
    </row>
    <row r="149" spans="1:30">
      <c r="A149" s="65"/>
      <c r="B149" s="65"/>
      <c r="C149" s="65"/>
      <c r="D149" s="65"/>
      <c r="E149" s="65"/>
      <c r="F149" s="65"/>
      <c r="G149" s="65"/>
      <c r="H149" s="65"/>
      <c r="I149" s="65"/>
      <c r="O149" s="65"/>
      <c r="P149" s="65"/>
      <c r="AC149" s="65"/>
      <c r="AD149" s="65"/>
    </row>
    <row r="150" spans="1:30">
      <c r="A150" s="65"/>
      <c r="B150" s="65"/>
      <c r="C150" s="65"/>
      <c r="D150" s="65"/>
      <c r="E150" s="65"/>
      <c r="F150" s="65"/>
      <c r="G150" s="65"/>
      <c r="H150" s="65"/>
      <c r="I150" s="65"/>
      <c r="O150" s="65"/>
      <c r="P150" s="65"/>
      <c r="AC150" s="65"/>
      <c r="AD150" s="65"/>
    </row>
    <row r="151" spans="1:30">
      <c r="A151" s="65"/>
      <c r="B151" s="65"/>
      <c r="C151" s="65"/>
      <c r="D151" s="65"/>
      <c r="E151" s="65"/>
      <c r="F151" s="65"/>
      <c r="G151" s="65"/>
      <c r="H151" s="65"/>
      <c r="I151" s="65"/>
      <c r="O151" s="65"/>
      <c r="P151" s="65"/>
      <c r="AC151" s="65"/>
      <c r="AD151" s="65"/>
    </row>
    <row r="152" spans="1:30">
      <c r="A152" s="65"/>
      <c r="B152" s="65"/>
      <c r="C152" s="65"/>
      <c r="D152" s="65"/>
      <c r="E152" s="65"/>
      <c r="F152" s="65"/>
      <c r="G152" s="65"/>
      <c r="H152" s="65"/>
      <c r="I152" s="65"/>
      <c r="O152" s="65"/>
      <c r="P152" s="65"/>
      <c r="AC152" s="65"/>
      <c r="AD152" s="65"/>
    </row>
    <row r="153" spans="1:30">
      <c r="A153" s="65"/>
      <c r="B153" s="65"/>
      <c r="C153" s="65"/>
      <c r="D153" s="65"/>
      <c r="E153" s="65"/>
      <c r="F153" s="65"/>
      <c r="G153" s="65"/>
      <c r="H153" s="65"/>
      <c r="I153" s="65"/>
      <c r="O153" s="65"/>
      <c r="P153" s="65"/>
      <c r="AC153" s="65"/>
      <c r="AD153" s="65"/>
    </row>
    <row r="154" spans="1:30">
      <c r="A154" s="65"/>
      <c r="B154" s="65"/>
      <c r="C154" s="65"/>
      <c r="D154" s="65"/>
      <c r="E154" s="65"/>
      <c r="F154" s="65"/>
      <c r="G154" s="65"/>
      <c r="H154" s="65"/>
      <c r="I154" s="65"/>
      <c r="O154" s="65"/>
      <c r="P154" s="65"/>
      <c r="AC154" s="65"/>
      <c r="AD154" s="65"/>
    </row>
    <row r="155" spans="1:30">
      <c r="A155" s="65"/>
      <c r="B155" s="65"/>
      <c r="C155" s="65"/>
      <c r="D155" s="65"/>
      <c r="E155" s="65"/>
      <c r="F155" s="65"/>
      <c r="G155" s="65"/>
      <c r="H155" s="65"/>
      <c r="I155" s="65"/>
      <c r="O155" s="65"/>
      <c r="P155" s="65"/>
      <c r="AC155" s="65"/>
      <c r="AD155" s="65"/>
    </row>
    <row r="156" spans="1:30">
      <c r="A156" s="65"/>
      <c r="B156" s="65"/>
      <c r="C156" s="65"/>
      <c r="D156" s="65"/>
      <c r="E156" s="65"/>
      <c r="F156" s="65"/>
      <c r="G156" s="65"/>
      <c r="H156" s="65"/>
      <c r="I156" s="65"/>
      <c r="O156" s="65"/>
      <c r="P156" s="65"/>
      <c r="AC156" s="65"/>
      <c r="AD156" s="65"/>
    </row>
    <row r="157" spans="1:30">
      <c r="A157" s="65"/>
      <c r="B157" s="65"/>
      <c r="C157" s="65"/>
      <c r="D157" s="65"/>
      <c r="E157" s="65"/>
      <c r="F157" s="65"/>
      <c r="G157" s="65"/>
      <c r="H157" s="65"/>
      <c r="I157" s="65"/>
      <c r="O157" s="65"/>
      <c r="P157" s="65"/>
      <c r="AC157" s="65"/>
      <c r="AD157" s="65"/>
    </row>
    <row r="158" spans="1:30">
      <c r="A158" s="65"/>
      <c r="B158" s="65"/>
      <c r="C158" s="65"/>
      <c r="D158" s="65"/>
      <c r="E158" s="65"/>
      <c r="F158" s="65"/>
      <c r="G158" s="65"/>
      <c r="H158" s="65"/>
      <c r="I158" s="65"/>
      <c r="O158" s="65"/>
      <c r="P158" s="65"/>
      <c r="AC158" s="65"/>
      <c r="AD158" s="65"/>
    </row>
    <row r="159" spans="1:30">
      <c r="A159" s="65"/>
      <c r="B159" s="65"/>
      <c r="C159" s="65"/>
      <c r="D159" s="65"/>
      <c r="E159" s="65"/>
      <c r="F159" s="65"/>
      <c r="G159" s="65"/>
      <c r="H159" s="65"/>
      <c r="I159" s="65"/>
      <c r="O159" s="65"/>
      <c r="P159" s="65"/>
      <c r="AC159" s="65"/>
      <c r="AD159" s="65"/>
    </row>
    <row r="160" spans="1:30">
      <c r="A160" s="65"/>
      <c r="B160" s="65"/>
      <c r="C160" s="65"/>
      <c r="D160" s="65"/>
      <c r="E160" s="65"/>
      <c r="F160" s="65"/>
      <c r="G160" s="65"/>
      <c r="H160" s="65"/>
      <c r="I160" s="65"/>
      <c r="O160" s="65"/>
      <c r="P160" s="65"/>
      <c r="AC160" s="65"/>
      <c r="AD160" s="65"/>
    </row>
    <row r="161" spans="1:30">
      <c r="A161" s="65"/>
      <c r="B161" s="65"/>
      <c r="C161" s="65"/>
      <c r="D161" s="65"/>
      <c r="E161" s="65"/>
      <c r="F161" s="65"/>
      <c r="G161" s="65"/>
      <c r="H161" s="65"/>
      <c r="I161" s="65"/>
      <c r="O161" s="65"/>
      <c r="P161" s="65"/>
      <c r="AC161" s="65"/>
      <c r="AD161" s="65"/>
    </row>
    <row r="162" spans="1:30">
      <c r="A162" s="65"/>
      <c r="B162" s="65"/>
      <c r="C162" s="65"/>
      <c r="D162" s="65"/>
      <c r="E162" s="65"/>
      <c r="F162" s="65"/>
      <c r="G162" s="65"/>
      <c r="H162" s="65"/>
      <c r="I162" s="65"/>
      <c r="O162" s="65"/>
      <c r="P162" s="65"/>
      <c r="AC162" s="65"/>
      <c r="AD162" s="65"/>
    </row>
    <row r="163" spans="1:30">
      <c r="A163" s="65"/>
      <c r="B163" s="65"/>
      <c r="C163" s="65"/>
      <c r="D163" s="65"/>
      <c r="E163" s="65"/>
      <c r="F163" s="65"/>
      <c r="G163" s="65"/>
      <c r="H163" s="65"/>
      <c r="I163" s="65"/>
      <c r="O163" s="65"/>
      <c r="P163" s="65"/>
      <c r="AC163" s="65"/>
      <c r="AD163" s="65"/>
    </row>
    <row r="164" spans="1:30">
      <c r="A164" s="65"/>
      <c r="B164" s="65"/>
      <c r="C164" s="65"/>
      <c r="D164" s="65"/>
      <c r="E164" s="65"/>
      <c r="F164" s="65"/>
      <c r="G164" s="65"/>
      <c r="H164" s="65"/>
      <c r="I164" s="65"/>
      <c r="O164" s="65"/>
      <c r="P164" s="65"/>
      <c r="AC164" s="65"/>
      <c r="AD164" s="65"/>
    </row>
    <row r="165" spans="1:30">
      <c r="A165" s="65"/>
      <c r="B165" s="65"/>
      <c r="C165" s="65"/>
      <c r="D165" s="65"/>
      <c r="E165" s="65"/>
      <c r="F165" s="65"/>
      <c r="G165" s="65"/>
      <c r="H165" s="65"/>
      <c r="I165" s="65"/>
      <c r="O165" s="65"/>
      <c r="P165" s="65"/>
      <c r="AC165" s="65"/>
      <c r="AD165" s="65"/>
    </row>
    <row r="166" spans="1:30">
      <c r="A166" s="65"/>
      <c r="B166" s="65"/>
      <c r="C166" s="65"/>
      <c r="D166" s="65"/>
      <c r="E166" s="65"/>
      <c r="F166" s="65"/>
      <c r="G166" s="65"/>
      <c r="H166" s="65"/>
      <c r="I166" s="65"/>
      <c r="O166" s="65"/>
      <c r="P166" s="65"/>
      <c r="AC166" s="65"/>
      <c r="AD166" s="65"/>
    </row>
    <row r="167" spans="1:30">
      <c r="A167" s="65"/>
      <c r="B167" s="65"/>
      <c r="C167" s="65"/>
      <c r="D167" s="65"/>
      <c r="E167" s="65"/>
      <c r="F167" s="65"/>
      <c r="G167" s="65"/>
      <c r="H167" s="65"/>
      <c r="I167" s="65"/>
      <c r="O167" s="65"/>
      <c r="P167" s="65"/>
      <c r="AC167" s="65"/>
      <c r="AD167" s="65"/>
    </row>
    <row r="168" spans="1:30">
      <c r="A168" s="65"/>
      <c r="B168" s="65"/>
      <c r="C168" s="65"/>
      <c r="D168" s="65"/>
      <c r="E168" s="65"/>
      <c r="F168" s="65"/>
      <c r="G168" s="65"/>
      <c r="H168" s="65"/>
      <c r="I168" s="65"/>
      <c r="O168" s="65"/>
      <c r="P168" s="65"/>
      <c r="AC168" s="65"/>
      <c r="AD168" s="65"/>
    </row>
    <row r="169" spans="1:30">
      <c r="A169" s="65"/>
      <c r="B169" s="65"/>
      <c r="C169" s="65"/>
      <c r="D169" s="65"/>
      <c r="E169" s="65"/>
      <c r="F169" s="65"/>
      <c r="G169" s="65"/>
      <c r="H169" s="65"/>
      <c r="I169" s="65"/>
      <c r="O169" s="65"/>
      <c r="P169" s="65"/>
      <c r="AC169" s="65"/>
      <c r="AD169" s="65"/>
    </row>
    <row r="170" spans="1:30">
      <c r="A170" s="65"/>
      <c r="B170" s="65"/>
      <c r="C170" s="65"/>
      <c r="D170" s="65"/>
      <c r="E170" s="65"/>
      <c r="F170" s="65"/>
      <c r="G170" s="65"/>
      <c r="H170" s="65"/>
      <c r="I170" s="65"/>
      <c r="O170" s="65"/>
      <c r="P170" s="65"/>
      <c r="AC170" s="65"/>
      <c r="AD170" s="65"/>
    </row>
    <row r="171" spans="1:30">
      <c r="A171" s="65"/>
      <c r="B171" s="65"/>
      <c r="C171" s="65"/>
      <c r="D171" s="65"/>
      <c r="E171" s="65"/>
      <c r="F171" s="65"/>
      <c r="G171" s="65"/>
      <c r="H171" s="65"/>
      <c r="I171" s="65"/>
      <c r="O171" s="65"/>
      <c r="P171" s="65"/>
      <c r="AC171" s="65"/>
      <c r="AD171" s="65"/>
    </row>
    <row r="172" spans="1:30">
      <c r="A172" s="65"/>
      <c r="B172" s="65"/>
      <c r="C172" s="65"/>
      <c r="D172" s="65"/>
      <c r="E172" s="65"/>
      <c r="F172" s="65"/>
      <c r="G172" s="65"/>
      <c r="H172" s="65"/>
      <c r="I172" s="65"/>
      <c r="O172" s="65"/>
      <c r="P172" s="65"/>
      <c r="AC172" s="65"/>
      <c r="AD172" s="65"/>
    </row>
    <row r="173" spans="1:30">
      <c r="A173" s="65"/>
      <c r="B173" s="65"/>
      <c r="C173" s="65"/>
      <c r="D173" s="65"/>
      <c r="E173" s="65"/>
      <c r="F173" s="65"/>
      <c r="G173" s="65"/>
      <c r="H173" s="65"/>
      <c r="I173" s="65"/>
      <c r="O173" s="65"/>
      <c r="P173" s="65"/>
      <c r="AC173" s="65"/>
      <c r="AD173" s="65"/>
    </row>
    <row r="174" spans="1:30">
      <c r="A174" s="65"/>
      <c r="B174" s="65"/>
      <c r="C174" s="65"/>
      <c r="D174" s="65"/>
      <c r="E174" s="65"/>
      <c r="F174" s="65"/>
      <c r="G174" s="65"/>
      <c r="H174" s="65"/>
      <c r="I174" s="65"/>
      <c r="O174" s="65"/>
      <c r="P174" s="65"/>
      <c r="AC174" s="65"/>
      <c r="AD174" s="65"/>
    </row>
    <row r="175" spans="1:30">
      <c r="A175" s="65"/>
      <c r="B175" s="65"/>
      <c r="C175" s="65"/>
      <c r="D175" s="65"/>
      <c r="E175" s="65"/>
      <c r="F175" s="65"/>
      <c r="G175" s="65"/>
      <c r="H175" s="65"/>
      <c r="I175" s="65"/>
      <c r="O175" s="65"/>
      <c r="P175" s="65"/>
      <c r="AC175" s="65"/>
      <c r="AD175" s="65"/>
    </row>
    <row r="176" spans="1:30">
      <c r="A176" s="65"/>
      <c r="B176" s="65"/>
      <c r="C176" s="65"/>
      <c r="D176" s="65"/>
      <c r="E176" s="65"/>
      <c r="F176" s="65"/>
      <c r="G176" s="65"/>
      <c r="H176" s="65"/>
      <c r="I176" s="65"/>
      <c r="O176" s="65"/>
      <c r="P176" s="65"/>
      <c r="AC176" s="65"/>
      <c r="AD176" s="65"/>
    </row>
    <row r="177" spans="1:30">
      <c r="A177" s="65"/>
      <c r="B177" s="65"/>
      <c r="C177" s="65"/>
      <c r="D177" s="65"/>
      <c r="E177" s="65"/>
      <c r="F177" s="65"/>
      <c r="G177" s="65"/>
      <c r="H177" s="65"/>
      <c r="I177" s="65"/>
      <c r="O177" s="65"/>
      <c r="P177" s="65"/>
      <c r="AC177" s="65"/>
      <c r="AD177" s="65"/>
    </row>
    <row r="178" spans="1:30">
      <c r="A178" s="65"/>
      <c r="B178" s="65"/>
      <c r="C178" s="65"/>
      <c r="D178" s="65"/>
      <c r="E178" s="65"/>
      <c r="F178" s="65"/>
      <c r="G178" s="65"/>
      <c r="H178" s="65"/>
      <c r="I178" s="65"/>
      <c r="O178" s="65"/>
      <c r="P178" s="65"/>
      <c r="AC178" s="65"/>
      <c r="AD178" s="65"/>
    </row>
    <row r="179" spans="1:30">
      <c r="A179" s="65"/>
      <c r="B179" s="65"/>
      <c r="C179" s="65"/>
      <c r="D179" s="65"/>
      <c r="E179" s="65"/>
      <c r="F179" s="65"/>
      <c r="G179" s="65"/>
      <c r="H179" s="65"/>
      <c r="I179" s="65"/>
      <c r="O179" s="65"/>
      <c r="P179" s="65"/>
      <c r="AC179" s="65"/>
      <c r="AD179" s="65"/>
    </row>
    <row r="180" spans="1:30">
      <c r="A180" s="65"/>
      <c r="B180" s="65"/>
      <c r="C180" s="65"/>
      <c r="D180" s="65"/>
      <c r="E180" s="65"/>
      <c r="F180" s="65"/>
      <c r="G180" s="65"/>
      <c r="H180" s="65"/>
      <c r="I180" s="65"/>
      <c r="O180" s="65"/>
      <c r="P180" s="65"/>
      <c r="AC180" s="65"/>
      <c r="AD180" s="65"/>
    </row>
    <row r="181" spans="1:30">
      <c r="A181" s="65"/>
      <c r="B181" s="65"/>
      <c r="C181" s="65"/>
      <c r="D181" s="65"/>
      <c r="E181" s="65"/>
      <c r="F181" s="65"/>
      <c r="G181" s="65"/>
      <c r="H181" s="65"/>
      <c r="I181" s="65"/>
      <c r="O181" s="65"/>
      <c r="P181" s="65"/>
      <c r="AC181" s="65"/>
      <c r="AD181" s="65"/>
    </row>
    <row r="182" spans="1:30">
      <c r="A182" s="65"/>
      <c r="B182" s="65"/>
      <c r="C182" s="65"/>
      <c r="D182" s="65"/>
      <c r="E182" s="65"/>
      <c r="F182" s="65"/>
      <c r="G182" s="65"/>
      <c r="H182" s="65"/>
      <c r="I182" s="65"/>
      <c r="O182" s="65"/>
      <c r="P182" s="65"/>
      <c r="AC182" s="65"/>
      <c r="AD182" s="65"/>
    </row>
    <row r="183" spans="1:30">
      <c r="A183" s="65"/>
      <c r="B183" s="65"/>
      <c r="C183" s="65"/>
      <c r="D183" s="65"/>
      <c r="E183" s="65"/>
      <c r="F183" s="65"/>
      <c r="G183" s="65"/>
      <c r="H183" s="65"/>
      <c r="I183" s="65"/>
      <c r="O183" s="65"/>
      <c r="P183" s="65"/>
      <c r="AC183" s="65"/>
      <c r="AD183" s="65"/>
    </row>
    <row r="184" spans="1:30">
      <c r="A184" s="65"/>
      <c r="B184" s="65"/>
      <c r="C184" s="65"/>
      <c r="D184" s="65"/>
      <c r="E184" s="65"/>
      <c r="F184" s="65"/>
      <c r="G184" s="65"/>
      <c r="H184" s="65"/>
      <c r="I184" s="65"/>
      <c r="O184" s="65"/>
      <c r="P184" s="65"/>
      <c r="AC184" s="65"/>
      <c r="AD184" s="65"/>
    </row>
    <row r="185" spans="1:30">
      <c r="A185" s="65"/>
      <c r="B185" s="65"/>
      <c r="C185" s="65"/>
      <c r="D185" s="65"/>
      <c r="E185" s="65"/>
      <c r="F185" s="65"/>
      <c r="G185" s="65"/>
      <c r="H185" s="65"/>
      <c r="I185" s="65"/>
      <c r="O185" s="65"/>
      <c r="P185" s="65"/>
      <c r="AC185" s="65"/>
      <c r="AD185" s="65"/>
    </row>
    <row r="186" spans="1:30">
      <c r="A186" s="65"/>
      <c r="B186" s="65"/>
      <c r="C186" s="65"/>
      <c r="D186" s="65"/>
      <c r="E186" s="65"/>
      <c r="F186" s="65"/>
      <c r="G186" s="65"/>
      <c r="H186" s="65"/>
      <c r="I186" s="65"/>
      <c r="O186" s="65"/>
      <c r="P186" s="65"/>
      <c r="AC186" s="65"/>
      <c r="AD186" s="65"/>
    </row>
    <row r="187" spans="1:30">
      <c r="A187" s="65"/>
      <c r="B187" s="65"/>
      <c r="C187" s="65"/>
      <c r="D187" s="65"/>
      <c r="E187" s="65"/>
      <c r="F187" s="65"/>
      <c r="G187" s="65"/>
      <c r="H187" s="65"/>
      <c r="I187" s="65"/>
      <c r="O187" s="65"/>
      <c r="P187" s="65"/>
      <c r="AC187" s="65"/>
      <c r="AD187" s="65"/>
    </row>
    <row r="188" spans="1:30">
      <c r="A188" s="65"/>
      <c r="B188" s="65"/>
      <c r="C188" s="65"/>
      <c r="D188" s="65"/>
      <c r="E188" s="65"/>
      <c r="F188" s="65"/>
      <c r="G188" s="65"/>
      <c r="H188" s="65"/>
      <c r="I188" s="65"/>
      <c r="O188" s="65"/>
      <c r="P188" s="65"/>
      <c r="AC188" s="65"/>
      <c r="AD188" s="65"/>
    </row>
    <row r="189" spans="1:30">
      <c r="A189" s="65"/>
      <c r="B189" s="65"/>
      <c r="C189" s="65"/>
      <c r="D189" s="65"/>
      <c r="E189" s="65"/>
      <c r="F189" s="65"/>
      <c r="G189" s="65"/>
      <c r="H189" s="65"/>
      <c r="I189" s="65"/>
      <c r="O189" s="65"/>
      <c r="P189" s="65"/>
      <c r="AC189" s="65"/>
      <c r="AD189" s="65"/>
    </row>
    <row r="190" spans="1:30">
      <c r="A190" s="65"/>
      <c r="B190" s="65"/>
      <c r="C190" s="65"/>
      <c r="D190" s="65"/>
      <c r="E190" s="65"/>
      <c r="F190" s="65"/>
      <c r="G190" s="65"/>
      <c r="H190" s="65"/>
      <c r="I190" s="65"/>
      <c r="O190" s="65"/>
      <c r="P190" s="65"/>
      <c r="AC190" s="65"/>
      <c r="AD190" s="65"/>
    </row>
    <row r="191" spans="1:30">
      <c r="A191" s="65"/>
      <c r="B191" s="65"/>
      <c r="C191" s="65"/>
      <c r="D191" s="65"/>
      <c r="E191" s="65"/>
      <c r="F191" s="65"/>
      <c r="G191" s="65"/>
      <c r="H191" s="65"/>
      <c r="I191" s="65"/>
      <c r="O191" s="65"/>
      <c r="P191" s="65"/>
      <c r="AC191" s="65"/>
      <c r="AD191" s="65"/>
    </row>
    <row r="192" spans="1:30">
      <c r="A192" s="65"/>
      <c r="B192" s="65"/>
      <c r="C192" s="65"/>
      <c r="D192" s="65"/>
      <c r="E192" s="65"/>
      <c r="F192" s="65"/>
      <c r="G192" s="65"/>
      <c r="H192" s="65"/>
      <c r="I192" s="65"/>
      <c r="O192" s="65"/>
      <c r="P192" s="65"/>
      <c r="AC192" s="65"/>
      <c r="AD192" s="65"/>
    </row>
    <row r="193" spans="1:30">
      <c r="A193" s="65"/>
      <c r="B193" s="65"/>
      <c r="C193" s="65"/>
      <c r="D193" s="65"/>
      <c r="E193" s="65"/>
      <c r="F193" s="65"/>
      <c r="G193" s="65"/>
      <c r="H193" s="65"/>
      <c r="I193" s="65"/>
      <c r="O193" s="65"/>
      <c r="P193" s="65"/>
      <c r="AC193" s="65"/>
      <c r="AD193" s="65"/>
    </row>
    <row r="194" spans="1:30">
      <c r="A194" s="65"/>
      <c r="B194" s="65"/>
      <c r="C194" s="65"/>
      <c r="D194" s="65"/>
      <c r="E194" s="65"/>
      <c r="F194" s="65"/>
      <c r="G194" s="65"/>
      <c r="H194" s="65"/>
      <c r="I194" s="65"/>
      <c r="O194" s="65"/>
      <c r="P194" s="65"/>
      <c r="AC194" s="65"/>
      <c r="AD194" s="65"/>
    </row>
    <row r="195" spans="1:30">
      <c r="A195" s="65"/>
      <c r="B195" s="65"/>
      <c r="C195" s="65"/>
      <c r="D195" s="65"/>
      <c r="E195" s="65"/>
      <c r="F195" s="65"/>
      <c r="G195" s="65"/>
      <c r="H195" s="65"/>
      <c r="I195" s="65"/>
      <c r="O195" s="65"/>
      <c r="P195" s="65"/>
      <c r="AC195" s="65"/>
      <c r="AD195" s="65"/>
    </row>
    <row r="196" spans="1:30">
      <c r="A196" s="65"/>
      <c r="B196" s="65"/>
      <c r="C196" s="65"/>
      <c r="D196" s="65"/>
      <c r="E196" s="65"/>
      <c r="F196" s="65"/>
      <c r="G196" s="65"/>
      <c r="H196" s="65"/>
      <c r="I196" s="65"/>
      <c r="O196" s="65"/>
      <c r="P196" s="65"/>
      <c r="AC196" s="65"/>
      <c r="AD196" s="65"/>
    </row>
    <row r="197" spans="1:30">
      <c r="A197" s="65"/>
      <c r="B197" s="65"/>
      <c r="C197" s="65"/>
      <c r="D197" s="65"/>
      <c r="E197" s="65"/>
      <c r="F197" s="65"/>
      <c r="G197" s="65"/>
      <c r="H197" s="65"/>
      <c r="I197" s="65"/>
      <c r="O197" s="65"/>
      <c r="P197" s="65"/>
      <c r="AC197" s="65"/>
      <c r="AD197" s="65"/>
    </row>
    <row r="198" spans="1:30">
      <c r="A198" s="65"/>
      <c r="B198" s="65"/>
      <c r="C198" s="65"/>
      <c r="D198" s="65"/>
      <c r="E198" s="65"/>
      <c r="F198" s="65"/>
      <c r="G198" s="65"/>
      <c r="H198" s="65"/>
      <c r="I198" s="65"/>
      <c r="O198" s="65"/>
      <c r="P198" s="65"/>
      <c r="AC198" s="65"/>
      <c r="AD198" s="65"/>
    </row>
    <row r="199" spans="1:30">
      <c r="A199" s="65"/>
      <c r="B199" s="65"/>
      <c r="C199" s="65"/>
      <c r="D199" s="65"/>
      <c r="E199" s="65"/>
      <c r="F199" s="65"/>
      <c r="G199" s="65"/>
      <c r="H199" s="65"/>
      <c r="I199" s="65"/>
      <c r="O199" s="65"/>
      <c r="P199" s="65"/>
      <c r="AC199" s="65"/>
      <c r="AD199" s="65"/>
    </row>
    <row r="200" spans="1:30">
      <c r="A200" s="65"/>
      <c r="B200" s="65"/>
      <c r="C200" s="65"/>
      <c r="D200" s="65"/>
      <c r="E200" s="65"/>
      <c r="F200" s="65"/>
      <c r="G200" s="65"/>
      <c r="H200" s="65"/>
      <c r="I200" s="65"/>
      <c r="O200" s="65"/>
      <c r="P200" s="65"/>
      <c r="AC200" s="65"/>
      <c r="AD200" s="65"/>
    </row>
    <row r="201" spans="1:30">
      <c r="A201" s="65"/>
      <c r="B201" s="65"/>
      <c r="C201" s="65"/>
      <c r="D201" s="65"/>
      <c r="E201" s="65"/>
      <c r="F201" s="65"/>
      <c r="G201" s="65"/>
      <c r="H201" s="65"/>
      <c r="I201" s="65"/>
      <c r="O201" s="65"/>
      <c r="P201" s="65"/>
      <c r="AC201" s="65"/>
      <c r="AD201" s="65"/>
    </row>
    <row r="202" spans="1:30">
      <c r="A202" s="65"/>
      <c r="B202" s="65"/>
      <c r="C202" s="65"/>
      <c r="D202" s="65"/>
      <c r="E202" s="65"/>
      <c r="F202" s="65"/>
      <c r="G202" s="65"/>
      <c r="H202" s="65"/>
      <c r="I202" s="65"/>
      <c r="O202" s="65"/>
      <c r="P202" s="65"/>
      <c r="AC202" s="65"/>
      <c r="AD202" s="65"/>
    </row>
    <row r="203" spans="1:30">
      <c r="A203" s="65"/>
      <c r="B203" s="65"/>
      <c r="C203" s="65"/>
      <c r="D203" s="65"/>
      <c r="E203" s="65"/>
      <c r="F203" s="65"/>
      <c r="G203" s="65"/>
      <c r="H203" s="65"/>
      <c r="I203" s="65"/>
      <c r="O203" s="65"/>
      <c r="P203" s="65"/>
      <c r="AC203" s="65"/>
      <c r="AD203" s="65"/>
    </row>
    <row r="204" spans="1:30">
      <c r="A204" s="65"/>
      <c r="B204" s="65"/>
      <c r="C204" s="65"/>
      <c r="D204" s="65"/>
      <c r="E204" s="65"/>
      <c r="F204" s="65"/>
      <c r="G204" s="65"/>
      <c r="H204" s="65"/>
      <c r="I204" s="65"/>
      <c r="O204" s="65"/>
      <c r="P204" s="65"/>
      <c r="AC204" s="65"/>
      <c r="AD204" s="65"/>
    </row>
    <row r="205" spans="1:30">
      <c r="A205" s="65"/>
      <c r="B205" s="65"/>
      <c r="C205" s="65"/>
      <c r="D205" s="65"/>
      <c r="E205" s="65"/>
      <c r="F205" s="65"/>
      <c r="G205" s="65"/>
      <c r="H205" s="65"/>
      <c r="I205" s="65"/>
      <c r="O205" s="65"/>
      <c r="P205" s="65"/>
      <c r="AC205" s="65"/>
      <c r="AD205" s="65"/>
    </row>
    <row r="206" spans="1:30">
      <c r="A206" s="65"/>
      <c r="B206" s="65"/>
      <c r="C206" s="65"/>
      <c r="D206" s="65"/>
      <c r="E206" s="65"/>
      <c r="F206" s="65"/>
      <c r="G206" s="65"/>
      <c r="H206" s="65"/>
      <c r="I206" s="65"/>
      <c r="O206" s="65"/>
      <c r="P206" s="65"/>
      <c r="AC206" s="65"/>
      <c r="AD206" s="65"/>
    </row>
    <row r="207" spans="1:30">
      <c r="A207" s="65"/>
      <c r="B207" s="65"/>
      <c r="C207" s="65"/>
      <c r="D207" s="65"/>
      <c r="E207" s="65"/>
      <c r="F207" s="65"/>
      <c r="G207" s="65"/>
      <c r="H207" s="65"/>
      <c r="I207" s="65"/>
      <c r="O207" s="65"/>
      <c r="P207" s="65"/>
      <c r="AC207" s="65"/>
      <c r="AD207" s="65"/>
    </row>
    <row r="208" spans="1:30">
      <c r="A208" s="65"/>
      <c r="B208" s="65"/>
      <c r="C208" s="65"/>
      <c r="D208" s="65"/>
      <c r="E208" s="65"/>
      <c r="F208" s="65"/>
      <c r="G208" s="65"/>
      <c r="H208" s="65"/>
      <c r="I208" s="65"/>
      <c r="O208" s="65"/>
      <c r="P208" s="65"/>
      <c r="AC208" s="65"/>
      <c r="AD208" s="65"/>
    </row>
    <row r="209" spans="1:30">
      <c r="A209" s="65"/>
      <c r="B209" s="65"/>
      <c r="C209" s="65"/>
      <c r="D209" s="65"/>
      <c r="E209" s="65"/>
      <c r="F209" s="65"/>
      <c r="G209" s="65"/>
      <c r="H209" s="65"/>
      <c r="I209" s="65"/>
      <c r="O209" s="65"/>
      <c r="P209" s="65"/>
      <c r="AC209" s="65"/>
      <c r="AD209" s="65"/>
    </row>
    <row r="210" spans="1:30">
      <c r="A210" s="65"/>
      <c r="B210" s="65"/>
      <c r="C210" s="65"/>
      <c r="D210" s="65"/>
      <c r="E210" s="65"/>
      <c r="F210" s="65"/>
      <c r="G210" s="65"/>
      <c r="H210" s="65"/>
      <c r="I210" s="65"/>
      <c r="O210" s="65"/>
      <c r="P210" s="65"/>
      <c r="AC210" s="65"/>
      <c r="AD210" s="65"/>
    </row>
    <row r="211" spans="1:30">
      <c r="A211" s="65"/>
      <c r="B211" s="65"/>
      <c r="C211" s="65"/>
      <c r="D211" s="65"/>
      <c r="E211" s="65"/>
      <c r="F211" s="65"/>
      <c r="G211" s="65"/>
      <c r="H211" s="65"/>
      <c r="I211" s="65"/>
      <c r="O211" s="65"/>
      <c r="P211" s="65"/>
      <c r="AC211" s="65"/>
      <c r="AD211" s="65"/>
    </row>
    <row r="212" spans="1:30">
      <c r="A212" s="65"/>
      <c r="B212" s="65"/>
      <c r="C212" s="65"/>
      <c r="D212" s="65"/>
      <c r="E212" s="65"/>
      <c r="F212" s="65"/>
      <c r="G212" s="65"/>
      <c r="H212" s="65"/>
      <c r="I212" s="65"/>
      <c r="O212" s="65"/>
      <c r="P212" s="65"/>
      <c r="AC212" s="65"/>
      <c r="AD212" s="65"/>
    </row>
    <row r="213" spans="1:30">
      <c r="A213" s="65"/>
      <c r="B213" s="65"/>
      <c r="C213" s="65"/>
      <c r="D213" s="65"/>
      <c r="E213" s="65"/>
      <c r="F213" s="65"/>
      <c r="G213" s="65"/>
      <c r="H213" s="65"/>
      <c r="I213" s="65"/>
      <c r="O213" s="65"/>
      <c r="P213" s="65"/>
      <c r="AC213" s="65"/>
      <c r="AD213" s="65"/>
    </row>
    <row r="214" spans="1:30">
      <c r="A214" s="65"/>
      <c r="B214" s="65"/>
      <c r="C214" s="65"/>
      <c r="D214" s="65"/>
      <c r="E214" s="65"/>
      <c r="F214" s="65"/>
      <c r="G214" s="65"/>
      <c r="H214" s="65"/>
      <c r="I214" s="65"/>
      <c r="O214" s="65"/>
      <c r="P214" s="65"/>
      <c r="AC214" s="65"/>
      <c r="AD214" s="65"/>
    </row>
    <row r="215" spans="1:30">
      <c r="A215" s="65"/>
      <c r="B215" s="65"/>
      <c r="C215" s="65"/>
      <c r="D215" s="65"/>
      <c r="E215" s="65"/>
      <c r="F215" s="65"/>
      <c r="G215" s="65"/>
      <c r="H215" s="65"/>
      <c r="I215" s="65"/>
      <c r="O215" s="65"/>
      <c r="P215" s="65"/>
      <c r="AC215" s="65"/>
      <c r="AD215" s="65"/>
    </row>
    <row r="216" spans="1:30">
      <c r="A216" s="65"/>
      <c r="B216" s="65"/>
      <c r="C216" s="65"/>
      <c r="D216" s="65"/>
      <c r="E216" s="65"/>
      <c r="F216" s="65"/>
      <c r="G216" s="65"/>
      <c r="H216" s="65"/>
      <c r="I216" s="65"/>
      <c r="O216" s="65"/>
      <c r="P216" s="65"/>
      <c r="AC216" s="65"/>
      <c r="AD216" s="65"/>
    </row>
    <row r="217" spans="1:30">
      <c r="A217" s="65"/>
      <c r="B217" s="65"/>
      <c r="C217" s="65"/>
      <c r="D217" s="65"/>
      <c r="E217" s="65"/>
      <c r="F217" s="65"/>
      <c r="G217" s="65"/>
      <c r="H217" s="65"/>
      <c r="I217" s="65"/>
      <c r="O217" s="65"/>
      <c r="P217" s="65"/>
      <c r="AC217" s="65"/>
      <c r="AD217" s="65"/>
    </row>
    <row r="218" spans="1:30">
      <c r="A218" s="65"/>
      <c r="B218" s="65"/>
      <c r="C218" s="65"/>
      <c r="D218" s="65"/>
      <c r="E218" s="65"/>
      <c r="F218" s="65"/>
      <c r="G218" s="65"/>
      <c r="H218" s="65"/>
      <c r="I218" s="65"/>
      <c r="O218" s="65"/>
      <c r="P218" s="65"/>
      <c r="AC218" s="65"/>
      <c r="AD218" s="65"/>
    </row>
    <row r="219" spans="1:30">
      <c r="A219" s="65"/>
      <c r="B219" s="65"/>
      <c r="C219" s="65"/>
      <c r="D219" s="65"/>
      <c r="E219" s="65"/>
      <c r="F219" s="65"/>
      <c r="G219" s="65"/>
      <c r="H219" s="65"/>
      <c r="I219" s="65"/>
      <c r="O219" s="65"/>
      <c r="P219" s="65"/>
      <c r="AC219" s="65"/>
      <c r="AD219" s="65"/>
    </row>
    <row r="220" spans="1:30">
      <c r="A220" s="65"/>
      <c r="B220" s="65"/>
      <c r="C220" s="65"/>
      <c r="D220" s="65"/>
      <c r="E220" s="65"/>
      <c r="F220" s="65"/>
      <c r="G220" s="65"/>
      <c r="H220" s="65"/>
      <c r="I220" s="65"/>
      <c r="O220" s="65"/>
      <c r="P220" s="65"/>
      <c r="AC220" s="65"/>
      <c r="AD220" s="65"/>
    </row>
    <row r="221" spans="1:30">
      <c r="A221" s="65"/>
      <c r="B221" s="65"/>
      <c r="C221" s="65"/>
      <c r="D221" s="65"/>
      <c r="E221" s="65"/>
      <c r="F221" s="65"/>
      <c r="G221" s="65"/>
      <c r="H221" s="65"/>
      <c r="I221" s="65"/>
      <c r="O221" s="65"/>
      <c r="P221" s="65"/>
      <c r="AC221" s="65"/>
      <c r="AD221" s="65"/>
    </row>
    <row r="222" spans="1:30">
      <c r="A222" s="65"/>
      <c r="B222" s="65"/>
      <c r="C222" s="65"/>
      <c r="D222" s="65"/>
      <c r="E222" s="65"/>
      <c r="F222" s="65"/>
      <c r="G222" s="65"/>
      <c r="H222" s="65"/>
      <c r="I222" s="65"/>
      <c r="O222" s="65"/>
      <c r="P222" s="65"/>
      <c r="AC222" s="65"/>
      <c r="AD222" s="65"/>
    </row>
    <row r="223" spans="1:30">
      <c r="A223" s="65"/>
      <c r="B223" s="65"/>
      <c r="C223" s="65"/>
      <c r="D223" s="65"/>
      <c r="E223" s="65"/>
      <c r="F223" s="65"/>
      <c r="G223" s="65"/>
      <c r="H223" s="65"/>
      <c r="I223" s="65"/>
      <c r="O223" s="65"/>
      <c r="P223" s="65"/>
      <c r="AC223" s="65"/>
      <c r="AD223" s="65"/>
    </row>
    <row r="224" spans="1:30">
      <c r="A224" s="65"/>
      <c r="B224" s="65"/>
      <c r="C224" s="65"/>
      <c r="D224" s="65"/>
      <c r="E224" s="65"/>
      <c r="F224" s="65"/>
      <c r="G224" s="65"/>
      <c r="H224" s="65"/>
      <c r="I224" s="65"/>
      <c r="O224" s="65"/>
      <c r="P224" s="65"/>
      <c r="AC224" s="65"/>
      <c r="AD224" s="65"/>
    </row>
    <row r="225" spans="1:30">
      <c r="A225" s="65"/>
      <c r="B225" s="65"/>
      <c r="C225" s="65"/>
      <c r="D225" s="65"/>
      <c r="E225" s="65"/>
      <c r="F225" s="65"/>
      <c r="G225" s="65"/>
      <c r="H225" s="65"/>
      <c r="I225" s="65"/>
      <c r="O225" s="65"/>
      <c r="P225" s="65"/>
      <c r="AC225" s="65"/>
      <c r="AD225" s="65"/>
    </row>
    <row r="226" spans="1:30">
      <c r="A226" s="65"/>
      <c r="B226" s="65"/>
      <c r="C226" s="65"/>
      <c r="D226" s="65"/>
      <c r="E226" s="65"/>
      <c r="F226" s="65"/>
      <c r="G226" s="65"/>
      <c r="H226" s="65"/>
      <c r="I226" s="65"/>
      <c r="O226" s="65"/>
      <c r="P226" s="65"/>
      <c r="AC226" s="65"/>
      <c r="AD226" s="65"/>
    </row>
    <row r="227" spans="1:30">
      <c r="A227" s="65"/>
      <c r="B227" s="65"/>
      <c r="C227" s="65"/>
      <c r="D227" s="65"/>
      <c r="E227" s="65"/>
      <c r="F227" s="65"/>
      <c r="G227" s="65"/>
      <c r="H227" s="65"/>
      <c r="I227" s="65"/>
      <c r="O227" s="65"/>
      <c r="P227" s="65"/>
      <c r="AC227" s="65"/>
      <c r="AD227" s="65"/>
    </row>
    <row r="228" spans="1:30">
      <c r="A228" s="65"/>
      <c r="B228" s="65"/>
      <c r="C228" s="65"/>
      <c r="D228" s="65"/>
      <c r="E228" s="65"/>
      <c r="F228" s="65"/>
      <c r="G228" s="65"/>
      <c r="H228" s="65"/>
      <c r="I228" s="65"/>
      <c r="O228" s="65"/>
      <c r="P228" s="65"/>
      <c r="AC228" s="65"/>
      <c r="AD228" s="65"/>
    </row>
    <row r="229" spans="1:30">
      <c r="A229" s="65"/>
      <c r="B229" s="65"/>
      <c r="C229" s="65"/>
      <c r="D229" s="65"/>
      <c r="E229" s="65"/>
      <c r="F229" s="65"/>
      <c r="G229" s="65"/>
      <c r="H229" s="65"/>
      <c r="I229" s="65"/>
      <c r="O229" s="65"/>
      <c r="P229" s="65"/>
      <c r="AC229" s="65"/>
      <c r="AD229" s="65"/>
    </row>
    <row r="230" spans="1:30">
      <c r="A230" s="65"/>
      <c r="B230" s="65"/>
      <c r="C230" s="65"/>
      <c r="D230" s="65"/>
      <c r="E230" s="65"/>
      <c r="F230" s="65"/>
      <c r="G230" s="65"/>
      <c r="H230" s="65"/>
      <c r="I230" s="65"/>
      <c r="O230" s="65"/>
      <c r="P230" s="65"/>
      <c r="AC230" s="65"/>
      <c r="AD230" s="65"/>
    </row>
    <row r="231" spans="1:30">
      <c r="A231" s="65"/>
      <c r="B231" s="65"/>
      <c r="C231" s="65"/>
      <c r="D231" s="65"/>
      <c r="E231" s="65"/>
      <c r="F231" s="65"/>
      <c r="G231" s="65"/>
      <c r="H231" s="65"/>
      <c r="I231" s="65"/>
      <c r="O231" s="65"/>
      <c r="P231" s="65"/>
      <c r="AC231" s="65"/>
      <c r="AD231" s="65"/>
    </row>
    <row r="232" spans="1:30">
      <c r="A232" s="65"/>
      <c r="B232" s="65"/>
      <c r="C232" s="65"/>
      <c r="D232" s="65"/>
      <c r="E232" s="65"/>
      <c r="F232" s="65"/>
      <c r="G232" s="65"/>
      <c r="H232" s="65"/>
      <c r="I232" s="65"/>
      <c r="O232" s="65"/>
      <c r="P232" s="65"/>
      <c r="AC232" s="65"/>
      <c r="AD232" s="65"/>
    </row>
    <row r="233" spans="1:30">
      <c r="A233" s="65"/>
      <c r="B233" s="65"/>
      <c r="C233" s="65"/>
      <c r="D233" s="65"/>
      <c r="E233" s="65"/>
      <c r="F233" s="65"/>
      <c r="G233" s="65"/>
      <c r="H233" s="65"/>
      <c r="I233" s="65"/>
      <c r="O233" s="65"/>
      <c r="P233" s="65"/>
      <c r="AC233" s="65"/>
      <c r="AD233" s="65"/>
    </row>
    <row r="234" spans="1:30">
      <c r="A234" s="65"/>
      <c r="B234" s="65"/>
      <c r="C234" s="65"/>
      <c r="D234" s="65"/>
      <c r="E234" s="65"/>
      <c r="F234" s="65"/>
      <c r="G234" s="65"/>
      <c r="H234" s="65"/>
      <c r="I234" s="65"/>
      <c r="O234" s="65"/>
      <c r="P234" s="65"/>
      <c r="AC234" s="65"/>
      <c r="AD234" s="65"/>
    </row>
  </sheetData>
  <mergeCells count="18">
    <mergeCell ref="A1:N1"/>
    <mergeCell ref="O1:AB1"/>
    <mergeCell ref="AC1:AP1"/>
    <mergeCell ref="A2:N2"/>
    <mergeCell ref="O2:AB2"/>
    <mergeCell ref="AC2:AP2"/>
    <mergeCell ref="A3:N3"/>
    <mergeCell ref="O3:AB3"/>
    <mergeCell ref="AC3:AP3"/>
    <mergeCell ref="A4:N4"/>
    <mergeCell ref="O4:AB4"/>
    <mergeCell ref="AC4:AP4"/>
    <mergeCell ref="AK5:AL5"/>
    <mergeCell ref="C5:H5"/>
    <mergeCell ref="I5:N5"/>
    <mergeCell ref="Q5:V5"/>
    <mergeCell ref="W5:AB5"/>
    <mergeCell ref="AE5:AJ5"/>
  </mergeCells>
  <pageMargins left="0.12" right="0.5" top="0.13" bottom="0.12" header="0.12" footer="0.12"/>
  <pageSetup paperSize="9" scale="96" orientation="landscape"/>
  <colBreaks count="2" manualBreakCount="2">
    <brk id="14" max="1048575" man="1"/>
    <brk id="2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1"/>
  <sheetViews>
    <sheetView topLeftCell="A430" zoomScale="70" zoomScaleNormal="70" zoomScaleSheetLayoutView="85" workbookViewId="0">
      <selection activeCell="A432" sqref="A432:H454"/>
    </sheetView>
  </sheetViews>
  <sheetFormatPr defaultColWidth="8.85546875" defaultRowHeight="24.95" customHeight="1"/>
  <cols>
    <col min="1" max="1" width="17.7109375" style="15" customWidth="1"/>
    <col min="2" max="2" width="21.28515625" style="15" customWidth="1"/>
    <col min="3" max="3" width="21.140625" style="15" customWidth="1"/>
    <col min="4" max="4" width="18.28515625" style="15" customWidth="1"/>
    <col min="5" max="5" width="8.85546875" style="15" customWidth="1"/>
    <col min="6" max="6" width="15.85546875" style="15" customWidth="1"/>
    <col min="7" max="7" width="12" style="15" customWidth="1"/>
    <col min="8" max="8" width="23.42578125" style="15" customWidth="1"/>
    <col min="9" max="16384" width="8.85546875" style="15"/>
  </cols>
  <sheetData>
    <row r="1" spans="1:8" ht="24.95" customHeight="1">
      <c r="A1" s="363" t="s">
        <v>404</v>
      </c>
      <c r="B1" s="364"/>
      <c r="C1" s="364"/>
      <c r="D1" s="364"/>
      <c r="E1" s="364"/>
      <c r="F1" s="364"/>
      <c r="G1" s="364"/>
      <c r="H1" s="365"/>
    </row>
    <row r="2" spans="1:8" ht="24.95" customHeight="1">
      <c r="A2" s="366" t="s">
        <v>421</v>
      </c>
      <c r="B2" s="367"/>
      <c r="C2" s="367"/>
      <c r="D2" s="367"/>
      <c r="E2" s="367"/>
      <c r="F2" s="367"/>
      <c r="G2" s="367"/>
      <c r="H2" s="368"/>
    </row>
    <row r="3" spans="1:8" ht="24.95" customHeight="1">
      <c r="A3" s="366" t="s">
        <v>368</v>
      </c>
      <c r="B3" s="367"/>
      <c r="C3" s="367"/>
      <c r="D3" s="367"/>
      <c r="E3" s="367"/>
      <c r="F3" s="367"/>
      <c r="G3" s="367"/>
      <c r="H3" s="368"/>
    </row>
    <row r="4" spans="1:8" ht="24.95" customHeight="1">
      <c r="A4" s="366" t="s">
        <v>369</v>
      </c>
      <c r="B4" s="367"/>
      <c r="C4" s="367"/>
      <c r="D4" s="367"/>
      <c r="E4" s="367"/>
      <c r="F4" s="367"/>
      <c r="G4" s="367"/>
      <c r="H4" s="368"/>
    </row>
    <row r="5" spans="1:8" ht="24.95" customHeight="1">
      <c r="A5" s="366" t="s">
        <v>422</v>
      </c>
      <c r="B5" s="367"/>
      <c r="C5" s="367"/>
      <c r="D5" s="367"/>
      <c r="E5" s="367"/>
      <c r="F5" s="367"/>
      <c r="G5" s="367"/>
      <c r="H5" s="368"/>
    </row>
    <row r="6" spans="1:8" ht="24.95" customHeight="1">
      <c r="A6" s="18" t="s">
        <v>371</v>
      </c>
      <c r="C6" s="19" t="s">
        <v>372</v>
      </c>
      <c r="E6" s="19"/>
      <c r="F6" s="16"/>
      <c r="G6" s="16"/>
      <c r="H6" s="17"/>
    </row>
    <row r="7" spans="1:8" ht="24.95" customHeight="1">
      <c r="A7" s="18" t="s">
        <v>373</v>
      </c>
      <c r="C7" s="19" t="s">
        <v>21</v>
      </c>
      <c r="E7" s="397" t="s">
        <v>391</v>
      </c>
      <c r="F7" s="397"/>
      <c r="G7" s="20">
        <v>1</v>
      </c>
      <c r="H7" s="21"/>
    </row>
    <row r="8" spans="1:8" ht="24.95" customHeight="1">
      <c r="A8" s="18" t="s">
        <v>7</v>
      </c>
      <c r="C8" s="397" t="s">
        <v>20</v>
      </c>
      <c r="D8" s="397"/>
      <c r="E8" s="397"/>
      <c r="G8" s="19"/>
      <c r="H8" s="22"/>
    </row>
    <row r="9" spans="1:8" ht="24.95" customHeight="1">
      <c r="A9" s="18" t="s">
        <v>375</v>
      </c>
      <c r="B9" s="19"/>
      <c r="C9" s="19" t="s">
        <v>22</v>
      </c>
      <c r="E9" s="402" t="s">
        <v>11</v>
      </c>
      <c r="F9" s="402"/>
      <c r="G9" s="19" t="s">
        <v>24</v>
      </c>
      <c r="H9" s="21"/>
    </row>
    <row r="10" spans="1:8" ht="24.95" customHeight="1">
      <c r="A10" s="369" t="s">
        <v>423</v>
      </c>
      <c r="B10" s="370"/>
      <c r="C10" s="370"/>
      <c r="D10" s="370"/>
      <c r="E10" s="370"/>
      <c r="F10" s="370"/>
      <c r="G10" s="370"/>
      <c r="H10" s="371"/>
    </row>
    <row r="11" spans="1:8" ht="24.95" customHeight="1">
      <c r="A11" s="369" t="s">
        <v>405</v>
      </c>
      <c r="B11" s="370"/>
      <c r="C11" s="370"/>
      <c r="D11" s="370"/>
      <c r="E11" s="370"/>
      <c r="F11" s="370"/>
      <c r="G11" s="370"/>
      <c r="H11" s="371"/>
    </row>
    <row r="12" spans="1:8" ht="24.95" customHeight="1">
      <c r="A12" s="428" t="s">
        <v>6</v>
      </c>
      <c r="B12" s="429" t="s">
        <v>376</v>
      </c>
      <c r="C12" s="388" t="s">
        <v>410</v>
      </c>
      <c r="D12" s="388" t="s">
        <v>424</v>
      </c>
      <c r="E12" s="388" t="s">
        <v>425</v>
      </c>
      <c r="F12" s="388" t="s">
        <v>413</v>
      </c>
      <c r="G12" s="388" t="s">
        <v>414</v>
      </c>
      <c r="H12" s="430" t="s">
        <v>379</v>
      </c>
    </row>
    <row r="13" spans="1:8" ht="24.95" customHeight="1">
      <c r="A13" s="428"/>
      <c r="B13" s="429"/>
      <c r="C13" s="388"/>
      <c r="D13" s="388"/>
      <c r="E13" s="388"/>
      <c r="F13" s="388"/>
      <c r="G13" s="388"/>
      <c r="H13" s="430"/>
    </row>
    <row r="14" spans="1:8" ht="24.95" customHeight="1">
      <c r="A14" s="24">
        <v>1</v>
      </c>
      <c r="B14" s="25" t="s">
        <v>380</v>
      </c>
      <c r="C14" s="26">
        <v>5.75</v>
      </c>
      <c r="D14" s="27">
        <v>3</v>
      </c>
      <c r="E14" s="27">
        <v>3</v>
      </c>
      <c r="F14" s="26">
        <v>41.5</v>
      </c>
      <c r="G14" s="28">
        <f t="shared" ref="G14" si="0">SUM(C14:F14)</f>
        <v>53.25</v>
      </c>
      <c r="H14" s="29" t="str">
        <f t="shared" ref="H14:H18" si="1">IF(G14&gt;=91,"A1",IF(G14&gt;=81,"A2",IF(G14&gt;=71,"B1",IF(G14&gt;=61,"B2",IF(G14&gt;=51,"C1",IF(G14&gt;=41,"C2",IF(G14&gt;=33,"D","E")))))))</f>
        <v>C1</v>
      </c>
    </row>
    <row r="15" spans="1:8" ht="24.95" customHeight="1">
      <c r="A15" s="24">
        <v>2</v>
      </c>
      <c r="B15" s="25" t="s">
        <v>381</v>
      </c>
      <c r="C15" s="30">
        <v>5</v>
      </c>
      <c r="D15" s="27">
        <v>3</v>
      </c>
      <c r="E15" s="27">
        <v>3</v>
      </c>
      <c r="F15" s="27">
        <v>44.5</v>
      </c>
      <c r="G15" s="27">
        <f t="shared" ref="G15:G18" si="2">SUM(C15:F15)</f>
        <v>55.5</v>
      </c>
      <c r="H15" s="29" t="str">
        <f t="shared" si="1"/>
        <v>C1</v>
      </c>
    </row>
    <row r="16" spans="1:8" ht="24.95" customHeight="1">
      <c r="A16" s="24">
        <v>3</v>
      </c>
      <c r="B16" s="25" t="s">
        <v>382</v>
      </c>
      <c r="C16" s="27">
        <v>9</v>
      </c>
      <c r="D16" s="27">
        <v>3</v>
      </c>
      <c r="E16" s="27">
        <v>4</v>
      </c>
      <c r="F16" s="27">
        <v>27</v>
      </c>
      <c r="G16" s="27">
        <f t="shared" si="2"/>
        <v>43</v>
      </c>
      <c r="H16" s="29" t="str">
        <f t="shared" si="1"/>
        <v>C2</v>
      </c>
    </row>
    <row r="17" spans="1:8" ht="24.95" customHeight="1">
      <c r="A17" s="24">
        <v>4</v>
      </c>
      <c r="B17" s="25" t="s">
        <v>383</v>
      </c>
      <c r="C17" s="27">
        <v>5.25</v>
      </c>
      <c r="D17" s="27">
        <v>2</v>
      </c>
      <c r="E17" s="27">
        <v>2</v>
      </c>
      <c r="F17" s="27">
        <v>38.5</v>
      </c>
      <c r="G17" s="27">
        <f t="shared" si="2"/>
        <v>47.75</v>
      </c>
      <c r="H17" s="29" t="str">
        <f t="shared" si="1"/>
        <v>C2</v>
      </c>
    </row>
    <row r="18" spans="1:8" ht="24.95" customHeight="1">
      <c r="A18" s="24">
        <v>5</v>
      </c>
      <c r="B18" s="25" t="s">
        <v>426</v>
      </c>
      <c r="C18" s="27">
        <v>4.25</v>
      </c>
      <c r="D18" s="27">
        <v>3</v>
      </c>
      <c r="E18" s="27">
        <v>3</v>
      </c>
      <c r="F18" s="27">
        <v>28.5</v>
      </c>
      <c r="G18" s="27">
        <f t="shared" si="2"/>
        <v>38.75</v>
      </c>
      <c r="H18" s="29" t="str">
        <f t="shared" si="1"/>
        <v>D</v>
      </c>
    </row>
    <row r="19" spans="1:8" ht="24.95" customHeight="1">
      <c r="A19" s="24">
        <v>6</v>
      </c>
      <c r="B19" s="31" t="s">
        <v>427</v>
      </c>
      <c r="C19" s="27"/>
      <c r="D19" s="27"/>
      <c r="E19" s="27"/>
      <c r="F19" s="27"/>
      <c r="G19" s="27">
        <v>23</v>
      </c>
      <c r="H19" s="32"/>
    </row>
    <row r="20" spans="1:8" ht="24.95" customHeight="1">
      <c r="A20" s="420" t="s">
        <v>362</v>
      </c>
      <c r="B20" s="421"/>
      <c r="C20" s="422"/>
      <c r="D20" s="423"/>
      <c r="E20" s="423"/>
      <c r="F20" s="424"/>
      <c r="G20" s="33">
        <f>SUM(G14:G18)</f>
        <v>238.25</v>
      </c>
      <c r="H20" s="34"/>
    </row>
    <row r="21" spans="1:8" ht="24.95" customHeight="1">
      <c r="A21" s="35" t="s">
        <v>428</v>
      </c>
      <c r="B21" s="36"/>
      <c r="C21" s="422"/>
      <c r="D21" s="423"/>
      <c r="E21" s="423"/>
      <c r="F21" s="424"/>
      <c r="G21" s="37">
        <f>G20/5</f>
        <v>47.65</v>
      </c>
      <c r="H21" s="34" t="str">
        <f t="shared" ref="H21" si="3">IF(G21&gt;=91,"A1",IF(G21&gt;=81,"A2",IF(G21&gt;=71,"B1",IF(G21&gt;=61,"B2",IF(G21&gt;=51,"C1",IF(G21&gt;=41,"C2",IF(G21&gt;=33,"D","E")))))))</f>
        <v>C2</v>
      </c>
    </row>
    <row r="22" spans="1:8" ht="24.95" customHeight="1">
      <c r="A22" s="425" t="s">
        <v>429</v>
      </c>
      <c r="B22" s="426"/>
      <c r="C22" s="426"/>
      <c r="D22" s="426"/>
      <c r="E22" s="426"/>
      <c r="F22" s="426"/>
      <c r="G22" s="426"/>
      <c r="H22" s="427"/>
    </row>
    <row r="23" spans="1:8" ht="24.95" customHeight="1">
      <c r="A23" s="375" t="s">
        <v>430</v>
      </c>
      <c r="B23" s="376"/>
      <c r="C23" s="412" t="s">
        <v>431</v>
      </c>
      <c r="D23" s="413"/>
      <c r="E23" s="413"/>
      <c r="F23" s="413"/>
      <c r="G23" s="412" t="s">
        <v>432</v>
      </c>
      <c r="H23" s="415"/>
    </row>
    <row r="25" spans="1:8" ht="24.95" customHeight="1">
      <c r="A25" s="363" t="s">
        <v>404</v>
      </c>
      <c r="B25" s="364"/>
      <c r="C25" s="364"/>
      <c r="D25" s="364"/>
      <c r="E25" s="364"/>
      <c r="F25" s="364"/>
      <c r="G25" s="364"/>
      <c r="H25" s="365"/>
    </row>
    <row r="26" spans="1:8" ht="24.95" customHeight="1">
      <c r="A26" s="366" t="s">
        <v>421</v>
      </c>
      <c r="B26" s="367"/>
      <c r="C26" s="367"/>
      <c r="D26" s="367"/>
      <c r="E26" s="367"/>
      <c r="F26" s="367"/>
      <c r="G26" s="367"/>
      <c r="H26" s="368"/>
    </row>
    <row r="27" spans="1:8" ht="24.95" customHeight="1">
      <c r="A27" s="366" t="s">
        <v>368</v>
      </c>
      <c r="B27" s="367"/>
      <c r="C27" s="367"/>
      <c r="D27" s="367"/>
      <c r="E27" s="367"/>
      <c r="F27" s="367"/>
      <c r="G27" s="367"/>
      <c r="H27" s="368"/>
    </row>
    <row r="28" spans="1:8" ht="24.95" customHeight="1">
      <c r="A28" s="366" t="s">
        <v>369</v>
      </c>
      <c r="B28" s="367"/>
      <c r="C28" s="367"/>
      <c r="D28" s="367"/>
      <c r="E28" s="367"/>
      <c r="F28" s="367"/>
      <c r="G28" s="367"/>
      <c r="H28" s="368"/>
    </row>
    <row r="29" spans="1:8" ht="24.95" customHeight="1">
      <c r="A29" s="366" t="s">
        <v>422</v>
      </c>
      <c r="B29" s="367"/>
      <c r="C29" s="367"/>
      <c r="D29" s="367"/>
      <c r="E29" s="367"/>
      <c r="F29" s="367"/>
      <c r="G29" s="367"/>
      <c r="H29" s="368"/>
    </row>
    <row r="30" spans="1:8" ht="24.95" customHeight="1">
      <c r="A30" s="18" t="s">
        <v>371</v>
      </c>
      <c r="C30" s="19" t="s">
        <v>372</v>
      </c>
      <c r="E30" s="19"/>
      <c r="F30" s="16"/>
      <c r="G30" s="16"/>
      <c r="H30" s="17"/>
    </row>
    <row r="31" spans="1:8" ht="24.95" customHeight="1">
      <c r="A31" s="18" t="s">
        <v>373</v>
      </c>
      <c r="C31" s="19" t="s">
        <v>34</v>
      </c>
      <c r="D31" s="19"/>
      <c r="E31" s="20" t="s">
        <v>391</v>
      </c>
      <c r="F31" s="20"/>
      <c r="G31" s="20">
        <v>2</v>
      </c>
      <c r="H31" s="21"/>
    </row>
    <row r="32" spans="1:8" ht="24.95" customHeight="1">
      <c r="A32" s="18" t="s">
        <v>7</v>
      </c>
      <c r="C32" s="19" t="s">
        <v>33</v>
      </c>
      <c r="D32" s="19"/>
      <c r="E32" s="16"/>
      <c r="F32" s="19"/>
      <c r="G32" s="19"/>
      <c r="H32" s="22"/>
    </row>
    <row r="33" spans="1:8" ht="24.95" customHeight="1">
      <c r="A33" s="18" t="s">
        <v>375</v>
      </c>
      <c r="C33" s="19" t="s">
        <v>35</v>
      </c>
      <c r="D33" s="19"/>
      <c r="E33" s="19" t="s">
        <v>11</v>
      </c>
      <c r="F33" s="19"/>
      <c r="G33" s="19" t="s">
        <v>37</v>
      </c>
      <c r="H33" s="21"/>
    </row>
    <row r="34" spans="1:8" ht="24.95" customHeight="1">
      <c r="A34" s="369" t="s">
        <v>423</v>
      </c>
      <c r="B34" s="370"/>
      <c r="C34" s="370"/>
      <c r="D34" s="370"/>
      <c r="E34" s="370"/>
      <c r="F34" s="370"/>
      <c r="G34" s="370"/>
      <c r="H34" s="371"/>
    </row>
    <row r="35" spans="1:8" ht="24.95" customHeight="1">
      <c r="A35" s="369" t="s">
        <v>405</v>
      </c>
      <c r="B35" s="370"/>
      <c r="C35" s="370"/>
      <c r="D35" s="370"/>
      <c r="E35" s="370"/>
      <c r="F35" s="370"/>
      <c r="G35" s="370"/>
      <c r="H35" s="371"/>
    </row>
    <row r="36" spans="1:8" ht="36">
      <c r="A36" s="38" t="s">
        <v>6</v>
      </c>
      <c r="B36" s="39" t="s">
        <v>376</v>
      </c>
      <c r="C36" s="40" t="s">
        <v>410</v>
      </c>
      <c r="D36" s="23" t="s">
        <v>424</v>
      </c>
      <c r="E36" s="23" t="s">
        <v>425</v>
      </c>
      <c r="F36" s="40" t="s">
        <v>413</v>
      </c>
      <c r="G36" s="40" t="s">
        <v>414</v>
      </c>
      <c r="H36" s="41" t="s">
        <v>379</v>
      </c>
    </row>
    <row r="37" spans="1:8" ht="24.95" customHeight="1">
      <c r="A37" s="24">
        <v>1</v>
      </c>
      <c r="B37" s="25" t="s">
        <v>380</v>
      </c>
      <c r="C37" s="26">
        <v>9</v>
      </c>
      <c r="D37" s="27">
        <v>5</v>
      </c>
      <c r="E37" s="27">
        <v>5</v>
      </c>
      <c r="F37" s="26">
        <v>71.5</v>
      </c>
      <c r="G37" s="28">
        <f t="shared" ref="G37" si="4">SUM(C37:F37)</f>
        <v>90.5</v>
      </c>
      <c r="H37" s="29" t="str">
        <f t="shared" ref="H37:H41" si="5">IF(G37&gt;=91,"A1",IF(G37&gt;=81,"A2",IF(G37&gt;=71,"B1",IF(G37&gt;=61,"B2",IF(G37&gt;=51,"C1",IF(G37&gt;=41,"C2",IF(G37&gt;=33,"D","E")))))))</f>
        <v>A2</v>
      </c>
    </row>
    <row r="38" spans="1:8" ht="24.95" customHeight="1">
      <c r="A38" s="24">
        <v>2</v>
      </c>
      <c r="B38" s="25" t="s">
        <v>381</v>
      </c>
      <c r="C38" s="30">
        <v>8.75</v>
      </c>
      <c r="D38" s="27">
        <v>5</v>
      </c>
      <c r="E38" s="27">
        <v>5</v>
      </c>
      <c r="F38" s="27">
        <v>63</v>
      </c>
      <c r="G38" s="27">
        <f t="shared" ref="G38:G41" si="6">SUM(C38:F38)</f>
        <v>81.75</v>
      </c>
      <c r="H38" s="29" t="str">
        <f t="shared" si="5"/>
        <v>A2</v>
      </c>
    </row>
    <row r="39" spans="1:8" ht="24.95" customHeight="1">
      <c r="A39" s="24">
        <v>3</v>
      </c>
      <c r="B39" s="25" t="s">
        <v>382</v>
      </c>
      <c r="C39" s="27">
        <v>9.5</v>
      </c>
      <c r="D39" s="27">
        <v>4.5</v>
      </c>
      <c r="E39" s="27">
        <v>5</v>
      </c>
      <c r="F39" s="27">
        <v>44</v>
      </c>
      <c r="G39" s="27">
        <f t="shared" si="6"/>
        <v>63</v>
      </c>
      <c r="H39" s="29" t="str">
        <f t="shared" si="5"/>
        <v>B2</v>
      </c>
    </row>
    <row r="40" spans="1:8" ht="24.95" customHeight="1">
      <c r="A40" s="24">
        <v>4</v>
      </c>
      <c r="B40" s="25" t="s">
        <v>383</v>
      </c>
      <c r="C40" s="27">
        <v>6.25</v>
      </c>
      <c r="D40" s="27">
        <v>4</v>
      </c>
      <c r="E40" s="27">
        <v>5</v>
      </c>
      <c r="F40" s="27">
        <v>48</v>
      </c>
      <c r="G40" s="27">
        <f t="shared" si="6"/>
        <v>63.25</v>
      </c>
      <c r="H40" s="29" t="str">
        <f t="shared" si="5"/>
        <v>B2</v>
      </c>
    </row>
    <row r="41" spans="1:8" ht="24.95" customHeight="1">
      <c r="A41" s="24">
        <v>5</v>
      </c>
      <c r="B41" s="25" t="s">
        <v>426</v>
      </c>
      <c r="C41" s="27">
        <v>8.75</v>
      </c>
      <c r="D41" s="27">
        <v>5</v>
      </c>
      <c r="E41" s="27">
        <v>5</v>
      </c>
      <c r="F41" s="27">
        <v>62</v>
      </c>
      <c r="G41" s="27">
        <f t="shared" si="6"/>
        <v>80.75</v>
      </c>
      <c r="H41" s="29" t="str">
        <f t="shared" si="5"/>
        <v>B1</v>
      </c>
    </row>
    <row r="42" spans="1:8" ht="24.95" customHeight="1">
      <c r="A42" s="24">
        <v>6</v>
      </c>
      <c r="B42" s="31" t="s">
        <v>427</v>
      </c>
      <c r="C42" s="27"/>
      <c r="D42" s="27"/>
      <c r="E42" s="27"/>
      <c r="F42" s="27">
        <v>45</v>
      </c>
      <c r="G42" s="42"/>
      <c r="H42" s="32"/>
    </row>
    <row r="43" spans="1:8" ht="24.95" customHeight="1">
      <c r="A43" s="35" t="s">
        <v>362</v>
      </c>
      <c r="B43" s="36"/>
      <c r="C43" s="43"/>
      <c r="D43" s="43"/>
      <c r="E43" s="43"/>
      <c r="F43" s="44"/>
      <c r="G43" s="33">
        <f>SUM(G37:G42)</f>
        <v>379.25</v>
      </c>
      <c r="H43" s="34"/>
    </row>
    <row r="44" spans="1:8" ht="24.95" customHeight="1">
      <c r="A44" s="35" t="s">
        <v>428</v>
      </c>
      <c r="B44" s="36"/>
      <c r="C44" s="43"/>
      <c r="D44" s="43"/>
      <c r="E44" s="43"/>
      <c r="F44" s="44"/>
      <c r="G44" s="37">
        <f>G43/5</f>
        <v>75.849999999999994</v>
      </c>
      <c r="H44" s="34" t="str">
        <f t="shared" ref="H44" si="7">IF(G44&gt;=91,"A1",IF(G44&gt;=81,"A2",IF(G44&gt;=71,"B1",IF(G44&gt;=61,"B2",IF(G44&gt;=51,"C1",IF(G44&gt;=41,"C2",IF(G44&gt;=33,"D","E")))))))</f>
        <v>B1</v>
      </c>
    </row>
    <row r="45" spans="1:8" ht="24.95" customHeight="1">
      <c r="A45" s="372" t="s">
        <v>433</v>
      </c>
      <c r="B45" s="373"/>
      <c r="C45" s="373"/>
      <c r="D45" s="373"/>
      <c r="E45" s="373"/>
      <c r="F45" s="373"/>
      <c r="G45" s="373"/>
      <c r="H45" s="374"/>
    </row>
    <row r="46" spans="1:8" ht="24.95" customHeight="1">
      <c r="A46" s="375" t="s">
        <v>434</v>
      </c>
      <c r="B46" s="376"/>
      <c r="C46" s="412" t="s">
        <v>431</v>
      </c>
      <c r="D46" s="413"/>
      <c r="E46" s="413"/>
      <c r="F46" s="414"/>
      <c r="G46" s="412" t="s">
        <v>432</v>
      </c>
      <c r="H46" s="415"/>
    </row>
    <row r="48" spans="1:8" ht="24.95" customHeight="1">
      <c r="A48" s="363" t="s">
        <v>404</v>
      </c>
      <c r="B48" s="364"/>
      <c r="C48" s="364"/>
      <c r="D48" s="364"/>
      <c r="E48" s="364"/>
      <c r="F48" s="364"/>
      <c r="G48" s="364"/>
      <c r="H48" s="365"/>
    </row>
    <row r="49" spans="1:8" ht="24.95" customHeight="1">
      <c r="A49" s="366" t="s">
        <v>421</v>
      </c>
      <c r="B49" s="367"/>
      <c r="C49" s="367"/>
      <c r="D49" s="367"/>
      <c r="E49" s="367"/>
      <c r="F49" s="367"/>
      <c r="G49" s="367"/>
      <c r="H49" s="368"/>
    </row>
    <row r="50" spans="1:8" ht="24.95" customHeight="1">
      <c r="A50" s="366" t="s">
        <v>368</v>
      </c>
      <c r="B50" s="367"/>
      <c r="C50" s="367"/>
      <c r="D50" s="367"/>
      <c r="E50" s="367"/>
      <c r="F50" s="367"/>
      <c r="G50" s="367"/>
      <c r="H50" s="368"/>
    </row>
    <row r="51" spans="1:8" ht="24.95" customHeight="1">
      <c r="A51" s="366" t="s">
        <v>369</v>
      </c>
      <c r="B51" s="367"/>
      <c r="C51" s="367"/>
      <c r="D51" s="367"/>
      <c r="E51" s="367"/>
      <c r="F51" s="367"/>
      <c r="G51" s="367"/>
      <c r="H51" s="368"/>
    </row>
    <row r="52" spans="1:8" ht="24.95" customHeight="1">
      <c r="A52" s="366" t="s">
        <v>422</v>
      </c>
      <c r="B52" s="367"/>
      <c r="C52" s="367"/>
      <c r="D52" s="367"/>
      <c r="E52" s="367"/>
      <c r="F52" s="367"/>
      <c r="G52" s="367"/>
      <c r="H52" s="368"/>
    </row>
    <row r="53" spans="1:8" ht="24.95" customHeight="1">
      <c r="A53" s="18" t="s">
        <v>371</v>
      </c>
      <c r="C53" s="19" t="s">
        <v>372</v>
      </c>
      <c r="E53" s="19"/>
      <c r="F53" s="16"/>
      <c r="G53" s="16"/>
      <c r="H53" s="17"/>
    </row>
    <row r="54" spans="1:8" ht="24.95" customHeight="1">
      <c r="A54" s="18" t="s">
        <v>373</v>
      </c>
      <c r="C54" s="19" t="s">
        <v>47</v>
      </c>
      <c r="D54" s="19"/>
      <c r="E54" s="20" t="s">
        <v>391</v>
      </c>
      <c r="F54" s="20"/>
      <c r="G54" s="16">
        <v>3</v>
      </c>
      <c r="H54" s="21"/>
    </row>
    <row r="55" spans="1:8" ht="24.95" customHeight="1">
      <c r="A55" s="18" t="s">
        <v>7</v>
      </c>
      <c r="C55" s="19" t="s">
        <v>46</v>
      </c>
      <c r="D55" s="19"/>
      <c r="E55" s="19"/>
      <c r="F55" s="19"/>
      <c r="G55" s="19"/>
      <c r="H55" s="21"/>
    </row>
    <row r="56" spans="1:8" ht="24.95" customHeight="1">
      <c r="A56" s="18" t="s">
        <v>375</v>
      </c>
      <c r="B56" s="19"/>
      <c r="C56" s="19" t="s">
        <v>48</v>
      </c>
      <c r="D56" s="19"/>
      <c r="E56" s="19" t="s">
        <v>11</v>
      </c>
      <c r="F56" s="19"/>
      <c r="G56" s="394" t="s">
        <v>50</v>
      </c>
      <c r="H56" s="398"/>
    </row>
    <row r="57" spans="1:8" ht="24.95" customHeight="1">
      <c r="A57" s="369" t="s">
        <v>423</v>
      </c>
      <c r="B57" s="370"/>
      <c r="C57" s="370"/>
      <c r="D57" s="370"/>
      <c r="E57" s="370"/>
      <c r="F57" s="370"/>
      <c r="G57" s="370"/>
      <c r="H57" s="371"/>
    </row>
    <row r="58" spans="1:8" ht="24.95" customHeight="1">
      <c r="A58" s="369" t="s">
        <v>405</v>
      </c>
      <c r="B58" s="370"/>
      <c r="C58" s="370"/>
      <c r="D58" s="370"/>
      <c r="E58" s="370"/>
      <c r="F58" s="370"/>
      <c r="G58" s="370"/>
      <c r="H58" s="371"/>
    </row>
    <row r="59" spans="1:8" ht="24.95" customHeight="1">
      <c r="A59" s="379" t="s">
        <v>6</v>
      </c>
      <c r="B59" s="382" t="s">
        <v>376</v>
      </c>
      <c r="C59" s="385" t="s">
        <v>410</v>
      </c>
      <c r="D59" s="388" t="s">
        <v>424</v>
      </c>
      <c r="E59" s="388" t="s">
        <v>425</v>
      </c>
      <c r="F59" s="385" t="s">
        <v>413</v>
      </c>
      <c r="G59" s="385" t="s">
        <v>414</v>
      </c>
      <c r="H59" s="389" t="s">
        <v>379</v>
      </c>
    </row>
    <row r="60" spans="1:8" ht="24.95" customHeight="1">
      <c r="A60" s="380"/>
      <c r="B60" s="383"/>
      <c r="C60" s="386"/>
      <c r="D60" s="388"/>
      <c r="E60" s="388"/>
      <c r="F60" s="386"/>
      <c r="G60" s="386"/>
      <c r="H60" s="390"/>
    </row>
    <row r="61" spans="1:8" ht="24.95" customHeight="1">
      <c r="A61" s="24">
        <v>1</v>
      </c>
      <c r="B61" s="25" t="s">
        <v>380</v>
      </c>
      <c r="C61" s="45">
        <v>5.75</v>
      </c>
      <c r="D61" s="27">
        <v>4</v>
      </c>
      <c r="E61" s="27">
        <v>5</v>
      </c>
      <c r="F61" s="45">
        <v>36.5</v>
      </c>
      <c r="G61" s="28">
        <f t="shared" ref="G61" si="8">SUM(C61:F61)</f>
        <v>51.25</v>
      </c>
      <c r="H61" s="46" t="str">
        <f t="shared" ref="H61:H65" si="9">IF(G61&gt;=91,"A1",IF(G61&gt;=81,"A2",IF(G61&gt;=71,"B1",IF(G61&gt;=61,"B2",IF(G61&gt;=51,"C1",IF(G61&gt;=41,"C2",IF(G61&gt;=33,"D","E")))))))</f>
        <v>C1</v>
      </c>
    </row>
    <row r="62" spans="1:8" ht="24.95" customHeight="1">
      <c r="A62" s="24">
        <v>2</v>
      </c>
      <c r="B62" s="25" t="s">
        <v>381</v>
      </c>
      <c r="C62" s="45">
        <v>4.5</v>
      </c>
      <c r="D62" s="27">
        <v>3.5</v>
      </c>
      <c r="E62" s="27">
        <v>4</v>
      </c>
      <c r="F62" s="27">
        <v>30</v>
      </c>
      <c r="G62" s="27">
        <f t="shared" ref="G62:G65" si="10">SUM(C62:F62)</f>
        <v>42</v>
      </c>
      <c r="H62" s="29" t="str">
        <f t="shared" si="9"/>
        <v>C2</v>
      </c>
    </row>
    <row r="63" spans="1:8" ht="24.95" customHeight="1">
      <c r="A63" s="24">
        <v>3</v>
      </c>
      <c r="B63" s="25" t="s">
        <v>382</v>
      </c>
      <c r="C63" s="27">
        <v>8.5</v>
      </c>
      <c r="D63" s="27">
        <v>3</v>
      </c>
      <c r="E63" s="27">
        <v>3.5</v>
      </c>
      <c r="F63" s="27">
        <v>27</v>
      </c>
      <c r="G63" s="27">
        <f t="shared" si="10"/>
        <v>42</v>
      </c>
      <c r="H63" s="29" t="str">
        <f t="shared" si="9"/>
        <v>C2</v>
      </c>
    </row>
    <row r="64" spans="1:8" ht="24.95" customHeight="1">
      <c r="A64" s="24">
        <v>4</v>
      </c>
      <c r="B64" s="25" t="s">
        <v>383</v>
      </c>
      <c r="C64" s="27">
        <v>5.25</v>
      </c>
      <c r="D64" s="27">
        <v>2</v>
      </c>
      <c r="E64" s="27">
        <v>3</v>
      </c>
      <c r="F64" s="27">
        <v>29.5</v>
      </c>
      <c r="G64" s="27">
        <f t="shared" si="10"/>
        <v>39.75</v>
      </c>
      <c r="H64" s="29" t="str">
        <f t="shared" si="9"/>
        <v>D</v>
      </c>
    </row>
    <row r="65" spans="1:8" ht="24.95" customHeight="1">
      <c r="A65" s="24">
        <v>5</v>
      </c>
      <c r="B65" s="25" t="s">
        <v>426</v>
      </c>
      <c r="C65" s="27">
        <v>3.5</v>
      </c>
      <c r="D65" s="27">
        <v>3</v>
      </c>
      <c r="E65" s="27">
        <v>3</v>
      </c>
      <c r="F65" s="27">
        <v>28</v>
      </c>
      <c r="G65" s="27">
        <f t="shared" si="10"/>
        <v>37.5</v>
      </c>
      <c r="H65" s="29" t="str">
        <f t="shared" si="9"/>
        <v>D</v>
      </c>
    </row>
    <row r="66" spans="1:8" ht="24.95" customHeight="1">
      <c r="A66" s="24">
        <v>6</v>
      </c>
      <c r="B66" s="31" t="s">
        <v>435</v>
      </c>
      <c r="C66" s="27"/>
      <c r="D66" s="27"/>
      <c r="E66" s="27"/>
      <c r="F66" s="27">
        <v>30.5</v>
      </c>
      <c r="G66" s="42"/>
      <c r="H66" s="32"/>
    </row>
    <row r="67" spans="1:8" ht="24.95" customHeight="1">
      <c r="A67" s="35" t="s">
        <v>362</v>
      </c>
      <c r="B67" s="36"/>
      <c r="C67" s="44"/>
      <c r="D67" s="44"/>
      <c r="E67" s="44"/>
      <c r="F67" s="44"/>
      <c r="G67" s="33">
        <f>SUM(G61:G66)</f>
        <v>212.5</v>
      </c>
      <c r="H67" s="34"/>
    </row>
    <row r="68" spans="1:8" ht="24.95" customHeight="1">
      <c r="A68" s="35" t="s">
        <v>428</v>
      </c>
      <c r="B68" s="36"/>
      <c r="C68" s="44"/>
      <c r="D68" s="44"/>
      <c r="E68" s="44"/>
      <c r="F68" s="44"/>
      <c r="G68" s="37">
        <f>G67/5</f>
        <v>42.5</v>
      </c>
      <c r="H68" s="34" t="str">
        <f t="shared" ref="H68" si="11">IF(G68&gt;=91,"A1",IF(G68&gt;=81,"A2",IF(G68&gt;=71,"B1",IF(G68&gt;=61,"B2",IF(G68&gt;=51,"C1",IF(G68&gt;=41,"C2",IF(G68&gt;=33,"D","E")))))))</f>
        <v>C2</v>
      </c>
    </row>
    <row r="69" spans="1:8" ht="24.95" customHeight="1">
      <c r="A69" s="372" t="s">
        <v>436</v>
      </c>
      <c r="B69" s="373"/>
      <c r="C69" s="373"/>
      <c r="D69" s="373"/>
      <c r="E69" s="373"/>
      <c r="F69" s="373"/>
      <c r="G69" s="373"/>
      <c r="H69" s="374"/>
    </row>
    <row r="70" spans="1:8" ht="24.95" customHeight="1">
      <c r="A70" s="375" t="s">
        <v>434</v>
      </c>
      <c r="B70" s="376"/>
      <c r="C70" s="412" t="s">
        <v>431</v>
      </c>
      <c r="D70" s="413"/>
      <c r="E70" s="413"/>
      <c r="F70" s="414"/>
      <c r="G70" s="412" t="s">
        <v>432</v>
      </c>
      <c r="H70" s="415"/>
    </row>
    <row r="72" spans="1:8" ht="24.95" customHeight="1">
      <c r="A72" s="363" t="s">
        <v>404</v>
      </c>
      <c r="B72" s="364"/>
      <c r="C72" s="364"/>
      <c r="D72" s="364"/>
      <c r="E72" s="364"/>
      <c r="F72" s="364"/>
      <c r="G72" s="364"/>
      <c r="H72" s="365"/>
    </row>
    <row r="73" spans="1:8" ht="24.95" customHeight="1">
      <c r="A73" s="366" t="s">
        <v>421</v>
      </c>
      <c r="B73" s="367"/>
      <c r="C73" s="367"/>
      <c r="D73" s="367"/>
      <c r="E73" s="367"/>
      <c r="F73" s="367"/>
      <c r="G73" s="367"/>
      <c r="H73" s="368"/>
    </row>
    <row r="74" spans="1:8" ht="24.95" customHeight="1">
      <c r="A74" s="366" t="s">
        <v>368</v>
      </c>
      <c r="B74" s="367"/>
      <c r="C74" s="367"/>
      <c r="D74" s="367"/>
      <c r="E74" s="367"/>
      <c r="F74" s="367"/>
      <c r="G74" s="367"/>
      <c r="H74" s="368"/>
    </row>
    <row r="75" spans="1:8" ht="24.95" customHeight="1">
      <c r="A75" s="366" t="s">
        <v>369</v>
      </c>
      <c r="B75" s="367"/>
      <c r="C75" s="367"/>
      <c r="D75" s="367"/>
      <c r="E75" s="367"/>
      <c r="F75" s="367"/>
      <c r="G75" s="367"/>
      <c r="H75" s="368"/>
    </row>
    <row r="76" spans="1:8" ht="24.95" customHeight="1">
      <c r="A76" s="366" t="s">
        <v>422</v>
      </c>
      <c r="B76" s="367"/>
      <c r="C76" s="367"/>
      <c r="D76" s="367"/>
      <c r="E76" s="367"/>
      <c r="F76" s="367"/>
      <c r="G76" s="367"/>
      <c r="H76" s="368"/>
    </row>
    <row r="77" spans="1:8" ht="24.95" customHeight="1">
      <c r="A77" s="18" t="s">
        <v>371</v>
      </c>
      <c r="C77" s="19" t="s">
        <v>372</v>
      </c>
      <c r="E77" s="19"/>
      <c r="F77" s="16"/>
      <c r="G77" s="16"/>
      <c r="H77" s="17"/>
    </row>
    <row r="78" spans="1:8" ht="24.95" customHeight="1">
      <c r="A78" s="18" t="s">
        <v>373</v>
      </c>
      <c r="C78" s="19" t="s">
        <v>69</v>
      </c>
      <c r="D78" s="19"/>
      <c r="E78" s="20" t="s">
        <v>391</v>
      </c>
      <c r="F78" s="20"/>
      <c r="G78" s="16">
        <v>4</v>
      </c>
      <c r="H78" s="21"/>
    </row>
    <row r="79" spans="1:8" ht="24.95" customHeight="1">
      <c r="A79" s="18" t="s">
        <v>7</v>
      </c>
      <c r="C79" s="19" t="s">
        <v>46</v>
      </c>
      <c r="D79" s="19"/>
      <c r="E79" s="19"/>
      <c r="F79" s="19"/>
      <c r="G79" s="19"/>
      <c r="H79" s="21"/>
    </row>
    <row r="80" spans="1:8" ht="24.95" customHeight="1">
      <c r="A80" s="18" t="s">
        <v>375</v>
      </c>
      <c r="B80" s="19"/>
      <c r="C80" s="19" t="s">
        <v>70</v>
      </c>
      <c r="D80" s="19"/>
      <c r="E80" s="19" t="s">
        <v>11</v>
      </c>
      <c r="F80" s="19"/>
      <c r="G80" s="402" t="s">
        <v>71</v>
      </c>
      <c r="H80" s="403"/>
    </row>
    <row r="81" spans="1:8" ht="24.95" customHeight="1">
      <c r="A81" s="369" t="s">
        <v>423</v>
      </c>
      <c r="B81" s="370"/>
      <c r="C81" s="370"/>
      <c r="D81" s="370"/>
      <c r="E81" s="370"/>
      <c r="F81" s="370"/>
      <c r="G81" s="370"/>
      <c r="H81" s="371"/>
    </row>
    <row r="82" spans="1:8" ht="24.95" customHeight="1">
      <c r="A82" s="369" t="s">
        <v>405</v>
      </c>
      <c r="B82" s="370"/>
      <c r="C82" s="370"/>
      <c r="D82" s="370"/>
      <c r="E82" s="370"/>
      <c r="F82" s="370"/>
      <c r="G82" s="370"/>
      <c r="H82" s="371"/>
    </row>
    <row r="83" spans="1:8" ht="24.95" customHeight="1">
      <c r="A83" s="379" t="s">
        <v>6</v>
      </c>
      <c r="B83" s="382" t="s">
        <v>376</v>
      </c>
      <c r="C83" s="385" t="s">
        <v>410</v>
      </c>
      <c r="D83" s="388" t="s">
        <v>424</v>
      </c>
      <c r="E83" s="388" t="s">
        <v>425</v>
      </c>
      <c r="F83" s="385" t="s">
        <v>413</v>
      </c>
      <c r="G83" s="385" t="s">
        <v>414</v>
      </c>
      <c r="H83" s="389" t="s">
        <v>379</v>
      </c>
    </row>
    <row r="84" spans="1:8" ht="24.95" customHeight="1">
      <c r="A84" s="380"/>
      <c r="B84" s="383"/>
      <c r="C84" s="386"/>
      <c r="D84" s="388"/>
      <c r="E84" s="388"/>
      <c r="F84" s="386"/>
      <c r="G84" s="386"/>
      <c r="H84" s="390"/>
    </row>
    <row r="85" spans="1:8" ht="24.95" customHeight="1">
      <c r="A85" s="24">
        <v>1</v>
      </c>
      <c r="B85" s="25" t="s">
        <v>380</v>
      </c>
      <c r="C85" s="45">
        <v>9</v>
      </c>
      <c r="D85" s="27">
        <v>3</v>
      </c>
      <c r="E85" s="27">
        <v>4</v>
      </c>
      <c r="F85" s="45">
        <v>52.5</v>
      </c>
      <c r="G85" s="28">
        <f t="shared" ref="G85" si="12">SUM(C85:F85)</f>
        <v>68.5</v>
      </c>
      <c r="H85" s="32" t="str">
        <f>IF(G85&gt;=91,"A1",IF(G85&gt;=81,"A2",IF(G85&gt;=71,"B1",IF(G85&gt;=61,"B2",IF(G85&gt;=51,"C1",IF(G85&gt;=41,"C2",IF(G85&gt;=33,"D","E")))))))</f>
        <v>B2</v>
      </c>
    </row>
    <row r="86" spans="1:8" ht="24.95" customHeight="1">
      <c r="A86" s="24">
        <v>2</v>
      </c>
      <c r="B86" s="25" t="s">
        <v>381</v>
      </c>
      <c r="C86" s="45">
        <v>5.75</v>
      </c>
      <c r="D86" s="27">
        <v>4</v>
      </c>
      <c r="E86" s="27">
        <v>4.5</v>
      </c>
      <c r="F86" s="27">
        <v>55</v>
      </c>
      <c r="G86" s="27">
        <f t="shared" ref="G86:G89" si="13">SUM(C86:F86)</f>
        <v>69.25</v>
      </c>
      <c r="H86" s="32" t="str">
        <f t="shared" ref="H86:H89" si="14">IF(G86&gt;=91,"A1",IF(G86&gt;=81,"A2",IF(G86&gt;=71,"B1",IF(G86&gt;=61,"B2",IF(G86&gt;=51,"C1",IF(G86&gt;=41,"C2",IF(G86&gt;=33,"D","E")))))))</f>
        <v>B2</v>
      </c>
    </row>
    <row r="87" spans="1:8" ht="24.95" customHeight="1">
      <c r="A87" s="24">
        <v>3</v>
      </c>
      <c r="B87" s="25" t="s">
        <v>382</v>
      </c>
      <c r="C87" s="27">
        <v>8.5</v>
      </c>
      <c r="D87" s="27">
        <v>3</v>
      </c>
      <c r="E87" s="27">
        <v>4</v>
      </c>
      <c r="F87" s="27">
        <v>27</v>
      </c>
      <c r="G87" s="27">
        <f t="shared" si="13"/>
        <v>42.5</v>
      </c>
      <c r="H87" s="32" t="str">
        <f t="shared" si="14"/>
        <v>C2</v>
      </c>
    </row>
    <row r="88" spans="1:8" ht="24.95" customHeight="1">
      <c r="A88" s="24">
        <v>4</v>
      </c>
      <c r="B88" s="25" t="s">
        <v>383</v>
      </c>
      <c r="C88" s="27">
        <v>5.5</v>
      </c>
      <c r="D88" s="27">
        <v>4</v>
      </c>
      <c r="E88" s="27">
        <v>4</v>
      </c>
      <c r="F88" s="27">
        <v>37.5</v>
      </c>
      <c r="G88" s="27">
        <f t="shared" si="13"/>
        <v>51</v>
      </c>
      <c r="H88" s="32" t="str">
        <f t="shared" si="14"/>
        <v>C1</v>
      </c>
    </row>
    <row r="89" spans="1:8" ht="24.95" customHeight="1">
      <c r="A89" s="24">
        <v>5</v>
      </c>
      <c r="B89" s="25" t="s">
        <v>426</v>
      </c>
      <c r="C89" s="27">
        <v>7.5</v>
      </c>
      <c r="D89" s="27">
        <v>3</v>
      </c>
      <c r="E89" s="27">
        <v>3</v>
      </c>
      <c r="F89" s="27">
        <v>34</v>
      </c>
      <c r="G89" s="27">
        <f t="shared" si="13"/>
        <v>47.5</v>
      </c>
      <c r="H89" s="29" t="str">
        <f t="shared" si="14"/>
        <v>C2</v>
      </c>
    </row>
    <row r="90" spans="1:8" ht="24.95" customHeight="1">
      <c r="A90" s="24">
        <v>6</v>
      </c>
      <c r="B90" s="31" t="s">
        <v>435</v>
      </c>
      <c r="C90" s="27"/>
      <c r="D90" s="27"/>
      <c r="E90" s="27"/>
      <c r="F90" s="27">
        <v>28.5</v>
      </c>
      <c r="G90" s="42"/>
      <c r="H90" s="32"/>
    </row>
    <row r="91" spans="1:8" ht="24.95" customHeight="1">
      <c r="A91" s="35" t="s">
        <v>362</v>
      </c>
      <c r="B91" s="36"/>
      <c r="C91" s="43"/>
      <c r="D91" s="43"/>
      <c r="E91" s="43"/>
      <c r="F91" s="44"/>
      <c r="G91" s="33">
        <f>SUM(G85:G90)</f>
        <v>278.75</v>
      </c>
      <c r="H91" s="34"/>
    </row>
    <row r="92" spans="1:8" ht="24.95" customHeight="1">
      <c r="A92" s="35" t="s">
        <v>428</v>
      </c>
      <c r="B92" s="36"/>
      <c r="C92" s="43"/>
      <c r="D92" s="43"/>
      <c r="E92" s="43"/>
      <c r="F92" s="44"/>
      <c r="G92" s="37">
        <f>G91/5</f>
        <v>55.75</v>
      </c>
      <c r="H92" s="34" t="str">
        <f t="shared" ref="H92" si="15">IF(G92&gt;=91,"A1",IF(G92&gt;=81,"A2",IF(G92&gt;=71,"B1",IF(G92&gt;=61,"B2",IF(G92&gt;=51,"C1",IF(G92&gt;=41,"C2",IF(G92&gt;=33,"D","E")))))))</f>
        <v>C1</v>
      </c>
    </row>
    <row r="93" spans="1:8" ht="24.95" customHeight="1">
      <c r="A93" s="372" t="s">
        <v>436</v>
      </c>
      <c r="B93" s="373"/>
      <c r="C93" s="373"/>
      <c r="D93" s="373"/>
      <c r="E93" s="373"/>
      <c r="F93" s="373"/>
      <c r="G93" s="373"/>
      <c r="H93" s="374"/>
    </row>
    <row r="94" spans="1:8" ht="24.95" customHeight="1">
      <c r="A94" s="375" t="s">
        <v>430</v>
      </c>
      <c r="B94" s="376"/>
      <c r="C94" s="377" t="s">
        <v>431</v>
      </c>
      <c r="D94" s="377"/>
      <c r="E94" s="377"/>
      <c r="F94" s="377"/>
      <c r="G94" s="377" t="s">
        <v>432</v>
      </c>
      <c r="H94" s="378"/>
    </row>
    <row r="96" spans="1:8" ht="24.95" customHeight="1">
      <c r="A96" s="363" t="s">
        <v>404</v>
      </c>
      <c r="B96" s="364"/>
      <c r="C96" s="364"/>
      <c r="D96" s="364"/>
      <c r="E96" s="364"/>
      <c r="F96" s="364"/>
      <c r="G96" s="364"/>
      <c r="H96" s="365"/>
    </row>
    <row r="97" spans="1:8" ht="24.95" customHeight="1">
      <c r="A97" s="366" t="s">
        <v>421</v>
      </c>
      <c r="B97" s="367"/>
      <c r="C97" s="367"/>
      <c r="D97" s="367"/>
      <c r="E97" s="367"/>
      <c r="F97" s="367"/>
      <c r="G97" s="367"/>
      <c r="H97" s="368"/>
    </row>
    <row r="98" spans="1:8" ht="24.95" customHeight="1">
      <c r="A98" s="366" t="s">
        <v>368</v>
      </c>
      <c r="B98" s="367"/>
      <c r="C98" s="367"/>
      <c r="D98" s="367"/>
      <c r="E98" s="367"/>
      <c r="F98" s="367"/>
      <c r="G98" s="367"/>
      <c r="H98" s="368"/>
    </row>
    <row r="99" spans="1:8" ht="24.95" customHeight="1">
      <c r="A99" s="366" t="s">
        <v>369</v>
      </c>
      <c r="B99" s="367"/>
      <c r="C99" s="367"/>
      <c r="D99" s="367"/>
      <c r="E99" s="367"/>
      <c r="F99" s="367"/>
      <c r="G99" s="367"/>
      <c r="H99" s="368"/>
    </row>
    <row r="100" spans="1:8" ht="24.95" customHeight="1">
      <c r="A100" s="366" t="s">
        <v>422</v>
      </c>
      <c r="B100" s="367"/>
      <c r="C100" s="367"/>
      <c r="D100" s="367"/>
      <c r="E100" s="367"/>
      <c r="F100" s="367"/>
      <c r="G100" s="367"/>
      <c r="H100" s="368"/>
    </row>
    <row r="101" spans="1:8" ht="24.95" customHeight="1">
      <c r="A101" s="18" t="s">
        <v>371</v>
      </c>
      <c r="C101" s="19" t="s">
        <v>372</v>
      </c>
      <c r="E101" s="19"/>
      <c r="F101" s="16"/>
      <c r="G101" s="16"/>
      <c r="H101" s="17"/>
    </row>
    <row r="102" spans="1:8" ht="24.95" customHeight="1">
      <c r="A102" s="18" t="s">
        <v>373</v>
      </c>
      <c r="C102" s="19" t="s">
        <v>59</v>
      </c>
      <c r="D102" s="19"/>
      <c r="E102" s="20" t="s">
        <v>391</v>
      </c>
      <c r="F102" s="20"/>
      <c r="G102" s="16">
        <v>5</v>
      </c>
      <c r="H102" s="21"/>
    </row>
    <row r="103" spans="1:8" ht="24.95" customHeight="1">
      <c r="A103" s="18" t="s">
        <v>7</v>
      </c>
      <c r="C103" s="19" t="s">
        <v>58</v>
      </c>
      <c r="D103" s="19"/>
      <c r="E103" s="19"/>
      <c r="F103" s="19"/>
      <c r="G103" s="19"/>
      <c r="H103" s="21"/>
    </row>
    <row r="104" spans="1:8" ht="24.95" customHeight="1">
      <c r="A104" s="18" t="s">
        <v>375</v>
      </c>
      <c r="B104" s="19"/>
      <c r="C104" s="19" t="s">
        <v>60</v>
      </c>
      <c r="D104" s="19"/>
      <c r="E104" s="19" t="s">
        <v>11</v>
      </c>
      <c r="F104" s="19"/>
      <c r="G104" s="19" t="s">
        <v>61</v>
      </c>
      <c r="H104" s="21"/>
    </row>
    <row r="105" spans="1:8" ht="24.95" customHeight="1">
      <c r="A105" s="369" t="s">
        <v>423</v>
      </c>
      <c r="B105" s="370"/>
      <c r="C105" s="370"/>
      <c r="D105" s="370"/>
      <c r="E105" s="370"/>
      <c r="F105" s="370"/>
      <c r="G105" s="370"/>
      <c r="H105" s="371"/>
    </row>
    <row r="106" spans="1:8" ht="24.95" customHeight="1">
      <c r="A106" s="369" t="s">
        <v>405</v>
      </c>
      <c r="B106" s="370"/>
      <c r="C106" s="370"/>
      <c r="D106" s="370"/>
      <c r="E106" s="370"/>
      <c r="F106" s="370"/>
      <c r="G106" s="370"/>
      <c r="H106" s="371"/>
    </row>
    <row r="107" spans="1:8" ht="24.95" customHeight="1">
      <c r="A107" s="379" t="s">
        <v>6</v>
      </c>
      <c r="B107" s="382" t="s">
        <v>376</v>
      </c>
      <c r="C107" s="385" t="s">
        <v>410</v>
      </c>
      <c r="D107" s="388" t="s">
        <v>424</v>
      </c>
      <c r="E107" s="388" t="s">
        <v>425</v>
      </c>
      <c r="F107" s="385" t="s">
        <v>413</v>
      </c>
      <c r="G107" s="385" t="s">
        <v>414</v>
      </c>
      <c r="H107" s="389" t="s">
        <v>379</v>
      </c>
    </row>
    <row r="108" spans="1:8" ht="24.95" customHeight="1">
      <c r="A108" s="380"/>
      <c r="B108" s="383"/>
      <c r="C108" s="386"/>
      <c r="D108" s="388"/>
      <c r="E108" s="388"/>
      <c r="F108" s="386"/>
      <c r="G108" s="386"/>
      <c r="H108" s="390"/>
    </row>
    <row r="109" spans="1:8" ht="18">
      <c r="A109" s="381"/>
      <c r="B109" s="384"/>
      <c r="C109" s="387"/>
      <c r="D109" s="388"/>
      <c r="E109" s="388"/>
      <c r="F109" s="387"/>
      <c r="G109" s="387"/>
      <c r="H109" s="391"/>
    </row>
    <row r="110" spans="1:8" ht="24.95" customHeight="1">
      <c r="A110" s="24">
        <v>1</v>
      </c>
      <c r="B110" s="25" t="s">
        <v>380</v>
      </c>
      <c r="C110" s="45">
        <v>9.5</v>
      </c>
      <c r="D110" s="27">
        <v>4</v>
      </c>
      <c r="E110" s="27">
        <v>5</v>
      </c>
      <c r="F110" s="45">
        <v>59.5</v>
      </c>
      <c r="G110" s="28">
        <f t="shared" ref="G110" si="16">SUM(C110:F110)</f>
        <v>78</v>
      </c>
      <c r="H110" s="32" t="str">
        <f>IF(G110&gt;=91,"A1",IF(G110&gt;=81,"A2",IF(G110&gt;=71,"B1",IF(G110&gt;=61,"B2",IF(G110&gt;=51,"C1",IF(G110&gt;=41,"C2",IF(G110&gt;=33,"D","E")))))))</f>
        <v>B1</v>
      </c>
    </row>
    <row r="111" spans="1:8" ht="24.95" customHeight="1">
      <c r="A111" s="24">
        <v>2</v>
      </c>
      <c r="B111" s="25" t="s">
        <v>381</v>
      </c>
      <c r="C111" s="45">
        <v>8</v>
      </c>
      <c r="D111" s="27">
        <v>4</v>
      </c>
      <c r="E111" s="27">
        <v>4.5</v>
      </c>
      <c r="F111" s="27">
        <v>56</v>
      </c>
      <c r="G111" s="27">
        <f t="shared" ref="G111:G114" si="17">SUM(C111:F111)</f>
        <v>72.5</v>
      </c>
      <c r="H111" s="32" t="str">
        <f t="shared" ref="H111:H114" si="18">IF(G111&gt;=91,"A1",IF(G111&gt;=81,"A2",IF(G111&gt;=71,"B1",IF(G111&gt;=61,"B2",IF(G111&gt;=51,"C1",IF(G111&gt;=41,"C2",IF(G111&gt;=33,"D","E")))))))</f>
        <v>B1</v>
      </c>
    </row>
    <row r="112" spans="1:8" ht="24.95" customHeight="1">
      <c r="A112" s="24">
        <v>3</v>
      </c>
      <c r="B112" s="25" t="s">
        <v>382</v>
      </c>
      <c r="C112" s="27">
        <v>10</v>
      </c>
      <c r="D112" s="27">
        <v>4.5</v>
      </c>
      <c r="E112" s="27">
        <v>5</v>
      </c>
      <c r="F112" s="27">
        <v>54</v>
      </c>
      <c r="G112" s="27">
        <f t="shared" si="17"/>
        <v>73.5</v>
      </c>
      <c r="H112" s="32" t="str">
        <f t="shared" si="18"/>
        <v>B1</v>
      </c>
    </row>
    <row r="113" spans="1:8" ht="24.95" customHeight="1">
      <c r="A113" s="24">
        <v>4</v>
      </c>
      <c r="B113" s="25" t="s">
        <v>383</v>
      </c>
      <c r="C113" s="27">
        <v>5.75</v>
      </c>
      <c r="D113" s="27">
        <v>4</v>
      </c>
      <c r="E113" s="27">
        <v>4</v>
      </c>
      <c r="F113" s="27">
        <v>55.5</v>
      </c>
      <c r="G113" s="27">
        <f t="shared" si="17"/>
        <v>69.25</v>
      </c>
      <c r="H113" s="32" t="str">
        <f t="shared" si="18"/>
        <v>B2</v>
      </c>
    </row>
    <row r="114" spans="1:8" ht="24.95" customHeight="1">
      <c r="A114" s="24">
        <v>5</v>
      </c>
      <c r="B114" s="25" t="s">
        <v>426</v>
      </c>
      <c r="C114" s="27">
        <v>9.5</v>
      </c>
      <c r="D114" s="27">
        <v>4</v>
      </c>
      <c r="E114" s="27">
        <v>4</v>
      </c>
      <c r="F114" s="27">
        <v>65.5</v>
      </c>
      <c r="G114" s="27">
        <f t="shared" si="17"/>
        <v>83</v>
      </c>
      <c r="H114" s="29" t="str">
        <f t="shared" si="18"/>
        <v>A2</v>
      </c>
    </row>
    <row r="115" spans="1:8" ht="24.95" customHeight="1">
      <c r="A115" s="24">
        <v>6</v>
      </c>
      <c r="B115" s="31" t="s">
        <v>435</v>
      </c>
      <c r="C115" s="27"/>
      <c r="D115" s="27"/>
      <c r="E115" s="27"/>
      <c r="F115" s="27">
        <v>48</v>
      </c>
      <c r="G115" s="42"/>
      <c r="H115" s="32"/>
    </row>
    <row r="116" spans="1:8" ht="24.95" customHeight="1">
      <c r="A116" s="35" t="s">
        <v>362</v>
      </c>
      <c r="B116" s="36"/>
      <c r="C116" s="43"/>
      <c r="D116" s="43"/>
      <c r="E116" s="43"/>
      <c r="F116" s="44"/>
      <c r="G116" s="33">
        <f>SUM(G110:G115)</f>
        <v>376.25</v>
      </c>
      <c r="H116" s="34"/>
    </row>
    <row r="117" spans="1:8" ht="24.95" customHeight="1">
      <c r="A117" s="35" t="s">
        <v>428</v>
      </c>
      <c r="B117" s="36"/>
      <c r="C117" s="43"/>
      <c r="D117" s="43"/>
      <c r="E117" s="43"/>
      <c r="F117" s="44"/>
      <c r="G117" s="37">
        <f>G116/5</f>
        <v>75.25</v>
      </c>
      <c r="H117" s="34" t="str">
        <f t="shared" ref="H117" si="19">IF(G117&gt;=91,"A1",IF(G117&gt;=81,"A2",IF(G117&gt;=71,"B1",IF(G117&gt;=61,"B2",IF(G117&gt;=51,"C1",IF(G117&gt;=41,"C2",IF(G117&gt;=33,"D","E")))))))</f>
        <v>B1</v>
      </c>
    </row>
    <row r="118" spans="1:8" ht="24.95" customHeight="1">
      <c r="A118" s="372" t="s">
        <v>437</v>
      </c>
      <c r="B118" s="373"/>
      <c r="C118" s="373"/>
      <c r="D118" s="373"/>
      <c r="E118" s="373"/>
      <c r="F118" s="373"/>
      <c r="G118" s="373"/>
      <c r="H118" s="374"/>
    </row>
    <row r="119" spans="1:8" ht="24.95" customHeight="1">
      <c r="A119" s="375" t="s">
        <v>430</v>
      </c>
      <c r="B119" s="376"/>
      <c r="C119" s="377" t="s">
        <v>431</v>
      </c>
      <c r="D119" s="377"/>
      <c r="E119" s="377"/>
      <c r="F119" s="377"/>
      <c r="G119" s="377" t="s">
        <v>432</v>
      </c>
      <c r="H119" s="378"/>
    </row>
    <row r="121" spans="1:8" ht="24.95" customHeight="1">
      <c r="A121" s="363" t="s">
        <v>404</v>
      </c>
      <c r="B121" s="364"/>
      <c r="C121" s="364"/>
      <c r="D121" s="364"/>
      <c r="E121" s="364"/>
      <c r="F121" s="364"/>
      <c r="G121" s="364"/>
      <c r="H121" s="365"/>
    </row>
    <row r="122" spans="1:8" ht="24.95" customHeight="1">
      <c r="A122" s="366" t="s">
        <v>421</v>
      </c>
      <c r="B122" s="367"/>
      <c r="C122" s="367"/>
      <c r="D122" s="367"/>
      <c r="E122" s="367"/>
      <c r="F122" s="367"/>
      <c r="G122" s="367"/>
      <c r="H122" s="368"/>
    </row>
    <row r="123" spans="1:8" ht="24.95" customHeight="1">
      <c r="A123" s="366" t="s">
        <v>368</v>
      </c>
      <c r="B123" s="367"/>
      <c r="C123" s="367"/>
      <c r="D123" s="367"/>
      <c r="E123" s="367"/>
      <c r="F123" s="367"/>
      <c r="G123" s="367"/>
      <c r="H123" s="368"/>
    </row>
    <row r="124" spans="1:8" ht="24.95" customHeight="1">
      <c r="A124" s="366" t="s">
        <v>369</v>
      </c>
      <c r="B124" s="367"/>
      <c r="C124" s="367"/>
      <c r="D124" s="367"/>
      <c r="E124" s="367"/>
      <c r="F124" s="367"/>
      <c r="G124" s="367"/>
      <c r="H124" s="368"/>
    </row>
    <row r="125" spans="1:8" ht="24.95" customHeight="1">
      <c r="A125" s="366" t="s">
        <v>422</v>
      </c>
      <c r="B125" s="367"/>
      <c r="C125" s="367"/>
      <c r="D125" s="367"/>
      <c r="E125" s="367"/>
      <c r="F125" s="367"/>
      <c r="G125" s="367"/>
      <c r="H125" s="368"/>
    </row>
    <row r="126" spans="1:8" ht="24.95" customHeight="1">
      <c r="A126" s="18" t="s">
        <v>371</v>
      </c>
      <c r="C126" s="19" t="s">
        <v>372</v>
      </c>
      <c r="E126" s="19"/>
      <c r="F126" s="16"/>
      <c r="G126" s="16"/>
      <c r="H126" s="17"/>
    </row>
    <row r="127" spans="1:8" ht="24.95" customHeight="1">
      <c r="A127" s="18" t="s">
        <v>373</v>
      </c>
      <c r="C127" s="19" t="s">
        <v>79</v>
      </c>
      <c r="D127" s="19"/>
      <c r="E127" s="20" t="s">
        <v>391</v>
      </c>
      <c r="F127" s="20"/>
      <c r="G127" s="20">
        <v>6</v>
      </c>
      <c r="H127" s="21"/>
    </row>
    <row r="128" spans="1:8" ht="24.95" customHeight="1">
      <c r="A128" s="18" t="s">
        <v>7</v>
      </c>
      <c r="C128" s="19" t="s">
        <v>78</v>
      </c>
      <c r="D128" s="19"/>
      <c r="E128" s="20"/>
      <c r="F128" s="20"/>
      <c r="G128" s="20"/>
      <c r="H128" s="21"/>
    </row>
    <row r="129" spans="1:8" ht="24.95" customHeight="1">
      <c r="A129" s="18" t="s">
        <v>375</v>
      </c>
      <c r="B129" s="19"/>
      <c r="C129" s="419" t="s">
        <v>80</v>
      </c>
      <c r="D129" s="419"/>
      <c r="E129" s="20" t="s">
        <v>11</v>
      </c>
      <c r="F129" s="20"/>
      <c r="G129" s="404" t="s">
        <v>82</v>
      </c>
      <c r="H129" s="405"/>
    </row>
    <row r="130" spans="1:8" ht="24.95" customHeight="1">
      <c r="A130" s="369" t="s">
        <v>423</v>
      </c>
      <c r="B130" s="370"/>
      <c r="C130" s="370"/>
      <c r="D130" s="370"/>
      <c r="E130" s="370"/>
      <c r="F130" s="370"/>
      <c r="G130" s="370"/>
      <c r="H130" s="371"/>
    </row>
    <row r="131" spans="1:8" ht="24.95" customHeight="1">
      <c r="A131" s="369" t="s">
        <v>405</v>
      </c>
      <c r="B131" s="370"/>
      <c r="C131" s="370"/>
      <c r="D131" s="370"/>
      <c r="E131" s="370"/>
      <c r="F131" s="370"/>
      <c r="G131" s="370"/>
      <c r="H131" s="371"/>
    </row>
    <row r="132" spans="1:8" ht="24.95" customHeight="1">
      <c r="A132" s="379" t="s">
        <v>6</v>
      </c>
      <c r="B132" s="382" t="s">
        <v>376</v>
      </c>
      <c r="C132" s="385" t="s">
        <v>410</v>
      </c>
      <c r="D132" s="388" t="s">
        <v>424</v>
      </c>
      <c r="E132" s="388" t="s">
        <v>425</v>
      </c>
      <c r="F132" s="385" t="s">
        <v>413</v>
      </c>
      <c r="G132" s="385" t="s">
        <v>414</v>
      </c>
      <c r="H132" s="389" t="s">
        <v>379</v>
      </c>
    </row>
    <row r="133" spans="1:8" ht="24.95" customHeight="1">
      <c r="A133" s="380"/>
      <c r="B133" s="383"/>
      <c r="C133" s="386"/>
      <c r="D133" s="388"/>
      <c r="E133" s="388"/>
      <c r="F133" s="386"/>
      <c r="G133" s="386"/>
      <c r="H133" s="390"/>
    </row>
    <row r="134" spans="1:8" ht="24.95" customHeight="1">
      <c r="A134" s="381"/>
      <c r="B134" s="384"/>
      <c r="C134" s="387"/>
      <c r="D134" s="388"/>
      <c r="E134" s="388"/>
      <c r="F134" s="387"/>
      <c r="G134" s="387"/>
      <c r="H134" s="391"/>
    </row>
    <row r="135" spans="1:8" ht="24.95" customHeight="1">
      <c r="A135" s="24">
        <v>1</v>
      </c>
      <c r="B135" s="25" t="s">
        <v>380</v>
      </c>
      <c r="C135" s="45">
        <v>8.75</v>
      </c>
      <c r="D135" s="27">
        <v>3</v>
      </c>
      <c r="E135" s="27">
        <v>3</v>
      </c>
      <c r="F135" s="45">
        <v>51.5</v>
      </c>
      <c r="G135" s="28">
        <f t="shared" ref="G135" si="20">SUM(C135:F135)</f>
        <v>66.25</v>
      </c>
      <c r="H135" s="46" t="str">
        <f t="shared" ref="H135:H139" si="21">IF(G135&gt;=91,"A1",IF(G135&gt;=81,"A2",IF(G135&gt;=71,"B1",IF(G135&gt;=61,"B2",IF(G135&gt;=51,"C1",IF(G135&gt;=41,"C2",IF(G135&gt;=33,"D","E")))))))</f>
        <v>B2</v>
      </c>
    </row>
    <row r="136" spans="1:8" ht="24.95" customHeight="1">
      <c r="A136" s="24">
        <v>2</v>
      </c>
      <c r="B136" s="25" t="s">
        <v>381</v>
      </c>
      <c r="C136" s="45">
        <v>8.25</v>
      </c>
      <c r="D136" s="27">
        <v>4.5</v>
      </c>
      <c r="E136" s="27">
        <v>4.5</v>
      </c>
      <c r="F136" s="27">
        <v>58.5</v>
      </c>
      <c r="G136" s="27">
        <f t="shared" ref="G136:G139" si="22">SUM(C136:F136)</f>
        <v>75.75</v>
      </c>
      <c r="H136" s="29" t="str">
        <f t="shared" si="21"/>
        <v>B1</v>
      </c>
    </row>
    <row r="137" spans="1:8" ht="24.95" customHeight="1">
      <c r="A137" s="24">
        <v>3</v>
      </c>
      <c r="B137" s="25" t="s">
        <v>382</v>
      </c>
      <c r="C137" s="27">
        <v>7.75</v>
      </c>
      <c r="D137" s="27">
        <v>3</v>
      </c>
      <c r="E137" s="27">
        <v>4</v>
      </c>
      <c r="F137" s="27">
        <v>27.5</v>
      </c>
      <c r="G137" s="27">
        <f t="shared" si="22"/>
        <v>42.25</v>
      </c>
      <c r="H137" s="29" t="str">
        <f t="shared" si="21"/>
        <v>C2</v>
      </c>
    </row>
    <row r="138" spans="1:8" ht="24.95" customHeight="1">
      <c r="A138" s="24">
        <v>4</v>
      </c>
      <c r="B138" s="25" t="s">
        <v>383</v>
      </c>
      <c r="C138" s="27">
        <v>4.75</v>
      </c>
      <c r="D138" s="27">
        <v>3</v>
      </c>
      <c r="E138" s="27">
        <v>3</v>
      </c>
      <c r="F138" s="27">
        <v>46.5</v>
      </c>
      <c r="G138" s="27">
        <f t="shared" si="22"/>
        <v>57.25</v>
      </c>
      <c r="H138" s="29" t="str">
        <f t="shared" si="21"/>
        <v>C1</v>
      </c>
    </row>
    <row r="139" spans="1:8" ht="24.95" customHeight="1">
      <c r="A139" s="24">
        <v>5</v>
      </c>
      <c r="B139" s="25" t="s">
        <v>426</v>
      </c>
      <c r="C139" s="27">
        <v>6</v>
      </c>
      <c r="D139" s="27">
        <v>4</v>
      </c>
      <c r="E139" s="27">
        <v>4</v>
      </c>
      <c r="F139" s="27">
        <v>40</v>
      </c>
      <c r="G139" s="27">
        <f t="shared" si="22"/>
        <v>54</v>
      </c>
      <c r="H139" s="29" t="str">
        <f t="shared" si="21"/>
        <v>C1</v>
      </c>
    </row>
    <row r="140" spans="1:8" ht="24.95" customHeight="1">
      <c r="A140" s="24">
        <v>6</v>
      </c>
      <c r="B140" s="31" t="s">
        <v>435</v>
      </c>
      <c r="C140" s="27"/>
      <c r="D140" s="27"/>
      <c r="E140" s="27"/>
      <c r="F140" s="27">
        <v>40.5</v>
      </c>
      <c r="G140" s="42"/>
      <c r="H140" s="32"/>
    </row>
    <row r="141" spans="1:8" ht="24.95" customHeight="1">
      <c r="A141" s="35" t="s">
        <v>362</v>
      </c>
      <c r="B141" s="36"/>
      <c r="C141" s="43"/>
      <c r="D141" s="43"/>
      <c r="E141" s="43"/>
      <c r="F141" s="44"/>
      <c r="G141" s="33">
        <f>SUM(G135:G140)</f>
        <v>295.5</v>
      </c>
      <c r="H141" s="34"/>
    </row>
    <row r="142" spans="1:8" ht="24.95" customHeight="1">
      <c r="A142" s="35" t="s">
        <v>428</v>
      </c>
      <c r="B142" s="36"/>
      <c r="C142" s="43"/>
      <c r="D142" s="43"/>
      <c r="E142" s="43"/>
      <c r="F142" s="44"/>
      <c r="G142" s="37">
        <f>G141/5</f>
        <v>59.1</v>
      </c>
      <c r="H142" s="34" t="str">
        <f t="shared" ref="H142" si="23">IF(G142&gt;=91,"A1",IF(G142&gt;=81,"A2",IF(G142&gt;=71,"B1",IF(G142&gt;=61,"B2",IF(G142&gt;=51,"C1",IF(G142&gt;=41,"C2",IF(G142&gt;=33,"D","E")))))))</f>
        <v>C1</v>
      </c>
    </row>
    <row r="143" spans="1:8" ht="24.95" customHeight="1">
      <c r="A143" s="372" t="s">
        <v>429</v>
      </c>
      <c r="B143" s="373"/>
      <c r="C143" s="373"/>
      <c r="D143" s="373"/>
      <c r="E143" s="373"/>
      <c r="F143" s="373"/>
      <c r="G143" s="373"/>
      <c r="H143" s="374"/>
    </row>
    <row r="144" spans="1:8" ht="24.95" customHeight="1">
      <c r="A144" s="375" t="s">
        <v>430</v>
      </c>
      <c r="B144" s="376"/>
      <c r="C144" s="412" t="s">
        <v>431</v>
      </c>
      <c r="D144" s="413"/>
      <c r="E144" s="413"/>
      <c r="F144" s="414"/>
      <c r="G144" s="412" t="s">
        <v>432</v>
      </c>
      <c r="H144" s="415"/>
    </row>
    <row r="146" spans="1:8" ht="24.95" customHeight="1">
      <c r="A146" s="363" t="s">
        <v>404</v>
      </c>
      <c r="B146" s="364"/>
      <c r="C146" s="364"/>
      <c r="D146" s="364"/>
      <c r="E146" s="364"/>
      <c r="F146" s="364"/>
      <c r="G146" s="364"/>
      <c r="H146" s="365"/>
    </row>
    <row r="147" spans="1:8" ht="24.95" customHeight="1">
      <c r="A147" s="366" t="s">
        <v>421</v>
      </c>
      <c r="B147" s="367"/>
      <c r="C147" s="367"/>
      <c r="D147" s="367"/>
      <c r="E147" s="367"/>
      <c r="F147" s="367"/>
      <c r="G147" s="367"/>
      <c r="H147" s="368"/>
    </row>
    <row r="148" spans="1:8" ht="24.95" customHeight="1">
      <c r="A148" s="366" t="s">
        <v>368</v>
      </c>
      <c r="B148" s="367"/>
      <c r="C148" s="367"/>
      <c r="D148" s="367"/>
      <c r="E148" s="367"/>
      <c r="F148" s="367"/>
      <c r="G148" s="367"/>
      <c r="H148" s="368"/>
    </row>
    <row r="149" spans="1:8" ht="24.95" customHeight="1">
      <c r="A149" s="366" t="s">
        <v>369</v>
      </c>
      <c r="B149" s="367"/>
      <c r="C149" s="367"/>
      <c r="D149" s="367"/>
      <c r="E149" s="367"/>
      <c r="F149" s="367"/>
      <c r="G149" s="367"/>
      <c r="H149" s="368"/>
    </row>
    <row r="150" spans="1:8" ht="24.95" customHeight="1">
      <c r="A150" s="366" t="s">
        <v>422</v>
      </c>
      <c r="B150" s="367"/>
      <c r="C150" s="367"/>
      <c r="D150" s="367"/>
      <c r="E150" s="367"/>
      <c r="F150" s="367"/>
      <c r="G150" s="367"/>
      <c r="H150" s="368"/>
    </row>
    <row r="151" spans="1:8" ht="24.95" customHeight="1">
      <c r="A151" s="18" t="s">
        <v>371</v>
      </c>
      <c r="C151" s="19" t="s">
        <v>372</v>
      </c>
      <c r="E151" s="19"/>
      <c r="F151" s="16"/>
      <c r="G151" s="16"/>
      <c r="H151" s="17"/>
    </row>
    <row r="152" spans="1:8" ht="24.95" customHeight="1">
      <c r="A152" s="18" t="s">
        <v>373</v>
      </c>
      <c r="C152" s="47" t="s">
        <v>438</v>
      </c>
      <c r="D152" s="19"/>
      <c r="E152" s="20" t="s">
        <v>391</v>
      </c>
      <c r="F152" s="20"/>
      <c r="G152" s="20">
        <v>7</v>
      </c>
      <c r="H152" s="21"/>
    </row>
    <row r="153" spans="1:8" ht="24.95" customHeight="1">
      <c r="A153" s="18" t="s">
        <v>7</v>
      </c>
      <c r="C153" s="48" t="s">
        <v>319</v>
      </c>
      <c r="D153" s="16"/>
      <c r="E153" s="19"/>
      <c r="F153" s="19"/>
      <c r="G153" s="19"/>
      <c r="H153" s="21"/>
    </row>
    <row r="154" spans="1:8" ht="24.95" customHeight="1">
      <c r="A154" s="18" t="s">
        <v>375</v>
      </c>
      <c r="B154" s="19"/>
      <c r="C154" s="416" t="s">
        <v>321</v>
      </c>
      <c r="D154" s="416"/>
      <c r="E154" s="19" t="s">
        <v>11</v>
      </c>
      <c r="F154" s="19"/>
      <c r="G154" s="417" t="s">
        <v>322</v>
      </c>
      <c r="H154" s="418"/>
    </row>
    <row r="155" spans="1:8" ht="24.95" customHeight="1">
      <c r="A155" s="369" t="s">
        <v>423</v>
      </c>
      <c r="B155" s="370"/>
      <c r="C155" s="370"/>
      <c r="D155" s="370"/>
      <c r="E155" s="370"/>
      <c r="F155" s="370"/>
      <c r="G155" s="370"/>
      <c r="H155" s="371"/>
    </row>
    <row r="156" spans="1:8" ht="24.95" customHeight="1">
      <c r="A156" s="369" t="s">
        <v>405</v>
      </c>
      <c r="B156" s="370"/>
      <c r="C156" s="370"/>
      <c r="D156" s="370"/>
      <c r="E156" s="370"/>
      <c r="F156" s="370"/>
      <c r="G156" s="370"/>
      <c r="H156" s="371"/>
    </row>
    <row r="157" spans="1:8" ht="24.95" customHeight="1">
      <c r="A157" s="379" t="s">
        <v>6</v>
      </c>
      <c r="B157" s="382" t="s">
        <v>376</v>
      </c>
      <c r="C157" s="385" t="s">
        <v>410</v>
      </c>
      <c r="D157" s="388" t="s">
        <v>424</v>
      </c>
      <c r="E157" s="388" t="s">
        <v>425</v>
      </c>
      <c r="F157" s="385" t="s">
        <v>413</v>
      </c>
      <c r="G157" s="385" t="s">
        <v>414</v>
      </c>
      <c r="H157" s="389" t="s">
        <v>379</v>
      </c>
    </row>
    <row r="158" spans="1:8" ht="24.95" customHeight="1">
      <c r="A158" s="380"/>
      <c r="B158" s="383"/>
      <c r="C158" s="386"/>
      <c r="D158" s="388"/>
      <c r="E158" s="388"/>
      <c r="F158" s="386"/>
      <c r="G158" s="386"/>
      <c r="H158" s="390"/>
    </row>
    <row r="159" spans="1:8" ht="24.95" customHeight="1">
      <c r="A159" s="24">
        <v>1</v>
      </c>
      <c r="B159" s="25" t="s">
        <v>380</v>
      </c>
      <c r="C159" s="45">
        <v>7</v>
      </c>
      <c r="D159" s="27">
        <v>5</v>
      </c>
      <c r="E159" s="27">
        <v>4</v>
      </c>
      <c r="F159" s="45">
        <v>46</v>
      </c>
      <c r="G159" s="28">
        <f t="shared" ref="G159" si="24">SUM(C159:F159)</f>
        <v>62</v>
      </c>
      <c r="H159" s="32" t="str">
        <f>IF(G159&gt;=91,"A1",IF(G159&gt;=81,"A2",IF(G159&gt;=71,"B1",IF(G159&gt;=61,"B2",IF(G159&gt;=51,"C1",IF(G159&gt;=41,"C2",IF(G159&gt;=33,"D","E")))))))</f>
        <v>B2</v>
      </c>
    </row>
    <row r="160" spans="1:8" ht="24.95" customHeight="1">
      <c r="A160" s="24">
        <v>2</v>
      </c>
      <c r="B160" s="25" t="s">
        <v>381</v>
      </c>
      <c r="C160" s="45">
        <v>6.5</v>
      </c>
      <c r="D160" s="27">
        <v>4</v>
      </c>
      <c r="E160" s="27">
        <v>4.5</v>
      </c>
      <c r="F160" s="27">
        <v>57.5</v>
      </c>
      <c r="G160" s="27">
        <f t="shared" ref="G160:G163" si="25">SUM(C160:F160)</f>
        <v>72.5</v>
      </c>
      <c r="H160" s="32" t="str">
        <f t="shared" ref="H160:H163" si="26">IF(G160&gt;=91,"A1",IF(G160&gt;=81,"A2",IF(G160&gt;=71,"B1",IF(G160&gt;=61,"B2",IF(G160&gt;=51,"C1",IF(G160&gt;=41,"C2",IF(G160&gt;=33,"D","E")))))))</f>
        <v>B1</v>
      </c>
    </row>
    <row r="161" spans="1:8" ht="24.95" customHeight="1">
      <c r="A161" s="24">
        <v>3</v>
      </c>
      <c r="B161" s="25" t="s">
        <v>382</v>
      </c>
      <c r="C161" s="27">
        <v>6.5</v>
      </c>
      <c r="D161" s="27">
        <v>3.5</v>
      </c>
      <c r="E161" s="27">
        <v>4</v>
      </c>
      <c r="F161" s="27">
        <v>37.5</v>
      </c>
      <c r="G161" s="27">
        <f t="shared" si="25"/>
        <v>51.5</v>
      </c>
      <c r="H161" s="32" t="str">
        <f t="shared" si="26"/>
        <v>C1</v>
      </c>
    </row>
    <row r="162" spans="1:8" ht="24.95" customHeight="1">
      <c r="A162" s="24">
        <v>4</v>
      </c>
      <c r="B162" s="25" t="s">
        <v>383</v>
      </c>
      <c r="C162" s="27">
        <v>7.25</v>
      </c>
      <c r="D162" s="27">
        <v>4</v>
      </c>
      <c r="E162" s="27">
        <v>5</v>
      </c>
      <c r="F162" s="27">
        <v>51</v>
      </c>
      <c r="G162" s="27">
        <f t="shared" si="25"/>
        <v>67.25</v>
      </c>
      <c r="H162" s="32" t="str">
        <f t="shared" si="26"/>
        <v>B2</v>
      </c>
    </row>
    <row r="163" spans="1:8" ht="24.95" customHeight="1">
      <c r="A163" s="24">
        <v>5</v>
      </c>
      <c r="B163" s="25" t="s">
        <v>426</v>
      </c>
      <c r="C163" s="27">
        <v>7.25</v>
      </c>
      <c r="D163" s="27">
        <v>4</v>
      </c>
      <c r="E163" s="27">
        <v>4</v>
      </c>
      <c r="F163" s="27">
        <v>49.5</v>
      </c>
      <c r="G163" s="27">
        <f t="shared" si="25"/>
        <v>64.75</v>
      </c>
      <c r="H163" s="29" t="str">
        <f t="shared" si="26"/>
        <v>B2</v>
      </c>
    </row>
    <row r="164" spans="1:8" ht="24.95" customHeight="1">
      <c r="A164" s="24">
        <v>6</v>
      </c>
      <c r="B164" s="31" t="s">
        <v>435</v>
      </c>
      <c r="C164" s="27"/>
      <c r="D164" s="27"/>
      <c r="E164" s="27"/>
      <c r="F164" s="27">
        <v>48</v>
      </c>
      <c r="G164" s="42"/>
      <c r="H164" s="32"/>
    </row>
    <row r="165" spans="1:8" ht="24.95" customHeight="1">
      <c r="A165" s="35" t="s">
        <v>362</v>
      </c>
      <c r="B165" s="36"/>
      <c r="C165" s="43"/>
      <c r="D165" s="43"/>
      <c r="E165" s="43"/>
      <c r="F165" s="44"/>
      <c r="G165" s="33">
        <f>SUM(G159:G164)</f>
        <v>318</v>
      </c>
      <c r="H165" s="34"/>
    </row>
    <row r="166" spans="1:8" ht="24.95" customHeight="1">
      <c r="A166" s="35" t="s">
        <v>428</v>
      </c>
      <c r="B166" s="36"/>
      <c r="C166" s="43"/>
      <c r="D166" s="43"/>
      <c r="E166" s="43"/>
      <c r="F166" s="44"/>
      <c r="G166" s="37">
        <f>G165/5</f>
        <v>63.6</v>
      </c>
      <c r="H166" s="34" t="str">
        <f t="shared" ref="H166" si="27">IF(G166&gt;=91,"A1",IF(G166&gt;=81,"A2",IF(G166&gt;=71,"B1",IF(G166&gt;=61,"B2",IF(G166&gt;=51,"C1",IF(G166&gt;=41,"C2",IF(G166&gt;=33,"D","E")))))))</f>
        <v>B2</v>
      </c>
    </row>
    <row r="167" spans="1:8" ht="24.95" customHeight="1">
      <c r="A167" s="372" t="s">
        <v>439</v>
      </c>
      <c r="B167" s="373"/>
      <c r="C167" s="373"/>
      <c r="D167" s="373"/>
      <c r="E167" s="373"/>
      <c r="F167" s="373"/>
      <c r="G167" s="373"/>
      <c r="H167" s="374"/>
    </row>
    <row r="168" spans="1:8" ht="24.95" customHeight="1">
      <c r="A168" s="375" t="s">
        <v>430</v>
      </c>
      <c r="B168" s="376"/>
      <c r="C168" s="377" t="s">
        <v>431</v>
      </c>
      <c r="D168" s="377"/>
      <c r="E168" s="377"/>
      <c r="F168" s="377"/>
      <c r="G168" s="377" t="s">
        <v>432</v>
      </c>
      <c r="H168" s="378"/>
    </row>
    <row r="170" spans="1:8" ht="24.95" customHeight="1">
      <c r="A170" s="363" t="s">
        <v>404</v>
      </c>
      <c r="B170" s="364"/>
      <c r="C170" s="364"/>
      <c r="D170" s="364"/>
      <c r="E170" s="364"/>
      <c r="F170" s="364"/>
      <c r="G170" s="364"/>
      <c r="H170" s="365"/>
    </row>
    <row r="171" spans="1:8" ht="24.95" customHeight="1">
      <c r="A171" s="366" t="s">
        <v>421</v>
      </c>
      <c r="B171" s="367"/>
      <c r="C171" s="367"/>
      <c r="D171" s="367"/>
      <c r="E171" s="367"/>
      <c r="F171" s="367"/>
      <c r="G171" s="367"/>
      <c r="H171" s="368"/>
    </row>
    <row r="172" spans="1:8" ht="24.95" customHeight="1">
      <c r="A172" s="366" t="s">
        <v>368</v>
      </c>
      <c r="B172" s="367"/>
      <c r="C172" s="367"/>
      <c r="D172" s="367"/>
      <c r="E172" s="367"/>
      <c r="F172" s="367"/>
      <c r="G172" s="367"/>
      <c r="H172" s="368"/>
    </row>
    <row r="173" spans="1:8" ht="24.95" customHeight="1">
      <c r="A173" s="366" t="s">
        <v>369</v>
      </c>
      <c r="B173" s="367"/>
      <c r="C173" s="367"/>
      <c r="D173" s="367"/>
      <c r="E173" s="367"/>
      <c r="F173" s="367"/>
      <c r="G173" s="367"/>
      <c r="H173" s="368"/>
    </row>
    <row r="174" spans="1:8" ht="24.95" customHeight="1">
      <c r="A174" s="366" t="s">
        <v>422</v>
      </c>
      <c r="B174" s="367"/>
      <c r="C174" s="367"/>
      <c r="D174" s="367"/>
      <c r="E174" s="367"/>
      <c r="F174" s="367"/>
      <c r="G174" s="367"/>
      <c r="H174" s="368"/>
    </row>
    <row r="175" spans="1:8" ht="24.95" customHeight="1">
      <c r="A175" s="18" t="s">
        <v>371</v>
      </c>
      <c r="C175" s="19" t="s">
        <v>372</v>
      </c>
      <c r="E175" s="19"/>
      <c r="F175" s="16"/>
      <c r="G175" s="16"/>
      <c r="H175" s="17"/>
    </row>
    <row r="176" spans="1:8" ht="24.95" customHeight="1">
      <c r="A176" s="18" t="s">
        <v>373</v>
      </c>
      <c r="C176" s="49" t="s">
        <v>91</v>
      </c>
      <c r="D176" s="19"/>
      <c r="E176" s="20" t="s">
        <v>391</v>
      </c>
      <c r="F176" s="20"/>
      <c r="G176" s="20">
        <v>8</v>
      </c>
      <c r="H176" s="21"/>
    </row>
    <row r="177" spans="1:8" ht="24.95" customHeight="1">
      <c r="A177" s="18" t="s">
        <v>7</v>
      </c>
      <c r="C177" s="19" t="s">
        <v>90</v>
      </c>
      <c r="D177" s="19"/>
      <c r="E177" s="19"/>
      <c r="F177" s="19"/>
      <c r="G177" s="19"/>
      <c r="H177" s="21"/>
    </row>
    <row r="178" spans="1:8" ht="24.95" customHeight="1">
      <c r="A178" s="18" t="s">
        <v>375</v>
      </c>
      <c r="B178" s="19"/>
      <c r="C178" s="19" t="s">
        <v>92</v>
      </c>
      <c r="D178" s="19"/>
      <c r="E178" s="19" t="s">
        <v>11</v>
      </c>
      <c r="F178" s="19"/>
      <c r="G178" s="406" t="s">
        <v>93</v>
      </c>
      <c r="H178" s="407"/>
    </row>
    <row r="179" spans="1:8" ht="24.95" customHeight="1">
      <c r="A179" s="369" t="s">
        <v>423</v>
      </c>
      <c r="B179" s="370"/>
      <c r="C179" s="370"/>
      <c r="D179" s="370"/>
      <c r="E179" s="370"/>
      <c r="F179" s="370"/>
      <c r="G179" s="370"/>
      <c r="H179" s="371"/>
    </row>
    <row r="180" spans="1:8" ht="24.95" customHeight="1">
      <c r="A180" s="369" t="s">
        <v>405</v>
      </c>
      <c r="B180" s="370"/>
      <c r="C180" s="370"/>
      <c r="D180" s="370"/>
      <c r="E180" s="370"/>
      <c r="F180" s="370"/>
      <c r="G180" s="370"/>
      <c r="H180" s="371"/>
    </row>
    <row r="181" spans="1:8" ht="24.95" customHeight="1">
      <c r="A181" s="379" t="s">
        <v>6</v>
      </c>
      <c r="B181" s="382" t="s">
        <v>376</v>
      </c>
      <c r="C181" s="385" t="s">
        <v>410</v>
      </c>
      <c r="D181" s="388" t="s">
        <v>424</v>
      </c>
      <c r="E181" s="388" t="s">
        <v>425</v>
      </c>
      <c r="F181" s="385" t="s">
        <v>413</v>
      </c>
      <c r="G181" s="385" t="s">
        <v>414</v>
      </c>
      <c r="H181" s="389" t="s">
        <v>379</v>
      </c>
    </row>
    <row r="182" spans="1:8" ht="24.95" customHeight="1">
      <c r="A182" s="380"/>
      <c r="B182" s="383"/>
      <c r="C182" s="386"/>
      <c r="D182" s="388"/>
      <c r="E182" s="388"/>
      <c r="F182" s="386"/>
      <c r="G182" s="386"/>
      <c r="H182" s="390"/>
    </row>
    <row r="183" spans="1:8" ht="24.95" customHeight="1">
      <c r="A183" s="381"/>
      <c r="B183" s="384"/>
      <c r="C183" s="387"/>
      <c r="D183" s="388"/>
      <c r="E183" s="388"/>
      <c r="F183" s="387"/>
      <c r="G183" s="387"/>
      <c r="H183" s="391"/>
    </row>
    <row r="184" spans="1:8" ht="24.95" customHeight="1">
      <c r="A184" s="24">
        <v>1</v>
      </c>
      <c r="B184" s="25" t="s">
        <v>380</v>
      </c>
      <c r="C184" s="45">
        <v>9.5</v>
      </c>
      <c r="D184" s="27">
        <v>5</v>
      </c>
      <c r="E184" s="27">
        <v>5</v>
      </c>
      <c r="F184" s="45">
        <v>69.5</v>
      </c>
      <c r="G184" s="28">
        <f t="shared" ref="G184" si="28">SUM(C184:F184)</f>
        <v>89</v>
      </c>
      <c r="H184" s="46" t="str">
        <f t="shared" ref="H184:H188" si="29">IF(G184&gt;=91,"A1",IF(G184&gt;=81,"A2",IF(G184&gt;=71,"B1",IF(G184&gt;=61,"B2",IF(G184&gt;=51,"C1",IF(G184&gt;=41,"C2",IF(G184&gt;=33,"D","E")))))))</f>
        <v>A2</v>
      </c>
    </row>
    <row r="185" spans="1:8" ht="24.95" customHeight="1">
      <c r="A185" s="24">
        <v>2</v>
      </c>
      <c r="B185" s="25" t="s">
        <v>381</v>
      </c>
      <c r="C185" s="45">
        <v>7.5</v>
      </c>
      <c r="D185" s="27">
        <v>5</v>
      </c>
      <c r="E185" s="27">
        <v>5</v>
      </c>
      <c r="F185" s="27">
        <v>65.5</v>
      </c>
      <c r="G185" s="27">
        <f t="shared" ref="G185:G188" si="30">SUM(C185:F185)</f>
        <v>83</v>
      </c>
      <c r="H185" s="29" t="str">
        <f t="shared" si="29"/>
        <v>A2</v>
      </c>
    </row>
    <row r="186" spans="1:8" ht="24.95" customHeight="1">
      <c r="A186" s="24">
        <v>3</v>
      </c>
      <c r="B186" s="25" t="s">
        <v>382</v>
      </c>
      <c r="C186" s="27">
        <v>10</v>
      </c>
      <c r="D186" s="27">
        <v>4.5</v>
      </c>
      <c r="E186" s="27">
        <v>5</v>
      </c>
      <c r="F186" s="27">
        <v>60</v>
      </c>
      <c r="G186" s="27">
        <f t="shared" si="30"/>
        <v>79.5</v>
      </c>
      <c r="H186" s="29" t="str">
        <f t="shared" si="29"/>
        <v>B1</v>
      </c>
    </row>
    <row r="187" spans="1:8" ht="24.95" customHeight="1">
      <c r="A187" s="24">
        <v>4</v>
      </c>
      <c r="B187" s="25" t="s">
        <v>383</v>
      </c>
      <c r="C187" s="27">
        <v>9.75</v>
      </c>
      <c r="D187" s="27">
        <v>5</v>
      </c>
      <c r="E187" s="27">
        <v>5</v>
      </c>
      <c r="F187" s="27">
        <v>71</v>
      </c>
      <c r="G187" s="27">
        <f t="shared" si="30"/>
        <v>90.75</v>
      </c>
      <c r="H187" s="29" t="str">
        <f t="shared" si="29"/>
        <v>A2</v>
      </c>
    </row>
    <row r="188" spans="1:8" ht="24.95" customHeight="1">
      <c r="A188" s="24">
        <v>5</v>
      </c>
      <c r="B188" s="25" t="s">
        <v>426</v>
      </c>
      <c r="C188" s="27">
        <v>9.25</v>
      </c>
      <c r="D188" s="27">
        <v>5</v>
      </c>
      <c r="E188" s="27">
        <v>5</v>
      </c>
      <c r="F188" s="27">
        <v>59.5</v>
      </c>
      <c r="G188" s="27">
        <f t="shared" si="30"/>
        <v>78.75</v>
      </c>
      <c r="H188" s="29" t="str">
        <f t="shared" si="29"/>
        <v>B1</v>
      </c>
    </row>
    <row r="189" spans="1:8" ht="24.95" customHeight="1">
      <c r="A189" s="24">
        <v>6</v>
      </c>
      <c r="B189" s="31" t="s">
        <v>435</v>
      </c>
      <c r="C189" s="27"/>
      <c r="D189" s="27"/>
      <c r="E189" s="27"/>
      <c r="F189" s="27">
        <v>48</v>
      </c>
      <c r="G189" s="42"/>
      <c r="H189" s="32"/>
    </row>
    <row r="190" spans="1:8" ht="24.95" customHeight="1">
      <c r="A190" s="35" t="s">
        <v>362</v>
      </c>
      <c r="B190" s="36"/>
      <c r="C190" s="43"/>
      <c r="D190" s="43"/>
      <c r="E190" s="43"/>
      <c r="F190" s="44"/>
      <c r="G190" s="33">
        <f>SUM(G184:G189)</f>
        <v>421</v>
      </c>
      <c r="H190" s="34"/>
    </row>
    <row r="191" spans="1:8" ht="24.95" customHeight="1">
      <c r="A191" s="35" t="s">
        <v>428</v>
      </c>
      <c r="B191" s="36"/>
      <c r="C191" s="43"/>
      <c r="D191" s="43"/>
      <c r="E191" s="43"/>
      <c r="F191" s="44"/>
      <c r="G191" s="37">
        <f>G190/5</f>
        <v>84.2</v>
      </c>
      <c r="H191" s="34" t="str">
        <f t="shared" ref="H191" si="31">IF(G191&gt;=91,"A1",IF(G191&gt;=81,"A2",IF(G191&gt;=71,"B1",IF(G191&gt;=61,"B2",IF(G191&gt;=51,"C1",IF(G191&gt;=41,"C2",IF(G191&gt;=33,"D","E")))))))</f>
        <v>A2</v>
      </c>
    </row>
    <row r="192" spans="1:8" ht="24.95" customHeight="1">
      <c r="A192" s="372" t="s">
        <v>440</v>
      </c>
      <c r="B192" s="373"/>
      <c r="C192" s="373"/>
      <c r="D192" s="373"/>
      <c r="E192" s="373"/>
      <c r="F192" s="373"/>
      <c r="G192" s="373"/>
      <c r="H192" s="374"/>
    </row>
    <row r="193" spans="1:8" ht="24.95" customHeight="1">
      <c r="A193" s="375" t="s">
        <v>430</v>
      </c>
      <c r="B193" s="376"/>
      <c r="C193" s="412" t="s">
        <v>431</v>
      </c>
      <c r="D193" s="413"/>
      <c r="E193" s="413"/>
      <c r="F193" s="414"/>
      <c r="G193" s="412" t="s">
        <v>432</v>
      </c>
      <c r="H193" s="415"/>
    </row>
    <row r="195" spans="1:8" ht="24.95" customHeight="1">
      <c r="A195" s="363" t="s">
        <v>404</v>
      </c>
      <c r="B195" s="364"/>
      <c r="C195" s="364"/>
      <c r="D195" s="364"/>
      <c r="E195" s="364"/>
      <c r="F195" s="364"/>
      <c r="G195" s="364"/>
      <c r="H195" s="365"/>
    </row>
    <row r="196" spans="1:8" ht="24.95" customHeight="1">
      <c r="A196" s="366" t="s">
        <v>421</v>
      </c>
      <c r="B196" s="367"/>
      <c r="C196" s="367"/>
      <c r="D196" s="367"/>
      <c r="E196" s="367"/>
      <c r="F196" s="367"/>
      <c r="G196" s="367"/>
      <c r="H196" s="368"/>
    </row>
    <row r="197" spans="1:8" ht="24.95" customHeight="1">
      <c r="A197" s="366" t="s">
        <v>368</v>
      </c>
      <c r="B197" s="367"/>
      <c r="C197" s="367"/>
      <c r="D197" s="367"/>
      <c r="E197" s="367"/>
      <c r="F197" s="367"/>
      <c r="G197" s="367"/>
      <c r="H197" s="368"/>
    </row>
    <row r="198" spans="1:8" ht="24.95" customHeight="1">
      <c r="A198" s="366" t="s">
        <v>369</v>
      </c>
      <c r="B198" s="367"/>
      <c r="C198" s="367"/>
      <c r="D198" s="367"/>
      <c r="E198" s="367"/>
      <c r="F198" s="367"/>
      <c r="G198" s="367"/>
      <c r="H198" s="368"/>
    </row>
    <row r="199" spans="1:8" ht="24.95" customHeight="1">
      <c r="A199" s="366" t="s">
        <v>422</v>
      </c>
      <c r="B199" s="367"/>
      <c r="C199" s="367"/>
      <c r="D199" s="367"/>
      <c r="E199" s="367"/>
      <c r="F199" s="367"/>
      <c r="G199" s="367"/>
      <c r="H199" s="368"/>
    </row>
    <row r="200" spans="1:8" ht="24.95" customHeight="1">
      <c r="A200" s="18" t="s">
        <v>371</v>
      </c>
      <c r="C200" s="19" t="s">
        <v>372</v>
      </c>
      <c r="E200" s="19"/>
      <c r="F200" s="16"/>
      <c r="G200" s="16"/>
      <c r="H200" s="17"/>
    </row>
    <row r="201" spans="1:8" ht="24.95" customHeight="1">
      <c r="A201" s="18" t="s">
        <v>373</v>
      </c>
      <c r="C201" s="19" t="s">
        <v>101</v>
      </c>
      <c r="D201" s="19"/>
      <c r="E201" s="20" t="s">
        <v>391</v>
      </c>
      <c r="F201" s="20"/>
      <c r="G201" s="20">
        <v>9</v>
      </c>
      <c r="H201" s="21"/>
    </row>
    <row r="202" spans="1:8" ht="24.95" customHeight="1">
      <c r="A202" s="18" t="s">
        <v>7</v>
      </c>
      <c r="C202" s="19" t="s">
        <v>100</v>
      </c>
      <c r="D202" s="19"/>
      <c r="E202" s="19"/>
      <c r="F202" s="19"/>
      <c r="G202" s="19"/>
      <c r="H202" s="21"/>
    </row>
    <row r="203" spans="1:8" ht="24.95" customHeight="1">
      <c r="A203" s="18" t="s">
        <v>375</v>
      </c>
      <c r="B203" s="19"/>
      <c r="C203" s="19" t="s">
        <v>102</v>
      </c>
      <c r="D203" s="19"/>
      <c r="E203" s="19" t="s">
        <v>11</v>
      </c>
      <c r="F203" s="19"/>
      <c r="G203" s="404" t="s">
        <v>103</v>
      </c>
      <c r="H203" s="405"/>
    </row>
    <row r="204" spans="1:8" ht="24.95" customHeight="1">
      <c r="A204" s="369" t="s">
        <v>423</v>
      </c>
      <c r="B204" s="370"/>
      <c r="C204" s="370"/>
      <c r="D204" s="370"/>
      <c r="E204" s="370"/>
      <c r="F204" s="370"/>
      <c r="G204" s="370"/>
      <c r="H204" s="371"/>
    </row>
    <row r="205" spans="1:8" ht="24.95" customHeight="1">
      <c r="A205" s="369" t="s">
        <v>405</v>
      </c>
      <c r="B205" s="370"/>
      <c r="C205" s="370"/>
      <c r="D205" s="370"/>
      <c r="E205" s="370"/>
      <c r="F205" s="370"/>
      <c r="G205" s="370"/>
      <c r="H205" s="371"/>
    </row>
    <row r="206" spans="1:8" ht="36">
      <c r="A206" s="38" t="s">
        <v>6</v>
      </c>
      <c r="B206" s="39" t="s">
        <v>376</v>
      </c>
      <c r="C206" s="40" t="s">
        <v>410</v>
      </c>
      <c r="D206" s="23" t="s">
        <v>424</v>
      </c>
      <c r="E206" s="23" t="s">
        <v>425</v>
      </c>
      <c r="F206" s="40" t="s">
        <v>413</v>
      </c>
      <c r="G206" s="40" t="s">
        <v>414</v>
      </c>
      <c r="H206" s="41" t="s">
        <v>379</v>
      </c>
    </row>
    <row r="207" spans="1:8" ht="24.95" customHeight="1">
      <c r="A207" s="24">
        <v>1</v>
      </c>
      <c r="B207" s="25" t="s">
        <v>380</v>
      </c>
      <c r="C207" s="45">
        <v>6.75</v>
      </c>
      <c r="D207" s="27">
        <v>5</v>
      </c>
      <c r="E207" s="27">
        <v>5</v>
      </c>
      <c r="F207" s="45">
        <v>63.5</v>
      </c>
      <c r="G207" s="28">
        <f t="shared" ref="G207" si="32">SUM(C207:F207)</f>
        <v>80.25</v>
      </c>
      <c r="H207" s="46" t="str">
        <f t="shared" ref="H207:H211" si="33">IF(G207&gt;=91,"A1",IF(G207&gt;=81,"A2",IF(G207&gt;=71,"B1",IF(G207&gt;=61,"B2",IF(G207&gt;=51,"C1",IF(G207&gt;=41,"C2",IF(G207&gt;=33,"D","E")))))))</f>
        <v>B1</v>
      </c>
    </row>
    <row r="208" spans="1:8" ht="24.95" customHeight="1">
      <c r="A208" s="24">
        <v>2</v>
      </c>
      <c r="B208" s="25" t="s">
        <v>381</v>
      </c>
      <c r="C208" s="45">
        <v>6.75</v>
      </c>
      <c r="D208" s="27">
        <v>4.5</v>
      </c>
      <c r="E208" s="27">
        <v>5</v>
      </c>
      <c r="F208" s="27">
        <v>59</v>
      </c>
      <c r="G208" s="27">
        <f t="shared" ref="G208:G211" si="34">SUM(C208:F208)</f>
        <v>75.25</v>
      </c>
      <c r="H208" s="29" t="str">
        <f t="shared" si="33"/>
        <v>B1</v>
      </c>
    </row>
    <row r="209" spans="1:8" ht="24.95" customHeight="1">
      <c r="A209" s="24">
        <v>3</v>
      </c>
      <c r="B209" s="25" t="s">
        <v>382</v>
      </c>
      <c r="C209" s="27">
        <v>7</v>
      </c>
      <c r="D209" s="27">
        <v>3</v>
      </c>
      <c r="E209" s="27">
        <v>4</v>
      </c>
      <c r="F209" s="27">
        <v>23</v>
      </c>
      <c r="G209" s="27">
        <f t="shared" si="34"/>
        <v>37</v>
      </c>
      <c r="H209" s="29" t="str">
        <f t="shared" si="33"/>
        <v>D</v>
      </c>
    </row>
    <row r="210" spans="1:8" ht="24.95" customHeight="1">
      <c r="A210" s="24">
        <v>4</v>
      </c>
      <c r="B210" s="25" t="s">
        <v>383</v>
      </c>
      <c r="C210" s="27">
        <v>4.5</v>
      </c>
      <c r="D210" s="27">
        <v>3</v>
      </c>
      <c r="E210" s="27">
        <v>4</v>
      </c>
      <c r="F210" s="27">
        <v>43</v>
      </c>
      <c r="G210" s="27">
        <f t="shared" si="34"/>
        <v>54.5</v>
      </c>
      <c r="H210" s="29" t="str">
        <f t="shared" si="33"/>
        <v>C1</v>
      </c>
    </row>
    <row r="211" spans="1:8" ht="24.95" customHeight="1">
      <c r="A211" s="24">
        <v>5</v>
      </c>
      <c r="B211" s="25" t="s">
        <v>426</v>
      </c>
      <c r="C211" s="27">
        <v>6.5</v>
      </c>
      <c r="D211" s="27">
        <v>3</v>
      </c>
      <c r="E211" s="27">
        <v>3</v>
      </c>
      <c r="F211" s="27">
        <v>59</v>
      </c>
      <c r="G211" s="27">
        <f t="shared" si="34"/>
        <v>71.5</v>
      </c>
      <c r="H211" s="29" t="str">
        <f t="shared" si="33"/>
        <v>B1</v>
      </c>
    </row>
    <row r="212" spans="1:8" ht="24.95" customHeight="1">
      <c r="A212" s="24">
        <v>6</v>
      </c>
      <c r="B212" s="31" t="s">
        <v>435</v>
      </c>
      <c r="C212" s="27"/>
      <c r="D212" s="27"/>
      <c r="E212" s="27"/>
      <c r="F212" s="27">
        <v>46</v>
      </c>
      <c r="G212" s="42"/>
      <c r="H212" s="32"/>
    </row>
    <row r="213" spans="1:8" ht="24.95" customHeight="1">
      <c r="A213" s="35" t="s">
        <v>362</v>
      </c>
      <c r="B213" s="36"/>
      <c r="C213" s="43"/>
      <c r="D213" s="43"/>
      <c r="E213" s="43"/>
      <c r="F213" s="44"/>
      <c r="G213" s="33">
        <f>SUM(G207:G212)</f>
        <v>318.5</v>
      </c>
      <c r="H213" s="34"/>
    </row>
    <row r="214" spans="1:8" ht="24.95" customHeight="1">
      <c r="A214" s="35" t="s">
        <v>428</v>
      </c>
      <c r="B214" s="36"/>
      <c r="C214" s="43"/>
      <c r="D214" s="43"/>
      <c r="E214" s="43"/>
      <c r="F214" s="44"/>
      <c r="G214" s="37">
        <f>G213/5</f>
        <v>63.7</v>
      </c>
      <c r="H214" s="34" t="str">
        <f t="shared" ref="H214" si="35">IF(G214&gt;=91,"A1",IF(G214&gt;=81,"A2",IF(G214&gt;=71,"B1",IF(G214&gt;=61,"B2",IF(G214&gt;=51,"C1",IF(G214&gt;=41,"C2",IF(G214&gt;=33,"D","E")))))))</f>
        <v>B2</v>
      </c>
    </row>
    <row r="215" spans="1:8" ht="24.95" customHeight="1">
      <c r="A215" s="372" t="s">
        <v>441</v>
      </c>
      <c r="B215" s="373"/>
      <c r="C215" s="373"/>
      <c r="D215" s="373"/>
      <c r="E215" s="373"/>
      <c r="F215" s="373"/>
      <c r="G215" s="373"/>
      <c r="H215" s="374"/>
    </row>
    <row r="216" spans="1:8" ht="24.95" customHeight="1">
      <c r="A216" s="375" t="s">
        <v>430</v>
      </c>
      <c r="B216" s="376"/>
      <c r="C216" s="377" t="s">
        <v>431</v>
      </c>
      <c r="D216" s="377"/>
      <c r="E216" s="377"/>
      <c r="F216" s="377"/>
      <c r="G216" s="377" t="s">
        <v>432</v>
      </c>
      <c r="H216" s="378"/>
    </row>
    <row r="218" spans="1:8" ht="24.95" customHeight="1">
      <c r="A218" s="363" t="s">
        <v>404</v>
      </c>
      <c r="B218" s="364"/>
      <c r="C218" s="364"/>
      <c r="D218" s="364"/>
      <c r="E218" s="364"/>
      <c r="F218" s="364"/>
      <c r="G218" s="364"/>
      <c r="H218" s="365"/>
    </row>
    <row r="219" spans="1:8" ht="24.95" customHeight="1">
      <c r="A219" s="366" t="s">
        <v>421</v>
      </c>
      <c r="B219" s="367"/>
      <c r="C219" s="367"/>
      <c r="D219" s="367"/>
      <c r="E219" s="367"/>
      <c r="F219" s="367"/>
      <c r="G219" s="367"/>
      <c r="H219" s="368"/>
    </row>
    <row r="220" spans="1:8" ht="24.95" customHeight="1">
      <c r="A220" s="366" t="s">
        <v>368</v>
      </c>
      <c r="B220" s="367"/>
      <c r="C220" s="367"/>
      <c r="D220" s="367"/>
      <c r="E220" s="367"/>
      <c r="F220" s="367"/>
      <c r="G220" s="367"/>
      <c r="H220" s="368"/>
    </row>
    <row r="221" spans="1:8" ht="24.95" customHeight="1">
      <c r="A221" s="366" t="s">
        <v>369</v>
      </c>
      <c r="B221" s="367"/>
      <c r="C221" s="367"/>
      <c r="D221" s="367"/>
      <c r="E221" s="367"/>
      <c r="F221" s="367"/>
      <c r="G221" s="367"/>
      <c r="H221" s="368"/>
    </row>
    <row r="222" spans="1:8" ht="24.95" customHeight="1">
      <c r="A222" s="366" t="s">
        <v>422</v>
      </c>
      <c r="B222" s="367"/>
      <c r="C222" s="367"/>
      <c r="D222" s="367"/>
      <c r="E222" s="367"/>
      <c r="F222" s="367"/>
      <c r="G222" s="367"/>
      <c r="H222" s="368"/>
    </row>
    <row r="223" spans="1:8" ht="24.95" customHeight="1">
      <c r="A223" s="18" t="s">
        <v>371</v>
      </c>
      <c r="C223" s="19" t="s">
        <v>372</v>
      </c>
      <c r="E223" s="19"/>
      <c r="F223" s="16"/>
      <c r="G223" s="16"/>
      <c r="H223" s="17"/>
    </row>
    <row r="224" spans="1:8" ht="24.95" customHeight="1">
      <c r="A224" s="18" t="s">
        <v>373</v>
      </c>
      <c r="C224" s="19" t="s">
        <v>112</v>
      </c>
      <c r="D224" s="19"/>
      <c r="E224" s="411" t="s">
        <v>442</v>
      </c>
      <c r="F224" s="411"/>
      <c r="G224" s="16">
        <v>10</v>
      </c>
      <c r="H224" s="21"/>
    </row>
    <row r="225" spans="1:8" ht="24.95" customHeight="1">
      <c r="A225" s="18" t="s">
        <v>7</v>
      </c>
      <c r="C225" s="19" t="s">
        <v>111</v>
      </c>
      <c r="D225" s="19"/>
      <c r="E225" s="19"/>
      <c r="F225" s="19"/>
      <c r="G225" s="19"/>
      <c r="H225" s="21"/>
    </row>
    <row r="226" spans="1:8" ht="24.95" customHeight="1">
      <c r="A226" s="18" t="s">
        <v>375</v>
      </c>
      <c r="B226" s="19"/>
      <c r="C226" s="19" t="s">
        <v>113</v>
      </c>
      <c r="D226" s="19"/>
      <c r="E226" s="19" t="s">
        <v>11</v>
      </c>
      <c r="F226" s="19"/>
      <c r="G226" s="19" t="s">
        <v>114</v>
      </c>
      <c r="H226" s="21"/>
    </row>
    <row r="227" spans="1:8" ht="24.95" customHeight="1">
      <c r="A227" s="408" t="s">
        <v>423</v>
      </c>
      <c r="B227" s="409"/>
      <c r="C227" s="409"/>
      <c r="D227" s="409"/>
      <c r="E227" s="409"/>
      <c r="F227" s="409"/>
      <c r="G227" s="409"/>
      <c r="H227" s="410"/>
    </row>
    <row r="228" spans="1:8" ht="24.95" customHeight="1">
      <c r="A228" s="408" t="s">
        <v>405</v>
      </c>
      <c r="B228" s="409"/>
      <c r="C228" s="409"/>
      <c r="D228" s="409"/>
      <c r="E228" s="409"/>
      <c r="F228" s="409"/>
      <c r="G228" s="409"/>
      <c r="H228" s="410"/>
    </row>
    <row r="229" spans="1:8" ht="36">
      <c r="A229" s="38" t="s">
        <v>6</v>
      </c>
      <c r="B229" s="39" t="s">
        <v>376</v>
      </c>
      <c r="C229" s="40" t="s">
        <v>410</v>
      </c>
      <c r="D229" s="40" t="s">
        <v>424</v>
      </c>
      <c r="E229" s="40" t="s">
        <v>425</v>
      </c>
      <c r="F229" s="40" t="s">
        <v>413</v>
      </c>
      <c r="G229" s="40" t="s">
        <v>414</v>
      </c>
      <c r="H229" s="41" t="s">
        <v>379</v>
      </c>
    </row>
    <row r="230" spans="1:8" ht="24.95" customHeight="1">
      <c r="A230" s="24">
        <v>1</v>
      </c>
      <c r="B230" s="25" t="s">
        <v>380</v>
      </c>
      <c r="C230" s="45">
        <v>8.75</v>
      </c>
      <c r="D230" s="27">
        <v>4</v>
      </c>
      <c r="E230" s="27">
        <v>4</v>
      </c>
      <c r="F230" s="45">
        <v>49</v>
      </c>
      <c r="G230" s="28">
        <f t="shared" ref="G230" si="36">SUM(C230:F230)</f>
        <v>65.75</v>
      </c>
      <c r="H230" s="46" t="str">
        <f t="shared" ref="H230:H234" si="37">IF(G230&gt;=91,"A1",IF(G230&gt;=81,"A2",IF(G230&gt;=71,"B1",IF(G230&gt;=61,"B2",IF(G230&gt;=51,"C1",IF(G230&gt;=41,"C2",IF(G230&gt;=33,"D","E")))))))</f>
        <v>B2</v>
      </c>
    </row>
    <row r="231" spans="1:8" ht="24.95" customHeight="1">
      <c r="A231" s="24">
        <v>2</v>
      </c>
      <c r="B231" s="25" t="s">
        <v>381</v>
      </c>
      <c r="C231" s="45">
        <v>5.75</v>
      </c>
      <c r="D231" s="27">
        <v>4</v>
      </c>
      <c r="E231" s="27">
        <v>4</v>
      </c>
      <c r="F231" s="27">
        <v>45.5</v>
      </c>
      <c r="G231" s="27">
        <f t="shared" ref="G231:G234" si="38">SUM(C231:F231)</f>
        <v>59.25</v>
      </c>
      <c r="H231" s="29" t="str">
        <f t="shared" si="37"/>
        <v>C1</v>
      </c>
    </row>
    <row r="232" spans="1:8" ht="24.95" customHeight="1">
      <c r="A232" s="24">
        <v>3</v>
      </c>
      <c r="B232" s="25" t="s">
        <v>382</v>
      </c>
      <c r="C232" s="27">
        <v>5.5</v>
      </c>
      <c r="D232" s="27">
        <v>3</v>
      </c>
      <c r="E232" s="27">
        <v>3.5</v>
      </c>
      <c r="F232" s="27">
        <v>28.5</v>
      </c>
      <c r="G232" s="27">
        <f t="shared" si="38"/>
        <v>40.5</v>
      </c>
      <c r="H232" s="29" t="str">
        <f t="shared" si="37"/>
        <v>D</v>
      </c>
    </row>
    <row r="233" spans="1:8" ht="24.95" customHeight="1">
      <c r="A233" s="24">
        <v>4</v>
      </c>
      <c r="B233" s="25" t="s">
        <v>383</v>
      </c>
      <c r="C233" s="27">
        <v>5.25</v>
      </c>
      <c r="D233" s="27">
        <v>3</v>
      </c>
      <c r="E233" s="27">
        <v>2</v>
      </c>
      <c r="F233" s="27">
        <v>35</v>
      </c>
      <c r="G233" s="27">
        <f t="shared" si="38"/>
        <v>45.25</v>
      </c>
      <c r="H233" s="29" t="str">
        <f t="shared" si="37"/>
        <v>C2</v>
      </c>
    </row>
    <row r="234" spans="1:8" ht="24.95" customHeight="1">
      <c r="A234" s="24">
        <v>5</v>
      </c>
      <c r="B234" s="25" t="s">
        <v>426</v>
      </c>
      <c r="C234" s="27">
        <v>6</v>
      </c>
      <c r="D234" s="27">
        <v>3</v>
      </c>
      <c r="E234" s="27">
        <v>3</v>
      </c>
      <c r="F234" s="27">
        <v>41</v>
      </c>
      <c r="G234" s="27">
        <f t="shared" si="38"/>
        <v>53</v>
      </c>
      <c r="H234" s="29" t="str">
        <f t="shared" si="37"/>
        <v>C1</v>
      </c>
    </row>
    <row r="235" spans="1:8" ht="24.95" customHeight="1">
      <c r="A235" s="24">
        <v>6</v>
      </c>
      <c r="B235" s="25" t="s">
        <v>443</v>
      </c>
      <c r="C235" s="27"/>
      <c r="D235" s="27"/>
      <c r="E235" s="27"/>
      <c r="F235" s="27">
        <v>38</v>
      </c>
      <c r="G235" s="42"/>
      <c r="H235" s="32"/>
    </row>
    <row r="236" spans="1:8" ht="24.95" customHeight="1">
      <c r="A236" s="35" t="s">
        <v>362</v>
      </c>
      <c r="B236" s="36"/>
      <c r="C236" s="43"/>
      <c r="D236" s="43"/>
      <c r="E236" s="43"/>
      <c r="F236" s="44"/>
      <c r="G236" s="33">
        <f>SUM(G230:G234)</f>
        <v>263.75</v>
      </c>
      <c r="H236" s="34"/>
    </row>
    <row r="237" spans="1:8" ht="24.95" customHeight="1">
      <c r="A237" s="35" t="s">
        <v>428</v>
      </c>
      <c r="B237" s="36"/>
      <c r="C237" s="43"/>
      <c r="D237" s="43"/>
      <c r="E237" s="43"/>
      <c r="F237" s="44"/>
      <c r="G237" s="37">
        <f>G236/5</f>
        <v>52.75</v>
      </c>
      <c r="H237" s="34" t="str">
        <f t="shared" ref="H237" si="39">IF(G237&gt;=91,"A1",IF(G237&gt;=81,"A2",IF(G237&gt;=71,"B1",IF(G237&gt;=61,"B2",IF(G237&gt;=51,"C1",IF(G237&gt;=41,"C2",IF(G237&gt;=33,"D","E")))))))</f>
        <v>C1</v>
      </c>
    </row>
    <row r="238" spans="1:8" ht="24.95" customHeight="1">
      <c r="A238" s="372" t="s">
        <v>444</v>
      </c>
      <c r="B238" s="373"/>
      <c r="C238" s="373"/>
      <c r="D238" s="373"/>
      <c r="E238" s="373"/>
      <c r="F238" s="373"/>
      <c r="G238" s="373"/>
      <c r="H238" s="374"/>
    </row>
    <row r="239" spans="1:8" ht="24.95" customHeight="1">
      <c r="A239" s="375" t="s">
        <v>430</v>
      </c>
      <c r="B239" s="376"/>
      <c r="C239" s="377" t="s">
        <v>431</v>
      </c>
      <c r="D239" s="377"/>
      <c r="E239" s="377"/>
      <c r="F239" s="377"/>
      <c r="G239" s="377" t="s">
        <v>432</v>
      </c>
      <c r="H239" s="378"/>
    </row>
    <row r="241" spans="1:8" ht="24.95" customHeight="1">
      <c r="A241" s="363" t="s">
        <v>404</v>
      </c>
      <c r="B241" s="364"/>
      <c r="C241" s="364"/>
      <c r="D241" s="364"/>
      <c r="E241" s="364"/>
      <c r="F241" s="364"/>
      <c r="G241" s="364"/>
      <c r="H241" s="365"/>
    </row>
    <row r="242" spans="1:8" ht="24.95" customHeight="1">
      <c r="A242" s="366" t="s">
        <v>421</v>
      </c>
      <c r="B242" s="367"/>
      <c r="C242" s="367"/>
      <c r="D242" s="367"/>
      <c r="E242" s="367"/>
      <c r="F242" s="367"/>
      <c r="G242" s="367"/>
      <c r="H242" s="368"/>
    </row>
    <row r="243" spans="1:8" ht="24.95" customHeight="1">
      <c r="A243" s="366" t="s">
        <v>368</v>
      </c>
      <c r="B243" s="367"/>
      <c r="C243" s="367"/>
      <c r="D243" s="367"/>
      <c r="E243" s="367"/>
      <c r="F243" s="367"/>
      <c r="G243" s="367"/>
      <c r="H243" s="368"/>
    </row>
    <row r="244" spans="1:8" ht="24.95" customHeight="1">
      <c r="A244" s="366" t="s">
        <v>369</v>
      </c>
      <c r="B244" s="367"/>
      <c r="C244" s="367"/>
      <c r="D244" s="367"/>
      <c r="E244" s="367"/>
      <c r="F244" s="367"/>
      <c r="G244" s="367"/>
      <c r="H244" s="368"/>
    </row>
    <row r="245" spans="1:8" ht="24.95" customHeight="1">
      <c r="A245" s="366" t="s">
        <v>422</v>
      </c>
      <c r="B245" s="367"/>
      <c r="C245" s="367"/>
      <c r="D245" s="367"/>
      <c r="E245" s="367"/>
      <c r="F245" s="367"/>
      <c r="G245" s="367"/>
      <c r="H245" s="368"/>
    </row>
    <row r="246" spans="1:8" ht="24.95" customHeight="1">
      <c r="A246" s="18" t="s">
        <v>371</v>
      </c>
      <c r="C246" s="19" t="s">
        <v>372</v>
      </c>
      <c r="E246" s="19"/>
      <c r="F246" s="16"/>
      <c r="G246" s="16"/>
      <c r="H246" s="17"/>
    </row>
    <row r="247" spans="1:8" ht="24.95" customHeight="1">
      <c r="A247" s="18" t="s">
        <v>373</v>
      </c>
      <c r="C247" s="19" t="s">
        <v>122</v>
      </c>
      <c r="D247" s="19"/>
      <c r="E247" s="20" t="s">
        <v>391</v>
      </c>
      <c r="F247" s="20"/>
      <c r="G247" s="20">
        <v>11</v>
      </c>
      <c r="H247" s="21"/>
    </row>
    <row r="248" spans="1:8" ht="24.95" customHeight="1">
      <c r="A248" s="18" t="s">
        <v>7</v>
      </c>
      <c r="C248" s="19" t="s">
        <v>121</v>
      </c>
      <c r="D248" s="19"/>
      <c r="E248" s="19"/>
      <c r="F248" s="19"/>
      <c r="G248" s="19"/>
      <c r="H248" s="21"/>
    </row>
    <row r="249" spans="1:8" ht="24.95" customHeight="1">
      <c r="A249" s="18" t="s">
        <v>375</v>
      </c>
      <c r="B249" s="19"/>
      <c r="C249" s="19" t="s">
        <v>123</v>
      </c>
      <c r="D249" s="19"/>
      <c r="E249" s="19" t="s">
        <v>11</v>
      </c>
      <c r="F249" s="19"/>
      <c r="G249" s="394" t="s">
        <v>125</v>
      </c>
      <c r="H249" s="398"/>
    </row>
    <row r="250" spans="1:8" ht="24.95" customHeight="1">
      <c r="A250" s="369" t="s">
        <v>423</v>
      </c>
      <c r="B250" s="370"/>
      <c r="C250" s="370"/>
      <c r="D250" s="370"/>
      <c r="E250" s="370"/>
      <c r="F250" s="370"/>
      <c r="G250" s="370"/>
      <c r="H250" s="371"/>
    </row>
    <row r="251" spans="1:8" ht="24.95" customHeight="1">
      <c r="A251" s="369" t="s">
        <v>405</v>
      </c>
      <c r="B251" s="370"/>
      <c r="C251" s="370"/>
      <c r="D251" s="370"/>
      <c r="E251" s="370"/>
      <c r="F251" s="370"/>
      <c r="G251" s="370"/>
      <c r="H251" s="371"/>
    </row>
    <row r="252" spans="1:8" ht="36">
      <c r="A252" s="38" t="s">
        <v>6</v>
      </c>
      <c r="B252" s="39" t="s">
        <v>376</v>
      </c>
      <c r="C252" s="40" t="s">
        <v>410</v>
      </c>
      <c r="D252" s="23" t="s">
        <v>424</v>
      </c>
      <c r="E252" s="23" t="s">
        <v>425</v>
      </c>
      <c r="F252" s="40" t="s">
        <v>413</v>
      </c>
      <c r="G252" s="40" t="s">
        <v>414</v>
      </c>
      <c r="H252" s="41" t="s">
        <v>379</v>
      </c>
    </row>
    <row r="253" spans="1:8" ht="24.95" customHeight="1">
      <c r="A253" s="24">
        <v>1</v>
      </c>
      <c r="B253" s="25" t="s">
        <v>380</v>
      </c>
      <c r="C253" s="45">
        <v>6.75</v>
      </c>
      <c r="D253" s="27">
        <v>4</v>
      </c>
      <c r="E253" s="27">
        <v>4</v>
      </c>
      <c r="F253" s="45">
        <v>42.5</v>
      </c>
      <c r="G253" s="28">
        <f t="shared" ref="G253" si="40">SUM(C253:F253)</f>
        <v>57.25</v>
      </c>
      <c r="H253" s="46" t="str">
        <f t="shared" ref="H253:H257" si="41">IF(G253&gt;=91,"A1",IF(G253&gt;=81,"A2",IF(G253&gt;=71,"B1",IF(G253&gt;=61,"B2",IF(G253&gt;=51,"C1",IF(G253&gt;=41,"C2",IF(G253&gt;=33,"D","E")))))))</f>
        <v>C1</v>
      </c>
    </row>
    <row r="254" spans="1:8" ht="24.95" customHeight="1">
      <c r="A254" s="24">
        <v>2</v>
      </c>
      <c r="B254" s="25" t="s">
        <v>381</v>
      </c>
      <c r="C254" s="45">
        <v>4.25</v>
      </c>
      <c r="D254" s="27">
        <v>4</v>
      </c>
      <c r="E254" s="27">
        <v>4</v>
      </c>
      <c r="F254" s="27">
        <v>35</v>
      </c>
      <c r="G254" s="27">
        <f t="shared" ref="G254:G257" si="42">SUM(C254:F254)</f>
        <v>47.25</v>
      </c>
      <c r="H254" s="29" t="str">
        <f t="shared" si="41"/>
        <v>C2</v>
      </c>
    </row>
    <row r="255" spans="1:8" ht="24.95" customHeight="1">
      <c r="A255" s="24">
        <v>3</v>
      </c>
      <c r="B255" s="25" t="s">
        <v>382</v>
      </c>
      <c r="C255" s="27">
        <v>5</v>
      </c>
      <c r="D255" s="27">
        <v>3</v>
      </c>
      <c r="E255" s="27">
        <v>3.5</v>
      </c>
      <c r="F255" s="27">
        <v>23</v>
      </c>
      <c r="G255" s="27">
        <f t="shared" si="42"/>
        <v>34.5</v>
      </c>
      <c r="H255" s="29" t="str">
        <f t="shared" si="41"/>
        <v>D</v>
      </c>
    </row>
    <row r="256" spans="1:8" ht="24.95" customHeight="1">
      <c r="A256" s="24">
        <v>4</v>
      </c>
      <c r="B256" s="25" t="s">
        <v>383</v>
      </c>
      <c r="C256" s="27">
        <v>4.5</v>
      </c>
      <c r="D256" s="27">
        <v>2</v>
      </c>
      <c r="E256" s="27">
        <v>2</v>
      </c>
      <c r="F256" s="27">
        <v>21.5</v>
      </c>
      <c r="G256" s="27">
        <f t="shared" si="42"/>
        <v>30</v>
      </c>
      <c r="H256" s="29" t="str">
        <f t="shared" si="41"/>
        <v>E</v>
      </c>
    </row>
    <row r="257" spans="1:8" ht="24.95" customHeight="1">
      <c r="A257" s="24">
        <v>5</v>
      </c>
      <c r="B257" s="25" t="s">
        <v>426</v>
      </c>
      <c r="C257" s="27">
        <v>5.5</v>
      </c>
      <c r="D257" s="27">
        <v>3</v>
      </c>
      <c r="E257" s="27">
        <v>3</v>
      </c>
      <c r="F257" s="27">
        <v>40.5</v>
      </c>
      <c r="G257" s="27">
        <f t="shared" si="42"/>
        <v>52</v>
      </c>
      <c r="H257" s="29" t="str">
        <f t="shared" si="41"/>
        <v>C1</v>
      </c>
    </row>
    <row r="258" spans="1:8" ht="24.95" customHeight="1">
      <c r="A258" s="24">
        <v>6</v>
      </c>
      <c r="B258" s="31" t="s">
        <v>435</v>
      </c>
      <c r="C258" s="27"/>
      <c r="D258" s="27"/>
      <c r="E258" s="27"/>
      <c r="F258" s="27">
        <v>41</v>
      </c>
      <c r="G258" s="42"/>
      <c r="H258" s="32"/>
    </row>
    <row r="259" spans="1:8" ht="24.95" customHeight="1">
      <c r="A259" s="35" t="s">
        <v>362</v>
      </c>
      <c r="B259" s="36"/>
      <c r="C259" s="43"/>
      <c r="D259" s="43"/>
      <c r="E259" s="43"/>
      <c r="F259" s="44"/>
      <c r="G259" s="33">
        <f>SUM(G253:G258)</f>
        <v>221</v>
      </c>
      <c r="H259" s="34"/>
    </row>
    <row r="260" spans="1:8" ht="24.95" customHeight="1">
      <c r="A260" s="35" t="s">
        <v>428</v>
      </c>
      <c r="B260" s="36"/>
      <c r="C260" s="43"/>
      <c r="D260" s="43"/>
      <c r="E260" s="43"/>
      <c r="F260" s="44"/>
      <c r="G260" s="37">
        <f>G259/5</f>
        <v>44.2</v>
      </c>
      <c r="H260" s="34" t="str">
        <f t="shared" ref="H260" si="43">IF(G260&gt;=91,"A1",IF(G260&gt;=81,"A2",IF(G260&gt;=71,"B1",IF(G260&gt;=61,"B2",IF(G260&gt;=51,"C1",IF(G260&gt;=41,"C2",IF(G260&gt;=33,"D","E")))))))</f>
        <v>C2</v>
      </c>
    </row>
    <row r="261" spans="1:8" ht="24.95" customHeight="1">
      <c r="A261" s="372" t="s">
        <v>445</v>
      </c>
      <c r="B261" s="373"/>
      <c r="C261" s="373"/>
      <c r="D261" s="373"/>
      <c r="E261" s="373"/>
      <c r="F261" s="373"/>
      <c r="G261" s="373"/>
      <c r="H261" s="374"/>
    </row>
    <row r="262" spans="1:8" ht="24.95" customHeight="1">
      <c r="A262" s="375" t="s">
        <v>430</v>
      </c>
      <c r="B262" s="376"/>
      <c r="C262" s="377" t="s">
        <v>431</v>
      </c>
      <c r="D262" s="377"/>
      <c r="E262" s="377"/>
      <c r="F262" s="377"/>
      <c r="G262" s="377" t="s">
        <v>432</v>
      </c>
      <c r="H262" s="378"/>
    </row>
    <row r="264" spans="1:8" ht="24.95" customHeight="1">
      <c r="A264" s="363" t="s">
        <v>404</v>
      </c>
      <c r="B264" s="364"/>
      <c r="C264" s="364"/>
      <c r="D264" s="364"/>
      <c r="E264" s="364"/>
      <c r="F264" s="364"/>
      <c r="G264" s="364"/>
      <c r="H264" s="365"/>
    </row>
    <row r="265" spans="1:8" ht="24.95" customHeight="1">
      <c r="A265" s="366" t="s">
        <v>421</v>
      </c>
      <c r="B265" s="367"/>
      <c r="C265" s="367"/>
      <c r="D265" s="367"/>
      <c r="E265" s="367"/>
      <c r="F265" s="367"/>
      <c r="G265" s="367"/>
      <c r="H265" s="368"/>
    </row>
    <row r="266" spans="1:8" ht="24.95" customHeight="1">
      <c r="A266" s="366" t="s">
        <v>368</v>
      </c>
      <c r="B266" s="367"/>
      <c r="C266" s="367"/>
      <c r="D266" s="367"/>
      <c r="E266" s="367"/>
      <c r="F266" s="367"/>
      <c r="G266" s="367"/>
      <c r="H266" s="368"/>
    </row>
    <row r="267" spans="1:8" ht="24.95" customHeight="1">
      <c r="A267" s="366" t="s">
        <v>369</v>
      </c>
      <c r="B267" s="367"/>
      <c r="C267" s="367"/>
      <c r="D267" s="367"/>
      <c r="E267" s="367"/>
      <c r="F267" s="367"/>
      <c r="G267" s="367"/>
      <c r="H267" s="368"/>
    </row>
    <row r="268" spans="1:8" ht="24.95" customHeight="1">
      <c r="A268" s="366" t="s">
        <v>446</v>
      </c>
      <c r="B268" s="367"/>
      <c r="C268" s="367"/>
      <c r="D268" s="367"/>
      <c r="E268" s="367"/>
      <c r="F268" s="367"/>
      <c r="G268" s="367"/>
      <c r="H268" s="368"/>
    </row>
    <row r="269" spans="1:8" ht="24.95" customHeight="1">
      <c r="A269" s="18" t="s">
        <v>371</v>
      </c>
      <c r="C269" s="16" t="s">
        <v>372</v>
      </c>
      <c r="D269" s="19"/>
      <c r="E269" s="19"/>
      <c r="F269" s="16"/>
      <c r="G269" s="16"/>
      <c r="H269" s="17"/>
    </row>
    <row r="270" spans="1:8" ht="24.95" customHeight="1">
      <c r="A270" s="18" t="s">
        <v>373</v>
      </c>
      <c r="C270" s="19" t="s">
        <v>133</v>
      </c>
      <c r="D270" s="19"/>
      <c r="E270" s="20" t="s">
        <v>391</v>
      </c>
      <c r="F270" s="20"/>
      <c r="G270" s="20">
        <v>12</v>
      </c>
      <c r="H270" s="21"/>
    </row>
    <row r="271" spans="1:8" ht="24.95" customHeight="1">
      <c r="A271" s="18" t="s">
        <v>7</v>
      </c>
      <c r="C271" s="19" t="s">
        <v>132</v>
      </c>
      <c r="D271" s="19"/>
      <c r="E271" s="19"/>
      <c r="F271" s="19"/>
      <c r="G271" s="19"/>
      <c r="H271" s="21"/>
    </row>
    <row r="272" spans="1:8" ht="24.95" customHeight="1">
      <c r="A272" s="18" t="s">
        <v>375</v>
      </c>
      <c r="B272" s="19"/>
      <c r="C272" s="19" t="s">
        <v>134</v>
      </c>
      <c r="D272" s="19"/>
      <c r="E272" s="19" t="s">
        <v>11</v>
      </c>
      <c r="F272" s="19"/>
      <c r="G272" s="394" t="s">
        <v>447</v>
      </c>
      <c r="H272" s="398"/>
    </row>
    <row r="273" spans="1:8" ht="24.95" customHeight="1">
      <c r="A273" s="369" t="s">
        <v>423</v>
      </c>
      <c r="B273" s="370"/>
      <c r="C273" s="370"/>
      <c r="D273" s="370"/>
      <c r="E273" s="370"/>
      <c r="F273" s="370"/>
      <c r="G273" s="370"/>
      <c r="H273" s="371"/>
    </row>
    <row r="274" spans="1:8" ht="24.95" customHeight="1">
      <c r="A274" s="369" t="s">
        <v>405</v>
      </c>
      <c r="B274" s="370"/>
      <c r="C274" s="370"/>
      <c r="D274" s="370"/>
      <c r="E274" s="370"/>
      <c r="F274" s="370"/>
      <c r="G274" s="370"/>
      <c r="H274" s="371"/>
    </row>
    <row r="275" spans="1:8" ht="24.95" customHeight="1">
      <c r="A275" s="379" t="s">
        <v>6</v>
      </c>
      <c r="B275" s="382" t="s">
        <v>376</v>
      </c>
      <c r="C275" s="385" t="s">
        <v>410</v>
      </c>
      <c r="D275" s="388" t="s">
        <v>424</v>
      </c>
      <c r="E275" s="388" t="s">
        <v>425</v>
      </c>
      <c r="F275" s="385" t="s">
        <v>413</v>
      </c>
      <c r="G275" s="385" t="s">
        <v>414</v>
      </c>
      <c r="H275" s="389" t="s">
        <v>379</v>
      </c>
    </row>
    <row r="276" spans="1:8" ht="24.95" customHeight="1">
      <c r="A276" s="380"/>
      <c r="B276" s="383"/>
      <c r="C276" s="386"/>
      <c r="D276" s="388"/>
      <c r="E276" s="388"/>
      <c r="F276" s="386"/>
      <c r="G276" s="386"/>
      <c r="H276" s="390"/>
    </row>
    <row r="277" spans="1:8" ht="24.95" customHeight="1">
      <c r="A277" s="24">
        <v>1</v>
      </c>
      <c r="B277" s="25" t="s">
        <v>380</v>
      </c>
      <c r="C277" s="45">
        <v>9.5</v>
      </c>
      <c r="D277" s="27">
        <v>5</v>
      </c>
      <c r="E277" s="27">
        <v>5</v>
      </c>
      <c r="F277" s="45">
        <v>71.5</v>
      </c>
      <c r="G277" s="28">
        <f t="shared" ref="G277" si="44">SUM(C277:F277)</f>
        <v>91</v>
      </c>
      <c r="H277" s="46" t="str">
        <f t="shared" ref="H277:H281" si="45">IF(G277&gt;=91,"A1",IF(G277&gt;=81,"A2",IF(G277&gt;=71,"B1",IF(G277&gt;=61,"B2",IF(G277&gt;=51,"C1",IF(G277&gt;=41,"C2",IF(G277&gt;=33,"D","E")))))))</f>
        <v>A1</v>
      </c>
    </row>
    <row r="278" spans="1:8" ht="24.95" customHeight="1">
      <c r="A278" s="24">
        <v>2</v>
      </c>
      <c r="B278" s="25" t="s">
        <v>381</v>
      </c>
      <c r="C278" s="45">
        <v>8.5</v>
      </c>
      <c r="D278" s="27">
        <v>5</v>
      </c>
      <c r="E278" s="27">
        <v>4.5</v>
      </c>
      <c r="F278" s="27">
        <v>57</v>
      </c>
      <c r="G278" s="27">
        <f t="shared" ref="G278:G281" si="46">SUM(C278:F278)</f>
        <v>75</v>
      </c>
      <c r="H278" s="29" t="str">
        <f t="shared" si="45"/>
        <v>B1</v>
      </c>
    </row>
    <row r="279" spans="1:8" ht="24.95" customHeight="1">
      <c r="A279" s="24">
        <v>3</v>
      </c>
      <c r="B279" s="25" t="s">
        <v>382</v>
      </c>
      <c r="C279" s="27">
        <v>9</v>
      </c>
      <c r="D279" s="27">
        <v>4</v>
      </c>
      <c r="E279" s="27">
        <v>4</v>
      </c>
      <c r="F279" s="27">
        <v>46</v>
      </c>
      <c r="G279" s="27">
        <f t="shared" si="46"/>
        <v>63</v>
      </c>
      <c r="H279" s="29" t="str">
        <f t="shared" si="45"/>
        <v>B2</v>
      </c>
    </row>
    <row r="280" spans="1:8" ht="24.95" customHeight="1">
      <c r="A280" s="24">
        <v>4</v>
      </c>
      <c r="B280" s="25" t="s">
        <v>383</v>
      </c>
      <c r="C280" s="27">
        <v>8.5</v>
      </c>
      <c r="D280" s="27">
        <v>4</v>
      </c>
      <c r="E280" s="27">
        <v>5</v>
      </c>
      <c r="F280" s="27">
        <v>54.5</v>
      </c>
      <c r="G280" s="27">
        <f t="shared" si="46"/>
        <v>72</v>
      </c>
      <c r="H280" s="29" t="str">
        <f t="shared" si="45"/>
        <v>B1</v>
      </c>
    </row>
    <row r="281" spans="1:8" ht="24.95" customHeight="1">
      <c r="A281" s="24">
        <v>5</v>
      </c>
      <c r="B281" s="25" t="s">
        <v>426</v>
      </c>
      <c r="C281" s="27">
        <v>8.25</v>
      </c>
      <c r="D281" s="27">
        <v>5</v>
      </c>
      <c r="E281" s="27">
        <v>5</v>
      </c>
      <c r="F281" s="27">
        <v>53.5</v>
      </c>
      <c r="G281" s="27">
        <f t="shared" si="46"/>
        <v>71.75</v>
      </c>
      <c r="H281" s="29" t="str">
        <f t="shared" si="45"/>
        <v>B1</v>
      </c>
    </row>
    <row r="282" spans="1:8" ht="24.95" customHeight="1">
      <c r="A282" s="24">
        <v>6</v>
      </c>
      <c r="B282" s="31" t="s">
        <v>435</v>
      </c>
      <c r="C282" s="27"/>
      <c r="D282" s="27"/>
      <c r="E282" s="27"/>
      <c r="F282" s="27">
        <v>48</v>
      </c>
      <c r="G282" s="42"/>
      <c r="H282" s="32"/>
    </row>
    <row r="283" spans="1:8" ht="24.95" customHeight="1">
      <c r="A283" s="35" t="s">
        <v>362</v>
      </c>
      <c r="B283" s="36"/>
      <c r="C283" s="43"/>
      <c r="D283" s="43"/>
      <c r="E283" s="43"/>
      <c r="F283" s="44"/>
      <c r="G283" s="33">
        <f>SUM(G277:G282)</f>
        <v>372.75</v>
      </c>
      <c r="H283" s="34"/>
    </row>
    <row r="284" spans="1:8" ht="24.95" customHeight="1">
      <c r="A284" s="35" t="s">
        <v>428</v>
      </c>
      <c r="B284" s="36"/>
      <c r="C284" s="43"/>
      <c r="D284" s="43"/>
      <c r="E284" s="43"/>
      <c r="F284" s="44"/>
      <c r="G284" s="37">
        <f>G283/5</f>
        <v>74.55</v>
      </c>
      <c r="H284" s="34" t="str">
        <f t="shared" ref="H284" si="47">IF(G284&gt;=91,"A1",IF(G284&gt;=81,"A2",IF(G284&gt;=71,"B1",IF(G284&gt;=61,"B2",IF(G284&gt;=51,"C1",IF(G284&gt;=41,"C2",IF(G284&gt;=33,"D","E")))))))</f>
        <v>B1</v>
      </c>
    </row>
    <row r="285" spans="1:8" ht="24.95" customHeight="1">
      <c r="A285" s="372" t="s">
        <v>448</v>
      </c>
      <c r="B285" s="373"/>
      <c r="C285" s="373"/>
      <c r="D285" s="373"/>
      <c r="E285" s="373"/>
      <c r="F285" s="373"/>
      <c r="G285" s="373"/>
      <c r="H285" s="374"/>
    </row>
    <row r="286" spans="1:8" ht="24.95" customHeight="1">
      <c r="A286" s="375" t="s">
        <v>430</v>
      </c>
      <c r="B286" s="376"/>
      <c r="C286" s="377" t="s">
        <v>431</v>
      </c>
      <c r="D286" s="377"/>
      <c r="E286" s="377"/>
      <c r="F286" s="377"/>
      <c r="G286" s="377" t="s">
        <v>432</v>
      </c>
      <c r="H286" s="378"/>
    </row>
    <row r="288" spans="1:8" ht="24.95" customHeight="1">
      <c r="A288" s="363" t="s">
        <v>404</v>
      </c>
      <c r="B288" s="364"/>
      <c r="C288" s="364"/>
      <c r="D288" s="364"/>
      <c r="E288" s="364"/>
      <c r="F288" s="364"/>
      <c r="G288" s="364"/>
      <c r="H288" s="365"/>
    </row>
    <row r="289" spans="1:8" ht="24.95" customHeight="1">
      <c r="A289" s="366" t="s">
        <v>421</v>
      </c>
      <c r="B289" s="367"/>
      <c r="C289" s="367"/>
      <c r="D289" s="367"/>
      <c r="E289" s="367"/>
      <c r="F289" s="367"/>
      <c r="G289" s="367"/>
      <c r="H289" s="368"/>
    </row>
    <row r="290" spans="1:8" ht="24.95" customHeight="1">
      <c r="A290" s="366" t="s">
        <v>368</v>
      </c>
      <c r="B290" s="367"/>
      <c r="C290" s="367"/>
      <c r="D290" s="367"/>
      <c r="E290" s="367"/>
      <c r="F290" s="367"/>
      <c r="G290" s="367"/>
      <c r="H290" s="368"/>
    </row>
    <row r="291" spans="1:8" ht="24.95" customHeight="1">
      <c r="A291" s="366" t="s">
        <v>369</v>
      </c>
      <c r="B291" s="367"/>
      <c r="C291" s="367"/>
      <c r="D291" s="367"/>
      <c r="E291" s="367"/>
      <c r="F291" s="367"/>
      <c r="G291" s="367"/>
      <c r="H291" s="368"/>
    </row>
    <row r="292" spans="1:8" ht="24.95" customHeight="1">
      <c r="A292" s="366" t="s">
        <v>422</v>
      </c>
      <c r="B292" s="367"/>
      <c r="C292" s="367"/>
      <c r="D292" s="367"/>
      <c r="E292" s="367"/>
      <c r="F292" s="367"/>
      <c r="G292" s="367"/>
      <c r="H292" s="368"/>
    </row>
    <row r="293" spans="1:8" ht="24.95" customHeight="1">
      <c r="A293" s="18" t="s">
        <v>371</v>
      </c>
      <c r="C293" s="19" t="s">
        <v>372</v>
      </c>
      <c r="E293" s="19"/>
      <c r="F293" s="16"/>
      <c r="G293" s="16"/>
      <c r="H293" s="17"/>
    </row>
    <row r="294" spans="1:8" ht="24.95" customHeight="1">
      <c r="A294" s="18" t="s">
        <v>373</v>
      </c>
      <c r="C294" s="19" t="s">
        <v>143</v>
      </c>
      <c r="D294" s="19"/>
      <c r="E294" s="20" t="s">
        <v>391</v>
      </c>
      <c r="F294" s="20"/>
      <c r="G294" s="20">
        <v>13</v>
      </c>
      <c r="H294" s="21"/>
    </row>
    <row r="295" spans="1:8" ht="24.95" customHeight="1">
      <c r="A295" s="18" t="s">
        <v>7</v>
      </c>
      <c r="C295" s="19" t="s">
        <v>142</v>
      </c>
      <c r="D295" s="19"/>
      <c r="E295" s="19"/>
      <c r="F295" s="19"/>
      <c r="G295" s="19"/>
      <c r="H295" s="21"/>
    </row>
    <row r="296" spans="1:8" ht="24.95" customHeight="1">
      <c r="A296" s="18" t="s">
        <v>375</v>
      </c>
      <c r="B296" s="19"/>
      <c r="C296" s="394" t="s">
        <v>144</v>
      </c>
      <c r="D296" s="394"/>
      <c r="E296" s="19" t="s">
        <v>11</v>
      </c>
      <c r="F296" s="19"/>
      <c r="G296" s="394" t="s">
        <v>145</v>
      </c>
      <c r="H296" s="398"/>
    </row>
    <row r="297" spans="1:8" ht="24.95" customHeight="1">
      <c r="A297" s="369" t="s">
        <v>423</v>
      </c>
      <c r="B297" s="370"/>
      <c r="C297" s="370"/>
      <c r="D297" s="370"/>
      <c r="E297" s="370"/>
      <c r="F297" s="370"/>
      <c r="G297" s="370"/>
      <c r="H297" s="371"/>
    </row>
    <row r="298" spans="1:8" ht="24.95" customHeight="1">
      <c r="A298" s="369" t="s">
        <v>405</v>
      </c>
      <c r="B298" s="370"/>
      <c r="C298" s="370"/>
      <c r="D298" s="370"/>
      <c r="E298" s="370"/>
      <c r="F298" s="370"/>
      <c r="G298" s="370"/>
      <c r="H298" s="371"/>
    </row>
    <row r="299" spans="1:8" ht="24.95" customHeight="1">
      <c r="A299" s="379" t="s">
        <v>6</v>
      </c>
      <c r="B299" s="382" t="s">
        <v>376</v>
      </c>
      <c r="C299" s="385" t="s">
        <v>410</v>
      </c>
      <c r="D299" s="388" t="s">
        <v>424</v>
      </c>
      <c r="E299" s="388" t="s">
        <v>425</v>
      </c>
      <c r="F299" s="385" t="s">
        <v>413</v>
      </c>
      <c r="G299" s="385" t="s">
        <v>414</v>
      </c>
      <c r="H299" s="389" t="s">
        <v>379</v>
      </c>
    </row>
    <row r="300" spans="1:8" ht="24.95" customHeight="1">
      <c r="A300" s="380"/>
      <c r="B300" s="383"/>
      <c r="C300" s="386"/>
      <c r="D300" s="388"/>
      <c r="E300" s="388"/>
      <c r="F300" s="386"/>
      <c r="G300" s="386"/>
      <c r="H300" s="390"/>
    </row>
    <row r="301" spans="1:8" ht="24.95" customHeight="1">
      <c r="A301" s="24">
        <v>1</v>
      </c>
      <c r="B301" s="25" t="s">
        <v>380</v>
      </c>
      <c r="C301" s="45">
        <v>7.5</v>
      </c>
      <c r="D301" s="27">
        <v>5</v>
      </c>
      <c r="E301" s="27">
        <v>4</v>
      </c>
      <c r="F301" s="45">
        <v>67.5</v>
      </c>
      <c r="G301" s="28">
        <f t="shared" ref="G301" si="48">SUM(C301:F301)</f>
        <v>84</v>
      </c>
      <c r="H301" s="46" t="str">
        <f t="shared" ref="H301:H305" si="49">IF(G301&gt;=91,"A1",IF(G301&gt;=81,"A2",IF(G301&gt;=71,"B1",IF(G301&gt;=61,"B2",IF(G301&gt;=51,"C1",IF(G301&gt;=41,"C2",IF(G301&gt;=33,"D","E")))))))</f>
        <v>A2</v>
      </c>
    </row>
    <row r="302" spans="1:8" ht="24.95" customHeight="1">
      <c r="A302" s="24">
        <v>2</v>
      </c>
      <c r="B302" s="25" t="s">
        <v>381</v>
      </c>
      <c r="C302" s="45">
        <v>7.75</v>
      </c>
      <c r="D302" s="27">
        <v>4.5</v>
      </c>
      <c r="E302" s="27">
        <v>4.5</v>
      </c>
      <c r="F302" s="27">
        <v>54</v>
      </c>
      <c r="G302" s="27">
        <f t="shared" ref="G302:G305" si="50">SUM(C302:F302)</f>
        <v>70.75</v>
      </c>
      <c r="H302" s="29" t="str">
        <f t="shared" si="49"/>
        <v>B2</v>
      </c>
    </row>
    <row r="303" spans="1:8" ht="24.95" customHeight="1">
      <c r="A303" s="24">
        <v>3</v>
      </c>
      <c r="B303" s="25" t="s">
        <v>382</v>
      </c>
      <c r="C303" s="27">
        <v>10</v>
      </c>
      <c r="D303" s="27">
        <v>5</v>
      </c>
      <c r="E303" s="27">
        <v>5</v>
      </c>
      <c r="F303" s="27">
        <v>60</v>
      </c>
      <c r="G303" s="27">
        <f t="shared" si="50"/>
        <v>80</v>
      </c>
      <c r="H303" s="29" t="str">
        <f t="shared" si="49"/>
        <v>B1</v>
      </c>
    </row>
    <row r="304" spans="1:8" ht="24.95" customHeight="1">
      <c r="A304" s="24">
        <v>4</v>
      </c>
      <c r="B304" s="25" t="s">
        <v>383</v>
      </c>
      <c r="C304" s="27">
        <v>7.5</v>
      </c>
      <c r="D304" s="27">
        <v>5</v>
      </c>
      <c r="E304" s="27">
        <v>5</v>
      </c>
      <c r="F304" s="27">
        <v>67.5</v>
      </c>
      <c r="G304" s="27">
        <f t="shared" si="50"/>
        <v>85</v>
      </c>
      <c r="H304" s="29" t="str">
        <f t="shared" si="49"/>
        <v>A2</v>
      </c>
    </row>
    <row r="305" spans="1:8" ht="24.95" customHeight="1">
      <c r="A305" s="24">
        <v>5</v>
      </c>
      <c r="B305" s="25" t="s">
        <v>426</v>
      </c>
      <c r="C305" s="27">
        <v>9.25</v>
      </c>
      <c r="D305" s="27">
        <v>5</v>
      </c>
      <c r="E305" s="27">
        <v>5</v>
      </c>
      <c r="F305" s="27">
        <v>65</v>
      </c>
      <c r="G305" s="27">
        <f t="shared" si="50"/>
        <v>84.25</v>
      </c>
      <c r="H305" s="29" t="str">
        <f t="shared" si="49"/>
        <v>A2</v>
      </c>
    </row>
    <row r="306" spans="1:8" ht="24.95" customHeight="1">
      <c r="A306" s="24">
        <v>6</v>
      </c>
      <c r="B306" s="31" t="s">
        <v>435</v>
      </c>
      <c r="C306" s="27"/>
      <c r="D306" s="27"/>
      <c r="E306" s="27"/>
      <c r="F306" s="27">
        <v>47</v>
      </c>
      <c r="G306" s="42"/>
      <c r="H306" s="32"/>
    </row>
    <row r="307" spans="1:8" ht="24.95" customHeight="1">
      <c r="A307" s="35" t="s">
        <v>362</v>
      </c>
      <c r="B307" s="36"/>
      <c r="C307" s="43"/>
      <c r="D307" s="43"/>
      <c r="E307" s="43"/>
      <c r="F307" s="44"/>
      <c r="G307" s="33">
        <f>SUM(G301:G306)</f>
        <v>404</v>
      </c>
      <c r="H307" s="34"/>
    </row>
    <row r="308" spans="1:8" ht="24.95" customHeight="1">
      <c r="A308" s="35" t="s">
        <v>428</v>
      </c>
      <c r="B308" s="36"/>
      <c r="C308" s="43"/>
      <c r="D308" s="43"/>
      <c r="E308" s="43"/>
      <c r="F308" s="44"/>
      <c r="G308" s="37">
        <f>G307/5</f>
        <v>80.8</v>
      </c>
      <c r="H308" s="34" t="str">
        <f t="shared" ref="H308" si="51">IF(G308&gt;=91,"A1",IF(G308&gt;=81,"A2",IF(G308&gt;=71,"B1",IF(G308&gt;=61,"B2",IF(G308&gt;=51,"C1",IF(G308&gt;=41,"C2",IF(G308&gt;=33,"D","E")))))))</f>
        <v>B1</v>
      </c>
    </row>
    <row r="309" spans="1:8" ht="24.95" customHeight="1">
      <c r="A309" s="372" t="s">
        <v>449</v>
      </c>
      <c r="B309" s="373"/>
      <c r="C309" s="373"/>
      <c r="D309" s="373"/>
      <c r="E309" s="373"/>
      <c r="F309" s="373"/>
      <c r="G309" s="373"/>
      <c r="H309" s="374"/>
    </row>
    <row r="310" spans="1:8" ht="24.95" customHeight="1">
      <c r="A310" s="375" t="s">
        <v>430</v>
      </c>
      <c r="B310" s="376"/>
      <c r="C310" s="377" t="s">
        <v>431</v>
      </c>
      <c r="D310" s="377"/>
      <c r="E310" s="377"/>
      <c r="F310" s="377"/>
      <c r="G310" s="377" t="s">
        <v>432</v>
      </c>
      <c r="H310" s="378"/>
    </row>
    <row r="312" spans="1:8" ht="24.95" customHeight="1">
      <c r="A312" s="363" t="s">
        <v>404</v>
      </c>
      <c r="B312" s="364"/>
      <c r="C312" s="364"/>
      <c r="D312" s="364"/>
      <c r="E312" s="364"/>
      <c r="F312" s="364"/>
      <c r="G312" s="364"/>
      <c r="H312" s="365"/>
    </row>
    <row r="313" spans="1:8" ht="24.95" customHeight="1">
      <c r="A313" s="366" t="s">
        <v>421</v>
      </c>
      <c r="B313" s="367"/>
      <c r="C313" s="367"/>
      <c r="D313" s="367"/>
      <c r="E313" s="367"/>
      <c r="F313" s="367"/>
      <c r="G313" s="367"/>
      <c r="H313" s="368"/>
    </row>
    <row r="314" spans="1:8" ht="24.95" customHeight="1">
      <c r="A314" s="366" t="s">
        <v>368</v>
      </c>
      <c r="B314" s="367"/>
      <c r="C314" s="367"/>
      <c r="D314" s="367"/>
      <c r="E314" s="367"/>
      <c r="F314" s="367"/>
      <c r="G314" s="367"/>
      <c r="H314" s="368"/>
    </row>
    <row r="315" spans="1:8" ht="24.95" customHeight="1">
      <c r="A315" s="366" t="s">
        <v>369</v>
      </c>
      <c r="B315" s="367"/>
      <c r="C315" s="367"/>
      <c r="D315" s="367"/>
      <c r="E315" s="367"/>
      <c r="F315" s="367"/>
      <c r="G315" s="367"/>
      <c r="H315" s="368"/>
    </row>
    <row r="316" spans="1:8" ht="24.95" customHeight="1">
      <c r="A316" s="366" t="s">
        <v>422</v>
      </c>
      <c r="B316" s="367"/>
      <c r="C316" s="367"/>
      <c r="D316" s="367"/>
      <c r="E316" s="367"/>
      <c r="F316" s="367"/>
      <c r="G316" s="367"/>
      <c r="H316" s="368"/>
    </row>
    <row r="317" spans="1:8" ht="24.95" customHeight="1">
      <c r="A317" s="18" t="s">
        <v>371</v>
      </c>
      <c r="C317" s="19" t="s">
        <v>372</v>
      </c>
      <c r="E317" s="19"/>
      <c r="F317" s="16"/>
      <c r="G317" s="16"/>
      <c r="H317" s="17"/>
    </row>
    <row r="318" spans="1:8" ht="24.95" customHeight="1">
      <c r="A318" s="18" t="s">
        <v>373</v>
      </c>
      <c r="C318" s="19" t="s">
        <v>152</v>
      </c>
      <c r="D318" s="19"/>
      <c r="E318" s="20" t="s">
        <v>391</v>
      </c>
      <c r="F318" s="20"/>
      <c r="G318" s="20">
        <v>14</v>
      </c>
      <c r="H318" s="21"/>
    </row>
    <row r="319" spans="1:8" ht="24.95" customHeight="1">
      <c r="A319" s="18" t="s">
        <v>7</v>
      </c>
      <c r="C319" s="19" t="s">
        <v>151</v>
      </c>
      <c r="D319" s="19"/>
      <c r="E319" s="19"/>
      <c r="F319" s="19"/>
      <c r="G319" s="19"/>
      <c r="H319" s="21"/>
    </row>
    <row r="320" spans="1:8" ht="24.95" customHeight="1">
      <c r="A320" s="18" t="s">
        <v>375</v>
      </c>
      <c r="B320" s="19"/>
      <c r="C320" s="19" t="s">
        <v>153</v>
      </c>
      <c r="D320" s="19"/>
      <c r="E320" s="19" t="s">
        <v>11</v>
      </c>
      <c r="F320" s="19"/>
      <c r="G320" s="402" t="s">
        <v>154</v>
      </c>
      <c r="H320" s="403"/>
    </row>
    <row r="321" spans="1:8" ht="24.95" customHeight="1">
      <c r="A321" s="369" t="s">
        <v>423</v>
      </c>
      <c r="B321" s="370"/>
      <c r="C321" s="370"/>
      <c r="D321" s="370"/>
      <c r="E321" s="370"/>
      <c r="F321" s="370"/>
      <c r="G321" s="370"/>
      <c r="H321" s="371"/>
    </row>
    <row r="322" spans="1:8" ht="24.95" customHeight="1">
      <c r="A322" s="369" t="s">
        <v>405</v>
      </c>
      <c r="B322" s="370"/>
      <c r="C322" s="370"/>
      <c r="D322" s="370"/>
      <c r="E322" s="370"/>
      <c r="F322" s="370"/>
      <c r="G322" s="370"/>
      <c r="H322" s="371"/>
    </row>
    <row r="323" spans="1:8" ht="24.95" customHeight="1">
      <c r="A323" s="379" t="s">
        <v>6</v>
      </c>
      <c r="B323" s="382" t="s">
        <v>376</v>
      </c>
      <c r="C323" s="385" t="s">
        <v>410</v>
      </c>
      <c r="D323" s="388" t="s">
        <v>424</v>
      </c>
      <c r="E323" s="388" t="s">
        <v>425</v>
      </c>
      <c r="F323" s="385" t="s">
        <v>413</v>
      </c>
      <c r="G323" s="385" t="s">
        <v>414</v>
      </c>
      <c r="H323" s="389" t="s">
        <v>379</v>
      </c>
    </row>
    <row r="324" spans="1:8" ht="24.95" customHeight="1">
      <c r="A324" s="380"/>
      <c r="B324" s="383"/>
      <c r="C324" s="386"/>
      <c r="D324" s="388"/>
      <c r="E324" s="388"/>
      <c r="F324" s="386"/>
      <c r="G324" s="386"/>
      <c r="H324" s="390"/>
    </row>
    <row r="325" spans="1:8" ht="24.95" customHeight="1">
      <c r="A325" s="24">
        <v>1</v>
      </c>
      <c r="B325" s="25" t="s">
        <v>380</v>
      </c>
      <c r="C325" s="45">
        <v>2.5</v>
      </c>
      <c r="D325" s="27">
        <v>3</v>
      </c>
      <c r="E325" s="27">
        <v>3</v>
      </c>
      <c r="F325" s="45">
        <v>14</v>
      </c>
      <c r="G325" s="28">
        <f t="shared" ref="G325" si="52">SUM(C325:F325)</f>
        <v>22.5</v>
      </c>
      <c r="H325" s="46" t="str">
        <f t="shared" ref="H325:H329" si="53">IF(G325&gt;=91,"A1",IF(G325&gt;=81,"A2",IF(G325&gt;=71,"B1",IF(G325&gt;=61,"B2",IF(G325&gt;=51,"C1",IF(G325&gt;=41,"C2",IF(G325&gt;=33,"D","E")))))))</f>
        <v>E</v>
      </c>
    </row>
    <row r="326" spans="1:8" ht="24.95" customHeight="1">
      <c r="A326" s="24">
        <v>2</v>
      </c>
      <c r="B326" s="25" t="s">
        <v>381</v>
      </c>
      <c r="C326" s="45">
        <v>1</v>
      </c>
      <c r="D326" s="27">
        <v>2</v>
      </c>
      <c r="E326" s="27">
        <v>3</v>
      </c>
      <c r="F326" s="27">
        <v>14</v>
      </c>
      <c r="G326" s="27">
        <f t="shared" ref="G326:G329" si="54">SUM(C326:F326)</f>
        <v>20</v>
      </c>
      <c r="H326" s="29" t="str">
        <f t="shared" si="53"/>
        <v>E</v>
      </c>
    </row>
    <row r="327" spans="1:8" ht="24.95" customHeight="1">
      <c r="A327" s="24">
        <v>3</v>
      </c>
      <c r="B327" s="25" t="s">
        <v>382</v>
      </c>
      <c r="C327" s="27">
        <v>3.5</v>
      </c>
      <c r="D327" s="27">
        <v>2</v>
      </c>
      <c r="E327" s="27">
        <v>3</v>
      </c>
      <c r="F327" s="27">
        <v>4</v>
      </c>
      <c r="G327" s="27">
        <f t="shared" si="54"/>
        <v>12.5</v>
      </c>
      <c r="H327" s="29" t="str">
        <f t="shared" si="53"/>
        <v>E</v>
      </c>
    </row>
    <row r="328" spans="1:8" ht="24.95" customHeight="1">
      <c r="A328" s="24">
        <v>4</v>
      </c>
      <c r="B328" s="25" t="s">
        <v>383</v>
      </c>
      <c r="C328" s="27">
        <v>2.25</v>
      </c>
      <c r="D328" s="27">
        <v>2</v>
      </c>
      <c r="E328" s="27">
        <v>4</v>
      </c>
      <c r="F328" s="27">
        <v>5</v>
      </c>
      <c r="G328" s="27">
        <f t="shared" si="54"/>
        <v>13.25</v>
      </c>
      <c r="H328" s="29" t="str">
        <f t="shared" si="53"/>
        <v>E</v>
      </c>
    </row>
    <row r="329" spans="1:8" ht="24.95" customHeight="1">
      <c r="A329" s="24">
        <v>5</v>
      </c>
      <c r="B329" s="25" t="s">
        <v>426</v>
      </c>
      <c r="C329" s="27">
        <v>0.5</v>
      </c>
      <c r="D329" s="27">
        <v>3</v>
      </c>
      <c r="E329" s="27">
        <v>2</v>
      </c>
      <c r="F329" s="27">
        <v>9</v>
      </c>
      <c r="G329" s="27">
        <f t="shared" si="54"/>
        <v>14.5</v>
      </c>
      <c r="H329" s="29" t="str">
        <f t="shared" si="53"/>
        <v>E</v>
      </c>
    </row>
    <row r="330" spans="1:8" ht="24.95" customHeight="1">
      <c r="A330" s="24">
        <v>6</v>
      </c>
      <c r="B330" s="31" t="s">
        <v>435</v>
      </c>
      <c r="C330" s="27"/>
      <c r="D330" s="27"/>
      <c r="E330" s="27"/>
      <c r="F330" s="27">
        <v>7</v>
      </c>
      <c r="G330" s="42"/>
      <c r="H330" s="32"/>
    </row>
    <row r="331" spans="1:8" ht="24.95" customHeight="1">
      <c r="A331" s="35" t="s">
        <v>362</v>
      </c>
      <c r="B331" s="36"/>
      <c r="C331" s="43"/>
      <c r="D331" s="43"/>
      <c r="E331" s="43"/>
      <c r="F331" s="44"/>
      <c r="G331" s="33">
        <f>SUM(G325:G330)</f>
        <v>82.75</v>
      </c>
      <c r="H331" s="34"/>
    </row>
    <row r="332" spans="1:8" ht="24.95" customHeight="1">
      <c r="A332" s="35" t="s">
        <v>428</v>
      </c>
      <c r="B332" s="36"/>
      <c r="C332" s="43"/>
      <c r="D332" s="43"/>
      <c r="E332" s="43"/>
      <c r="F332" s="44"/>
      <c r="G332" s="37">
        <f>G331/5</f>
        <v>16.55</v>
      </c>
      <c r="H332" s="34" t="str">
        <f t="shared" ref="H332" si="55">IF(G332&gt;=91,"A1",IF(G332&gt;=81,"A2",IF(G332&gt;=71,"B1",IF(G332&gt;=61,"B2",IF(G332&gt;=51,"C1",IF(G332&gt;=41,"C2",IF(G332&gt;=33,"D","E")))))))</f>
        <v>E</v>
      </c>
    </row>
    <row r="333" spans="1:8" ht="24.95" customHeight="1">
      <c r="A333" s="372" t="s">
        <v>450</v>
      </c>
      <c r="B333" s="373"/>
      <c r="C333" s="373"/>
      <c r="D333" s="373"/>
      <c r="E333" s="373"/>
      <c r="F333" s="373"/>
      <c r="G333" s="373"/>
      <c r="H333" s="374"/>
    </row>
    <row r="334" spans="1:8" ht="24.95" customHeight="1">
      <c r="A334" s="375" t="s">
        <v>430</v>
      </c>
      <c r="B334" s="376"/>
      <c r="C334" s="377" t="s">
        <v>431</v>
      </c>
      <c r="D334" s="377"/>
      <c r="E334" s="377"/>
      <c r="F334" s="377"/>
      <c r="G334" s="377" t="s">
        <v>432</v>
      </c>
      <c r="H334" s="378"/>
    </row>
    <row r="336" spans="1:8" ht="24.95" customHeight="1">
      <c r="A336" s="363" t="s">
        <v>404</v>
      </c>
      <c r="B336" s="364"/>
      <c r="C336" s="364"/>
      <c r="D336" s="364"/>
      <c r="E336" s="364"/>
      <c r="F336" s="364"/>
      <c r="G336" s="364"/>
      <c r="H336" s="365"/>
    </row>
    <row r="337" spans="1:8" ht="24.95" customHeight="1">
      <c r="A337" s="366" t="s">
        <v>421</v>
      </c>
      <c r="B337" s="367"/>
      <c r="C337" s="367"/>
      <c r="D337" s="367"/>
      <c r="E337" s="367"/>
      <c r="F337" s="367"/>
      <c r="G337" s="367"/>
      <c r="H337" s="368"/>
    </row>
    <row r="338" spans="1:8" ht="24.95" customHeight="1">
      <c r="A338" s="366" t="s">
        <v>368</v>
      </c>
      <c r="B338" s="367"/>
      <c r="C338" s="367"/>
      <c r="D338" s="367"/>
      <c r="E338" s="367"/>
      <c r="F338" s="367"/>
      <c r="G338" s="367"/>
      <c r="H338" s="368"/>
    </row>
    <row r="339" spans="1:8" ht="24.95" customHeight="1">
      <c r="A339" s="366" t="s">
        <v>369</v>
      </c>
      <c r="B339" s="367"/>
      <c r="C339" s="367"/>
      <c r="D339" s="367"/>
      <c r="E339" s="367"/>
      <c r="F339" s="367"/>
      <c r="G339" s="367"/>
      <c r="H339" s="368"/>
    </row>
    <row r="340" spans="1:8" ht="24.95" customHeight="1">
      <c r="A340" s="366" t="s">
        <v>422</v>
      </c>
      <c r="B340" s="367"/>
      <c r="C340" s="367"/>
      <c r="D340" s="367"/>
      <c r="E340" s="367"/>
      <c r="F340" s="367"/>
      <c r="G340" s="367"/>
      <c r="H340" s="368"/>
    </row>
    <row r="341" spans="1:8" ht="24.95" customHeight="1">
      <c r="A341" s="18" t="s">
        <v>371</v>
      </c>
      <c r="C341" s="19" t="s">
        <v>372</v>
      </c>
      <c r="E341" s="19"/>
      <c r="F341" s="16"/>
      <c r="G341" s="16"/>
      <c r="H341" s="17"/>
    </row>
    <row r="342" spans="1:8" ht="24.95" customHeight="1">
      <c r="A342" s="18" t="s">
        <v>373</v>
      </c>
      <c r="C342" s="401" t="s">
        <v>169</v>
      </c>
      <c r="D342" s="401"/>
      <c r="E342" s="20" t="s">
        <v>391</v>
      </c>
      <c r="F342" s="20"/>
      <c r="G342" s="20">
        <v>15</v>
      </c>
      <c r="H342" s="21"/>
    </row>
    <row r="343" spans="1:8" ht="24.95" customHeight="1">
      <c r="A343" s="18" t="s">
        <v>7</v>
      </c>
      <c r="C343" s="19" t="s">
        <v>168</v>
      </c>
      <c r="D343" s="19"/>
      <c r="E343" s="19"/>
      <c r="F343" s="19"/>
      <c r="G343" s="19"/>
      <c r="H343" s="21"/>
    </row>
    <row r="344" spans="1:8" ht="24.95" customHeight="1">
      <c r="A344" s="18" t="s">
        <v>375</v>
      </c>
      <c r="B344" s="19"/>
      <c r="C344" s="19" t="s">
        <v>170</v>
      </c>
      <c r="D344" s="19"/>
      <c r="E344" s="402" t="s">
        <v>11</v>
      </c>
      <c r="F344" s="402"/>
      <c r="G344" s="19" t="s">
        <v>171</v>
      </c>
      <c r="H344" s="21"/>
    </row>
    <row r="345" spans="1:8" ht="24.95" customHeight="1">
      <c r="A345" s="369" t="s">
        <v>423</v>
      </c>
      <c r="B345" s="370"/>
      <c r="C345" s="370"/>
      <c r="D345" s="370"/>
      <c r="E345" s="370"/>
      <c r="F345" s="370"/>
      <c r="G345" s="370"/>
      <c r="H345" s="371"/>
    </row>
    <row r="346" spans="1:8" ht="24.95" customHeight="1">
      <c r="A346" s="369" t="s">
        <v>405</v>
      </c>
      <c r="B346" s="370"/>
      <c r="C346" s="370"/>
      <c r="D346" s="370"/>
      <c r="E346" s="370"/>
      <c r="F346" s="370"/>
      <c r="G346" s="370"/>
      <c r="H346" s="371"/>
    </row>
    <row r="347" spans="1:8" ht="36">
      <c r="A347" s="38" t="s">
        <v>6</v>
      </c>
      <c r="B347" s="39" t="s">
        <v>376</v>
      </c>
      <c r="C347" s="40" t="s">
        <v>410</v>
      </c>
      <c r="D347" s="23" t="s">
        <v>424</v>
      </c>
      <c r="E347" s="23" t="s">
        <v>425</v>
      </c>
      <c r="F347" s="40" t="s">
        <v>413</v>
      </c>
      <c r="G347" s="40" t="s">
        <v>414</v>
      </c>
      <c r="H347" s="41" t="s">
        <v>379</v>
      </c>
    </row>
    <row r="348" spans="1:8" ht="24.95" customHeight="1">
      <c r="A348" s="24">
        <v>1</v>
      </c>
      <c r="B348" s="25" t="s">
        <v>380</v>
      </c>
      <c r="C348" s="45">
        <v>9.25</v>
      </c>
      <c r="D348" s="27">
        <v>5</v>
      </c>
      <c r="E348" s="27">
        <v>4</v>
      </c>
      <c r="F348" s="45">
        <v>65.5</v>
      </c>
      <c r="G348" s="28">
        <f t="shared" ref="G348" si="56">SUM(C348:F348)</f>
        <v>83.75</v>
      </c>
      <c r="H348" s="46" t="str">
        <f t="shared" ref="H348:H352" si="57">IF(G348&gt;=91,"A1",IF(G348&gt;=81,"A2",IF(G348&gt;=71,"B1",IF(G348&gt;=61,"B2",IF(G348&gt;=51,"C1",IF(G348&gt;=41,"C2",IF(G348&gt;=33,"D","E")))))))</f>
        <v>A2</v>
      </c>
    </row>
    <row r="349" spans="1:8" ht="24.95" customHeight="1">
      <c r="A349" s="24">
        <v>2</v>
      </c>
      <c r="B349" s="25" t="s">
        <v>381</v>
      </c>
      <c r="C349" s="45">
        <v>5</v>
      </c>
      <c r="D349" s="27">
        <v>4</v>
      </c>
      <c r="E349" s="27">
        <v>4</v>
      </c>
      <c r="F349" s="27">
        <v>54</v>
      </c>
      <c r="G349" s="27">
        <f t="shared" ref="G349:G352" si="58">SUM(C349:F349)</f>
        <v>67</v>
      </c>
      <c r="H349" s="29" t="str">
        <f t="shared" si="57"/>
        <v>B2</v>
      </c>
    </row>
    <row r="350" spans="1:8" ht="24.95" customHeight="1">
      <c r="A350" s="24">
        <v>3</v>
      </c>
      <c r="B350" s="25" t="s">
        <v>382</v>
      </c>
      <c r="C350" s="27">
        <v>5.5</v>
      </c>
      <c r="D350" s="27">
        <v>3</v>
      </c>
      <c r="E350" s="27">
        <v>4</v>
      </c>
      <c r="F350" s="27">
        <v>38</v>
      </c>
      <c r="G350" s="27">
        <f t="shared" si="58"/>
        <v>50.5</v>
      </c>
      <c r="H350" s="29" t="str">
        <f t="shared" si="57"/>
        <v>C2</v>
      </c>
    </row>
    <row r="351" spans="1:8" ht="24.95" customHeight="1">
      <c r="A351" s="24">
        <v>4</v>
      </c>
      <c r="B351" s="25" t="s">
        <v>383</v>
      </c>
      <c r="C351" s="27">
        <v>5.25</v>
      </c>
      <c r="D351" s="27">
        <v>3</v>
      </c>
      <c r="E351" s="27">
        <v>4</v>
      </c>
      <c r="F351" s="27">
        <v>42.5</v>
      </c>
      <c r="G351" s="27">
        <f t="shared" si="58"/>
        <v>54.75</v>
      </c>
      <c r="H351" s="29" t="str">
        <f t="shared" si="57"/>
        <v>C1</v>
      </c>
    </row>
    <row r="352" spans="1:8" ht="24.95" customHeight="1">
      <c r="A352" s="24">
        <v>5</v>
      </c>
      <c r="B352" s="25" t="s">
        <v>426</v>
      </c>
      <c r="C352" s="27">
        <v>6.5</v>
      </c>
      <c r="D352" s="27">
        <v>3</v>
      </c>
      <c r="E352" s="27">
        <v>3</v>
      </c>
      <c r="F352" s="27">
        <v>35.5</v>
      </c>
      <c r="G352" s="27">
        <f t="shared" si="58"/>
        <v>48</v>
      </c>
      <c r="H352" s="29" t="str">
        <f t="shared" si="57"/>
        <v>C2</v>
      </c>
    </row>
    <row r="353" spans="1:8" ht="24.95" customHeight="1">
      <c r="A353" s="24">
        <v>6</v>
      </c>
      <c r="B353" s="31" t="s">
        <v>435</v>
      </c>
      <c r="C353" s="27"/>
      <c r="D353" s="27"/>
      <c r="E353" s="27"/>
      <c r="F353" s="27">
        <v>28</v>
      </c>
      <c r="G353" s="42"/>
      <c r="H353" s="32"/>
    </row>
    <row r="354" spans="1:8" ht="24.95" customHeight="1">
      <c r="A354" s="35" t="s">
        <v>362</v>
      </c>
      <c r="B354" s="36"/>
      <c r="C354" s="43"/>
      <c r="D354" s="43"/>
      <c r="E354" s="43"/>
      <c r="F354" s="44"/>
      <c r="G354" s="33">
        <f>SUM(G348:G353)</f>
        <v>304</v>
      </c>
      <c r="H354" s="34"/>
    </row>
    <row r="355" spans="1:8" ht="24.95" customHeight="1">
      <c r="A355" s="35" t="s">
        <v>428</v>
      </c>
      <c r="B355" s="36"/>
      <c r="C355" s="43"/>
      <c r="D355" s="43"/>
      <c r="E355" s="43"/>
      <c r="F355" s="44"/>
      <c r="G355" s="37">
        <f>G354/5</f>
        <v>60.8</v>
      </c>
      <c r="H355" s="34" t="str">
        <f t="shared" ref="H355" si="59">IF(G355&gt;=91,"A1",IF(G355&gt;=81,"A2",IF(G355&gt;=71,"B1",IF(G355&gt;=61,"B2",IF(G355&gt;=51,"C1",IF(G355&gt;=41,"C2",IF(G355&gt;=33,"D","E")))))))</f>
        <v>C1</v>
      </c>
    </row>
    <row r="356" spans="1:8" ht="24.95" customHeight="1">
      <c r="A356" s="372" t="s">
        <v>451</v>
      </c>
      <c r="B356" s="373"/>
      <c r="C356" s="373"/>
      <c r="D356" s="373"/>
      <c r="E356" s="373"/>
      <c r="F356" s="373"/>
      <c r="G356" s="373"/>
      <c r="H356" s="374"/>
    </row>
    <row r="357" spans="1:8" ht="24.95" customHeight="1">
      <c r="A357" s="375" t="s">
        <v>430</v>
      </c>
      <c r="B357" s="376"/>
      <c r="C357" s="377" t="s">
        <v>431</v>
      </c>
      <c r="D357" s="377"/>
      <c r="E357" s="377"/>
      <c r="F357" s="377"/>
      <c r="G357" s="377" t="s">
        <v>432</v>
      </c>
      <c r="H357" s="378"/>
    </row>
    <row r="359" spans="1:8" ht="24.95" customHeight="1">
      <c r="A359" s="363" t="s">
        <v>404</v>
      </c>
      <c r="B359" s="364"/>
      <c r="C359" s="364"/>
      <c r="D359" s="364"/>
      <c r="E359" s="364"/>
      <c r="F359" s="364"/>
      <c r="G359" s="364"/>
      <c r="H359" s="365"/>
    </row>
    <row r="360" spans="1:8" ht="24.95" customHeight="1">
      <c r="A360" s="366" t="s">
        <v>421</v>
      </c>
      <c r="B360" s="367"/>
      <c r="C360" s="367"/>
      <c r="D360" s="367"/>
      <c r="E360" s="367"/>
      <c r="F360" s="367"/>
      <c r="G360" s="367"/>
      <c r="H360" s="368"/>
    </row>
    <row r="361" spans="1:8" ht="24.95" customHeight="1">
      <c r="A361" s="366" t="s">
        <v>368</v>
      </c>
      <c r="B361" s="367"/>
      <c r="C361" s="367"/>
      <c r="D361" s="367"/>
      <c r="E361" s="367"/>
      <c r="F361" s="367"/>
      <c r="G361" s="367"/>
      <c r="H361" s="368"/>
    </row>
    <row r="362" spans="1:8" ht="24.95" customHeight="1">
      <c r="A362" s="366" t="s">
        <v>369</v>
      </c>
      <c r="B362" s="367"/>
      <c r="C362" s="367"/>
      <c r="D362" s="367"/>
      <c r="E362" s="367"/>
      <c r="F362" s="367"/>
      <c r="G362" s="367"/>
      <c r="H362" s="368"/>
    </row>
    <row r="363" spans="1:8" ht="24.95" customHeight="1">
      <c r="A363" s="366" t="s">
        <v>422</v>
      </c>
      <c r="B363" s="367"/>
      <c r="C363" s="367"/>
      <c r="D363" s="367"/>
      <c r="E363" s="367"/>
      <c r="F363" s="367"/>
      <c r="G363" s="367"/>
      <c r="H363" s="368"/>
    </row>
    <row r="364" spans="1:8" ht="24.95" customHeight="1">
      <c r="A364" s="18" t="s">
        <v>371</v>
      </c>
      <c r="C364" s="19" t="s">
        <v>372</v>
      </c>
      <c r="E364" s="19"/>
      <c r="F364" s="16"/>
      <c r="G364" s="16"/>
      <c r="H364" s="17"/>
    </row>
    <row r="365" spans="1:8" ht="24.95" customHeight="1">
      <c r="A365" s="18" t="s">
        <v>373</v>
      </c>
      <c r="C365" s="397" t="s">
        <v>452</v>
      </c>
      <c r="D365" s="397"/>
      <c r="E365" s="20" t="s">
        <v>391</v>
      </c>
      <c r="F365" s="20"/>
      <c r="G365" s="20">
        <v>16</v>
      </c>
      <c r="H365" s="21"/>
    </row>
    <row r="366" spans="1:8" ht="24.95" customHeight="1">
      <c r="A366" s="18" t="s">
        <v>7</v>
      </c>
      <c r="C366" s="19" t="s">
        <v>309</v>
      </c>
      <c r="D366" s="16"/>
      <c r="E366" s="19"/>
      <c r="F366" s="19"/>
      <c r="G366" s="19"/>
      <c r="H366" s="21"/>
    </row>
    <row r="367" spans="1:8" ht="24.95" customHeight="1">
      <c r="A367" s="18" t="s">
        <v>375</v>
      </c>
      <c r="B367" s="19"/>
      <c r="C367" s="19" t="s">
        <v>311</v>
      </c>
      <c r="D367" s="19"/>
      <c r="E367" s="19" t="s">
        <v>11</v>
      </c>
      <c r="F367" s="19"/>
      <c r="G367" s="19" t="s">
        <v>312</v>
      </c>
      <c r="H367" s="21"/>
    </row>
    <row r="368" spans="1:8" ht="24.95" customHeight="1">
      <c r="A368" s="369" t="s">
        <v>423</v>
      </c>
      <c r="B368" s="370"/>
      <c r="C368" s="370"/>
      <c r="D368" s="370"/>
      <c r="E368" s="370"/>
      <c r="F368" s="370"/>
      <c r="G368" s="370"/>
      <c r="H368" s="371"/>
    </row>
    <row r="369" spans="1:8" ht="24.95" customHeight="1">
      <c r="A369" s="369" t="s">
        <v>405</v>
      </c>
      <c r="B369" s="370"/>
      <c r="C369" s="370"/>
      <c r="D369" s="370"/>
      <c r="E369" s="370"/>
      <c r="F369" s="370"/>
      <c r="G369" s="370"/>
      <c r="H369" s="371"/>
    </row>
    <row r="370" spans="1:8" ht="24.95" customHeight="1">
      <c r="A370" s="379" t="s">
        <v>6</v>
      </c>
      <c r="B370" s="382" t="s">
        <v>376</v>
      </c>
      <c r="C370" s="385" t="s">
        <v>410</v>
      </c>
      <c r="D370" s="388" t="s">
        <v>424</v>
      </c>
      <c r="E370" s="388" t="s">
        <v>425</v>
      </c>
      <c r="F370" s="385" t="s">
        <v>413</v>
      </c>
      <c r="G370" s="385" t="s">
        <v>414</v>
      </c>
      <c r="H370" s="389" t="s">
        <v>379</v>
      </c>
    </row>
    <row r="371" spans="1:8" ht="24.95" customHeight="1">
      <c r="A371" s="380"/>
      <c r="B371" s="383"/>
      <c r="C371" s="386"/>
      <c r="D371" s="388"/>
      <c r="E371" s="388"/>
      <c r="F371" s="386"/>
      <c r="G371" s="386"/>
      <c r="H371" s="390"/>
    </row>
    <row r="372" spans="1:8" ht="24.95" customHeight="1">
      <c r="A372" s="24">
        <v>1</v>
      </c>
      <c r="B372" s="25" t="s">
        <v>380</v>
      </c>
      <c r="C372" s="45">
        <v>6.25</v>
      </c>
      <c r="D372" s="27">
        <v>3</v>
      </c>
      <c r="E372" s="27">
        <v>4</v>
      </c>
      <c r="F372" s="45">
        <v>36</v>
      </c>
      <c r="G372" s="28">
        <f t="shared" ref="G372" si="60">SUM(C372:F372)</f>
        <v>49.25</v>
      </c>
      <c r="H372" s="46" t="str">
        <f t="shared" ref="H372:H376" si="61">IF(G372&gt;=91,"A1",IF(G372&gt;=81,"A2",IF(G372&gt;=71,"B1",IF(G372&gt;=61,"B2",IF(G372&gt;=51,"C1",IF(G372&gt;=41,"C2",IF(G372&gt;=33,"D","E")))))))</f>
        <v>C2</v>
      </c>
    </row>
    <row r="373" spans="1:8" ht="24.95" customHeight="1">
      <c r="A373" s="24">
        <v>2</v>
      </c>
      <c r="B373" s="25" t="s">
        <v>381</v>
      </c>
      <c r="C373" s="45">
        <v>1.5</v>
      </c>
      <c r="D373" s="27">
        <v>3.5</v>
      </c>
      <c r="E373" s="27">
        <v>3.5</v>
      </c>
      <c r="F373" s="27">
        <v>31</v>
      </c>
      <c r="G373" s="27">
        <f t="shared" ref="G373:G376" si="62">SUM(C373:F373)</f>
        <v>39.5</v>
      </c>
      <c r="H373" s="29" t="str">
        <f t="shared" si="61"/>
        <v>D</v>
      </c>
    </row>
    <row r="374" spans="1:8" ht="24.95" customHeight="1">
      <c r="A374" s="24">
        <v>3</v>
      </c>
      <c r="B374" s="25" t="s">
        <v>382</v>
      </c>
      <c r="C374" s="27">
        <v>5</v>
      </c>
      <c r="D374" s="27">
        <v>3</v>
      </c>
      <c r="E374" s="27">
        <v>3</v>
      </c>
      <c r="F374" s="27">
        <v>22</v>
      </c>
      <c r="G374" s="27">
        <f t="shared" si="62"/>
        <v>33</v>
      </c>
      <c r="H374" s="29" t="str">
        <f t="shared" si="61"/>
        <v>D</v>
      </c>
    </row>
    <row r="375" spans="1:8" ht="24.95" customHeight="1">
      <c r="A375" s="24">
        <v>4</v>
      </c>
      <c r="B375" s="25" t="s">
        <v>383</v>
      </c>
      <c r="C375" s="27">
        <v>3</v>
      </c>
      <c r="D375" s="27">
        <v>2</v>
      </c>
      <c r="E375" s="27">
        <v>3</v>
      </c>
      <c r="F375" s="27">
        <v>15.5</v>
      </c>
      <c r="G375" s="27">
        <f t="shared" si="62"/>
        <v>23.5</v>
      </c>
      <c r="H375" s="29" t="str">
        <f t="shared" si="61"/>
        <v>E</v>
      </c>
    </row>
    <row r="376" spans="1:8" ht="24.95" customHeight="1">
      <c r="A376" s="24">
        <v>5</v>
      </c>
      <c r="B376" s="25" t="s">
        <v>426</v>
      </c>
      <c r="C376" s="27">
        <v>4.75</v>
      </c>
      <c r="D376" s="27">
        <v>3</v>
      </c>
      <c r="E376" s="27">
        <v>3</v>
      </c>
      <c r="F376" s="27">
        <v>27</v>
      </c>
      <c r="G376" s="27">
        <f t="shared" si="62"/>
        <v>37.75</v>
      </c>
      <c r="H376" s="29" t="str">
        <f t="shared" si="61"/>
        <v>D</v>
      </c>
    </row>
    <row r="377" spans="1:8" ht="24.95" customHeight="1">
      <c r="A377" s="24">
        <v>6</v>
      </c>
      <c r="B377" s="31" t="s">
        <v>435</v>
      </c>
      <c r="C377" s="27"/>
      <c r="D377" s="27"/>
      <c r="E377" s="27"/>
      <c r="F377" s="27">
        <v>25</v>
      </c>
      <c r="G377" s="42"/>
      <c r="H377" s="32"/>
    </row>
    <row r="378" spans="1:8" ht="24.95" customHeight="1">
      <c r="A378" s="35" t="s">
        <v>362</v>
      </c>
      <c r="B378" s="36"/>
      <c r="C378" s="43"/>
      <c r="D378" s="43"/>
      <c r="E378" s="43"/>
      <c r="F378" s="44"/>
      <c r="G378" s="33">
        <f>SUM(G372:G377)</f>
        <v>183</v>
      </c>
      <c r="H378" s="34"/>
    </row>
    <row r="379" spans="1:8" ht="24.95" customHeight="1">
      <c r="A379" s="35" t="s">
        <v>428</v>
      </c>
      <c r="B379" s="36"/>
      <c r="C379" s="43"/>
      <c r="D379" s="43"/>
      <c r="E379" s="43"/>
      <c r="F379" s="44"/>
      <c r="G379" s="37">
        <f>G378/5</f>
        <v>36.6</v>
      </c>
      <c r="H379" s="34" t="str">
        <f t="shared" ref="H379" si="63">IF(G379&gt;=91,"A1",IF(G379&gt;=81,"A2",IF(G379&gt;=71,"B1",IF(G379&gt;=61,"B2",IF(G379&gt;=51,"C1",IF(G379&gt;=41,"C2",IF(G379&gt;=33,"D","E")))))))</f>
        <v>D</v>
      </c>
    </row>
    <row r="380" spans="1:8" ht="24.95" customHeight="1">
      <c r="A380" s="372" t="s">
        <v>436</v>
      </c>
      <c r="B380" s="373"/>
      <c r="C380" s="373"/>
      <c r="D380" s="373"/>
      <c r="E380" s="373"/>
      <c r="F380" s="373"/>
      <c r="G380" s="373"/>
      <c r="H380" s="374"/>
    </row>
    <row r="381" spans="1:8" ht="24.95" customHeight="1">
      <c r="A381" s="375" t="s">
        <v>430</v>
      </c>
      <c r="B381" s="376"/>
      <c r="C381" s="377" t="s">
        <v>431</v>
      </c>
      <c r="D381" s="377"/>
      <c r="E381" s="377"/>
      <c r="F381" s="377"/>
      <c r="G381" s="377" t="s">
        <v>432</v>
      </c>
      <c r="H381" s="378"/>
    </row>
    <row r="383" spans="1:8" ht="24.95" customHeight="1">
      <c r="A383" s="363" t="s">
        <v>404</v>
      </c>
      <c r="B383" s="364"/>
      <c r="C383" s="364"/>
      <c r="D383" s="364"/>
      <c r="E383" s="364"/>
      <c r="F383" s="364"/>
      <c r="G383" s="364"/>
      <c r="H383" s="365"/>
    </row>
    <row r="384" spans="1:8" ht="24.95" customHeight="1">
      <c r="A384" s="366" t="s">
        <v>421</v>
      </c>
      <c r="B384" s="367"/>
      <c r="C384" s="367"/>
      <c r="D384" s="367"/>
      <c r="E384" s="367"/>
      <c r="F384" s="367"/>
      <c r="G384" s="367"/>
      <c r="H384" s="368"/>
    </row>
    <row r="385" spans="1:8" ht="24.95" customHeight="1">
      <c r="A385" s="366" t="s">
        <v>368</v>
      </c>
      <c r="B385" s="367"/>
      <c r="C385" s="367"/>
      <c r="D385" s="367"/>
      <c r="E385" s="367"/>
      <c r="F385" s="367"/>
      <c r="G385" s="367"/>
      <c r="H385" s="368"/>
    </row>
    <row r="386" spans="1:8" ht="24.95" customHeight="1">
      <c r="A386" s="366" t="s">
        <v>369</v>
      </c>
      <c r="B386" s="367"/>
      <c r="C386" s="367"/>
      <c r="D386" s="367"/>
      <c r="E386" s="367"/>
      <c r="F386" s="367"/>
      <c r="G386" s="367"/>
      <c r="H386" s="368"/>
    </row>
    <row r="387" spans="1:8" ht="24.95" customHeight="1">
      <c r="A387" s="366" t="s">
        <v>422</v>
      </c>
      <c r="B387" s="367"/>
      <c r="C387" s="367"/>
      <c r="D387" s="367"/>
      <c r="E387" s="367"/>
      <c r="F387" s="367"/>
      <c r="G387" s="367"/>
      <c r="H387" s="368"/>
    </row>
    <row r="388" spans="1:8" ht="24.95" customHeight="1">
      <c r="A388" s="18" t="s">
        <v>371</v>
      </c>
      <c r="C388" s="19" t="s">
        <v>372</v>
      </c>
      <c r="E388" s="19"/>
      <c r="F388" s="16"/>
      <c r="G388" s="16"/>
      <c r="H388" s="17"/>
    </row>
    <row r="389" spans="1:8" ht="24.95" customHeight="1">
      <c r="A389" s="18" t="s">
        <v>373</v>
      </c>
      <c r="C389" s="19" t="s">
        <v>188</v>
      </c>
      <c r="D389" s="19"/>
      <c r="E389" s="20" t="s">
        <v>391</v>
      </c>
      <c r="F389" s="20"/>
      <c r="G389" s="20">
        <v>17</v>
      </c>
      <c r="H389" s="21"/>
    </row>
    <row r="390" spans="1:8" ht="24.95" customHeight="1">
      <c r="A390" s="18" t="s">
        <v>7</v>
      </c>
      <c r="C390" s="19" t="s">
        <v>187</v>
      </c>
      <c r="D390" s="19"/>
      <c r="E390" s="19"/>
      <c r="F390" s="19"/>
      <c r="G390" s="19"/>
      <c r="H390" s="21"/>
    </row>
    <row r="391" spans="1:8" ht="24.95" customHeight="1">
      <c r="A391" s="18" t="s">
        <v>375</v>
      </c>
      <c r="B391" s="19"/>
      <c r="C391" s="19" t="s">
        <v>189</v>
      </c>
      <c r="D391" s="19"/>
      <c r="E391" s="19" t="s">
        <v>11</v>
      </c>
      <c r="F391" s="19"/>
      <c r="G391" s="406" t="s">
        <v>191</v>
      </c>
      <c r="H391" s="407"/>
    </row>
    <row r="392" spans="1:8" ht="24.95" customHeight="1">
      <c r="A392" s="369" t="s">
        <v>423</v>
      </c>
      <c r="B392" s="370"/>
      <c r="C392" s="370"/>
      <c r="D392" s="370"/>
      <c r="E392" s="370"/>
      <c r="F392" s="370"/>
      <c r="G392" s="370"/>
      <c r="H392" s="371"/>
    </row>
    <row r="393" spans="1:8" ht="24.95" customHeight="1">
      <c r="A393" s="369" t="s">
        <v>405</v>
      </c>
      <c r="B393" s="370"/>
      <c r="C393" s="370"/>
      <c r="D393" s="370"/>
      <c r="E393" s="370"/>
      <c r="F393" s="370"/>
      <c r="G393" s="370"/>
      <c r="H393" s="371"/>
    </row>
    <row r="394" spans="1:8" ht="24.95" customHeight="1">
      <c r="A394" s="379" t="s">
        <v>6</v>
      </c>
      <c r="B394" s="382" t="s">
        <v>376</v>
      </c>
      <c r="C394" s="385" t="s">
        <v>410</v>
      </c>
      <c r="D394" s="388" t="s">
        <v>424</v>
      </c>
      <c r="E394" s="388" t="s">
        <v>425</v>
      </c>
      <c r="F394" s="385" t="s">
        <v>413</v>
      </c>
      <c r="G394" s="385" t="s">
        <v>414</v>
      </c>
      <c r="H394" s="389" t="s">
        <v>379</v>
      </c>
    </row>
    <row r="395" spans="1:8" ht="24.95" customHeight="1">
      <c r="A395" s="380"/>
      <c r="B395" s="383"/>
      <c r="C395" s="386"/>
      <c r="D395" s="388"/>
      <c r="E395" s="388"/>
      <c r="F395" s="386"/>
      <c r="G395" s="386"/>
      <c r="H395" s="390"/>
    </row>
    <row r="396" spans="1:8" ht="18">
      <c r="A396" s="381"/>
      <c r="B396" s="384"/>
      <c r="C396" s="387"/>
      <c r="D396" s="388"/>
      <c r="E396" s="388"/>
      <c r="F396" s="387"/>
      <c r="G396" s="387"/>
      <c r="H396" s="391"/>
    </row>
    <row r="397" spans="1:8" ht="24.95" customHeight="1">
      <c r="A397" s="24">
        <v>1</v>
      </c>
      <c r="B397" s="25" t="s">
        <v>380</v>
      </c>
      <c r="C397" s="45">
        <v>8.75</v>
      </c>
      <c r="D397" s="27">
        <v>5</v>
      </c>
      <c r="E397" s="27">
        <v>5</v>
      </c>
      <c r="F397" s="45">
        <v>63.5</v>
      </c>
      <c r="G397" s="28">
        <f t="shared" ref="G397" si="64">SUM(C397:F397)</f>
        <v>82.25</v>
      </c>
      <c r="H397" s="46" t="str">
        <f t="shared" ref="H397:H401" si="65">IF(G397&gt;=91,"A1",IF(G397&gt;=81,"A2",IF(G397&gt;=71,"B1",IF(G397&gt;=61,"B2",IF(G397&gt;=51,"C1",IF(G397&gt;=41,"C2",IF(G397&gt;=33,"D","E")))))))</f>
        <v>A2</v>
      </c>
    </row>
    <row r="398" spans="1:8" ht="24.95" customHeight="1">
      <c r="A398" s="24">
        <v>2</v>
      </c>
      <c r="B398" s="25" t="s">
        <v>381</v>
      </c>
      <c r="C398" s="45">
        <v>5.75</v>
      </c>
      <c r="D398" s="27">
        <v>4.5</v>
      </c>
      <c r="E398" s="27">
        <v>5</v>
      </c>
      <c r="F398" s="27">
        <v>45.5</v>
      </c>
      <c r="G398" s="27">
        <f t="shared" ref="G398:G401" si="66">SUM(C398:F398)</f>
        <v>60.75</v>
      </c>
      <c r="H398" s="29" t="str">
        <f t="shared" si="65"/>
        <v>C1</v>
      </c>
    </row>
    <row r="399" spans="1:8" ht="24.95" customHeight="1">
      <c r="A399" s="24">
        <v>3</v>
      </c>
      <c r="B399" s="25" t="s">
        <v>382</v>
      </c>
      <c r="C399" s="27">
        <v>5</v>
      </c>
      <c r="D399" s="27">
        <v>3</v>
      </c>
      <c r="E399" s="27">
        <v>4</v>
      </c>
      <c r="F399" s="27">
        <v>21</v>
      </c>
      <c r="G399" s="27">
        <f t="shared" si="66"/>
        <v>33</v>
      </c>
      <c r="H399" s="29" t="str">
        <f t="shared" si="65"/>
        <v>D</v>
      </c>
    </row>
    <row r="400" spans="1:8" ht="24.95" customHeight="1">
      <c r="A400" s="24">
        <v>4</v>
      </c>
      <c r="B400" s="25" t="s">
        <v>383</v>
      </c>
      <c r="C400" s="27">
        <v>5.25</v>
      </c>
      <c r="D400" s="27">
        <v>4</v>
      </c>
      <c r="E400" s="27">
        <v>4</v>
      </c>
      <c r="F400" s="27">
        <v>43.5</v>
      </c>
      <c r="G400" s="27">
        <f t="shared" si="66"/>
        <v>56.75</v>
      </c>
      <c r="H400" s="29" t="str">
        <f t="shared" si="65"/>
        <v>C1</v>
      </c>
    </row>
    <row r="401" spans="1:8" ht="24.95" customHeight="1">
      <c r="A401" s="24">
        <v>5</v>
      </c>
      <c r="B401" s="25" t="s">
        <v>426</v>
      </c>
      <c r="C401" s="27">
        <v>6.5</v>
      </c>
      <c r="D401" s="27">
        <v>4</v>
      </c>
      <c r="E401" s="27">
        <v>4</v>
      </c>
      <c r="F401" s="27">
        <v>49.5</v>
      </c>
      <c r="G401" s="27">
        <f t="shared" si="66"/>
        <v>64</v>
      </c>
      <c r="H401" s="29" t="str">
        <f t="shared" si="65"/>
        <v>B2</v>
      </c>
    </row>
    <row r="402" spans="1:8" ht="24.95" customHeight="1">
      <c r="A402" s="24">
        <v>6</v>
      </c>
      <c r="B402" s="31" t="s">
        <v>435</v>
      </c>
      <c r="C402" s="27"/>
      <c r="D402" s="27"/>
      <c r="E402" s="27"/>
      <c r="F402" s="27">
        <v>45</v>
      </c>
      <c r="G402" s="42"/>
      <c r="H402" s="32"/>
    </row>
    <row r="403" spans="1:8" ht="24.95" customHeight="1">
      <c r="A403" s="35" t="s">
        <v>362</v>
      </c>
      <c r="B403" s="36"/>
      <c r="C403" s="43"/>
      <c r="D403" s="43"/>
      <c r="E403" s="43"/>
      <c r="F403" s="44"/>
      <c r="G403" s="33">
        <f>SUM(G397:G402)</f>
        <v>296.75</v>
      </c>
      <c r="H403" s="34"/>
    </row>
    <row r="404" spans="1:8" ht="24.95" customHeight="1">
      <c r="A404" s="35" t="s">
        <v>428</v>
      </c>
      <c r="B404" s="36"/>
      <c r="C404" s="43"/>
      <c r="D404" s="43"/>
      <c r="E404" s="43"/>
      <c r="F404" s="44"/>
      <c r="G404" s="37">
        <f>G403/5</f>
        <v>59.35</v>
      </c>
      <c r="H404" s="34" t="str">
        <f t="shared" ref="H404" si="67">IF(G404&gt;=91,"A1",IF(G404&gt;=81,"A2",IF(G404&gt;=71,"B1",IF(G404&gt;=61,"B2",IF(G404&gt;=51,"C1",IF(G404&gt;=41,"C2",IF(G404&gt;=33,"D","E")))))))</f>
        <v>C1</v>
      </c>
    </row>
    <row r="405" spans="1:8" ht="24.95" customHeight="1">
      <c r="A405" s="372" t="s">
        <v>453</v>
      </c>
      <c r="B405" s="373"/>
      <c r="C405" s="373"/>
      <c r="D405" s="373"/>
      <c r="E405" s="373"/>
      <c r="F405" s="373"/>
      <c r="G405" s="373"/>
      <c r="H405" s="374"/>
    </row>
    <row r="406" spans="1:8" ht="24.95" customHeight="1">
      <c r="A406" s="375" t="s">
        <v>430</v>
      </c>
      <c r="B406" s="376"/>
      <c r="C406" s="377" t="s">
        <v>431</v>
      </c>
      <c r="D406" s="377"/>
      <c r="E406" s="377"/>
      <c r="F406" s="377"/>
      <c r="G406" s="377" t="s">
        <v>432</v>
      </c>
      <c r="H406" s="378"/>
    </row>
    <row r="408" spans="1:8" ht="24.95" customHeight="1">
      <c r="A408" s="363" t="s">
        <v>404</v>
      </c>
      <c r="B408" s="364"/>
      <c r="C408" s="364"/>
      <c r="D408" s="364"/>
      <c r="E408" s="364"/>
      <c r="F408" s="364"/>
      <c r="G408" s="364"/>
      <c r="H408" s="365"/>
    </row>
    <row r="409" spans="1:8" ht="24.95" customHeight="1">
      <c r="A409" s="366" t="s">
        <v>421</v>
      </c>
      <c r="B409" s="367"/>
      <c r="C409" s="367"/>
      <c r="D409" s="367"/>
      <c r="E409" s="367"/>
      <c r="F409" s="367"/>
      <c r="G409" s="367"/>
      <c r="H409" s="368"/>
    </row>
    <row r="410" spans="1:8" ht="24.95" customHeight="1">
      <c r="A410" s="366" t="s">
        <v>368</v>
      </c>
      <c r="B410" s="367"/>
      <c r="C410" s="367"/>
      <c r="D410" s="367"/>
      <c r="E410" s="367"/>
      <c r="F410" s="367"/>
      <c r="G410" s="367"/>
      <c r="H410" s="368"/>
    </row>
    <row r="411" spans="1:8" ht="24.95" customHeight="1">
      <c r="A411" s="366" t="s">
        <v>369</v>
      </c>
      <c r="B411" s="367"/>
      <c r="C411" s="367"/>
      <c r="D411" s="367"/>
      <c r="E411" s="367"/>
      <c r="F411" s="367"/>
      <c r="G411" s="367"/>
      <c r="H411" s="368"/>
    </row>
    <row r="412" spans="1:8" ht="24.95" customHeight="1">
      <c r="A412" s="366" t="s">
        <v>422</v>
      </c>
      <c r="B412" s="367"/>
      <c r="C412" s="367"/>
      <c r="D412" s="367"/>
      <c r="E412" s="367"/>
      <c r="F412" s="367"/>
      <c r="G412" s="367"/>
      <c r="H412" s="368"/>
    </row>
    <row r="413" spans="1:8" ht="24.95" customHeight="1">
      <c r="A413" s="18" t="s">
        <v>371</v>
      </c>
      <c r="C413" s="19" t="s">
        <v>372</v>
      </c>
      <c r="E413" s="19"/>
      <c r="F413" s="16"/>
      <c r="G413" s="16"/>
      <c r="H413" s="17"/>
    </row>
    <row r="414" spans="1:8" ht="24.95" customHeight="1">
      <c r="A414" s="18" t="s">
        <v>373</v>
      </c>
      <c r="C414" s="19" t="s">
        <v>199</v>
      </c>
      <c r="D414" s="19"/>
      <c r="E414" s="20" t="s">
        <v>391</v>
      </c>
      <c r="F414" s="20"/>
      <c r="G414" s="20">
        <v>18</v>
      </c>
      <c r="H414" s="21"/>
    </row>
    <row r="415" spans="1:8" ht="24.95" customHeight="1">
      <c r="A415" s="18" t="s">
        <v>7</v>
      </c>
      <c r="C415" s="19" t="s">
        <v>198</v>
      </c>
      <c r="D415" s="19"/>
      <c r="E415" s="19"/>
      <c r="F415" s="19"/>
      <c r="G415" s="19"/>
      <c r="H415" s="21"/>
    </row>
    <row r="416" spans="1:8" ht="24.95" customHeight="1">
      <c r="A416" s="18" t="s">
        <v>375</v>
      </c>
      <c r="B416" s="19"/>
      <c r="C416" s="19" t="s">
        <v>454</v>
      </c>
      <c r="D416" s="19"/>
      <c r="E416" s="19" t="s">
        <v>11</v>
      </c>
      <c r="F416" s="19"/>
      <c r="G416" s="19" t="s">
        <v>202</v>
      </c>
      <c r="H416" s="21"/>
    </row>
    <row r="417" spans="1:8" ht="24.95" customHeight="1">
      <c r="A417" s="369" t="s">
        <v>423</v>
      </c>
      <c r="B417" s="370"/>
      <c r="C417" s="370"/>
      <c r="D417" s="370"/>
      <c r="E417" s="370"/>
      <c r="F417" s="370"/>
      <c r="G417" s="370"/>
      <c r="H417" s="371"/>
    </row>
    <row r="418" spans="1:8" ht="24.95" customHeight="1">
      <c r="A418" s="369" t="s">
        <v>405</v>
      </c>
      <c r="B418" s="370"/>
      <c r="C418" s="370"/>
      <c r="D418" s="370"/>
      <c r="E418" s="370"/>
      <c r="F418" s="370"/>
      <c r="G418" s="370"/>
      <c r="H418" s="371"/>
    </row>
    <row r="419" spans="1:8" ht="24.95" customHeight="1">
      <c r="A419" s="379" t="s">
        <v>6</v>
      </c>
      <c r="B419" s="382" t="s">
        <v>376</v>
      </c>
      <c r="C419" s="385" t="s">
        <v>410</v>
      </c>
      <c r="D419" s="388" t="s">
        <v>424</v>
      </c>
      <c r="E419" s="388" t="s">
        <v>425</v>
      </c>
      <c r="F419" s="385" t="s">
        <v>413</v>
      </c>
      <c r="G419" s="385" t="s">
        <v>414</v>
      </c>
      <c r="H419" s="389" t="s">
        <v>379</v>
      </c>
    </row>
    <row r="420" spans="1:8" ht="24.95" customHeight="1">
      <c r="A420" s="380"/>
      <c r="B420" s="383"/>
      <c r="C420" s="386"/>
      <c r="D420" s="388"/>
      <c r="E420" s="388"/>
      <c r="F420" s="386"/>
      <c r="G420" s="386"/>
      <c r="H420" s="390"/>
    </row>
    <row r="421" spans="1:8" ht="24.95" customHeight="1">
      <c r="A421" s="24">
        <v>1</v>
      </c>
      <c r="B421" s="25" t="s">
        <v>380</v>
      </c>
      <c r="C421" s="26"/>
      <c r="D421" s="27"/>
      <c r="E421" s="27"/>
      <c r="F421" s="26"/>
      <c r="G421" s="42">
        <f>SUM(C421:F421)</f>
        <v>0</v>
      </c>
      <c r="H421" s="32" t="str">
        <f>IF(G421&gt;=91,"A1",IF(G421&gt;=81,"A2",IF(G421&gt;=71,"B1",IF(G421&gt;=61,"B2",IF(G421&gt;=51,"C1",IF(G421&gt;=41,"C2",IF(G421&gt;=33,"D","E")))))))</f>
        <v>E</v>
      </c>
    </row>
    <row r="422" spans="1:8" ht="24.95" customHeight="1">
      <c r="A422" s="24">
        <v>2</v>
      </c>
      <c r="B422" s="25" t="s">
        <v>381</v>
      </c>
      <c r="C422" s="30"/>
      <c r="D422" s="27"/>
      <c r="E422" s="27"/>
      <c r="F422" s="27"/>
      <c r="G422" s="42">
        <f t="shared" ref="G422:G426" si="68">SUM(C422:F422)</f>
        <v>0</v>
      </c>
      <c r="H422" s="32" t="str">
        <f t="shared" ref="H422:H426" si="69">IF(G422&gt;=91,"A1",IF(G422&gt;=81,"A2",IF(G422&gt;=71,"B1",IF(G422&gt;=61,"B2",IF(G422&gt;=51,"C1",IF(G422&gt;=41,"C2",IF(G422&gt;=33,"D","E")))))))</f>
        <v>E</v>
      </c>
    </row>
    <row r="423" spans="1:8" ht="24.95" customHeight="1">
      <c r="A423" s="24">
        <v>3</v>
      </c>
      <c r="B423" s="25" t="s">
        <v>382</v>
      </c>
      <c r="C423" s="27"/>
      <c r="D423" s="27"/>
      <c r="E423" s="27"/>
      <c r="F423" s="27"/>
      <c r="G423" s="42">
        <f t="shared" si="68"/>
        <v>0</v>
      </c>
      <c r="H423" s="32" t="str">
        <f t="shared" si="69"/>
        <v>E</v>
      </c>
    </row>
    <row r="424" spans="1:8" ht="24.95" customHeight="1">
      <c r="A424" s="24">
        <v>4</v>
      </c>
      <c r="B424" s="25" t="s">
        <v>383</v>
      </c>
      <c r="C424" s="27"/>
      <c r="D424" s="27"/>
      <c r="E424" s="27"/>
      <c r="F424" s="27"/>
      <c r="G424" s="42">
        <f t="shared" si="68"/>
        <v>0</v>
      </c>
      <c r="H424" s="32" t="str">
        <f t="shared" si="69"/>
        <v>E</v>
      </c>
    </row>
    <row r="425" spans="1:8" ht="24.95" customHeight="1">
      <c r="A425" s="24">
        <v>5</v>
      </c>
      <c r="B425" s="25" t="s">
        <v>426</v>
      </c>
      <c r="C425" s="27">
        <v>2.5</v>
      </c>
      <c r="D425" s="27"/>
      <c r="E425" s="27"/>
      <c r="F425" s="27"/>
      <c r="G425" s="27">
        <f t="shared" si="68"/>
        <v>2.5</v>
      </c>
      <c r="H425" s="29" t="str">
        <f t="shared" si="69"/>
        <v>E</v>
      </c>
    </row>
    <row r="426" spans="1:8" ht="24.95" customHeight="1">
      <c r="A426" s="24">
        <v>6</v>
      </c>
      <c r="B426" s="31" t="s">
        <v>435</v>
      </c>
      <c r="C426" s="27"/>
      <c r="D426" s="27"/>
      <c r="E426" s="27"/>
      <c r="F426" s="27"/>
      <c r="G426" s="42">
        <f t="shared" si="68"/>
        <v>0</v>
      </c>
      <c r="H426" s="32" t="str">
        <f t="shared" si="69"/>
        <v>E</v>
      </c>
    </row>
    <row r="427" spans="1:8" ht="24.95" customHeight="1">
      <c r="A427" s="35" t="s">
        <v>362</v>
      </c>
      <c r="B427" s="36"/>
      <c r="C427" s="43"/>
      <c r="D427" s="43"/>
      <c r="E427" s="43"/>
      <c r="F427" s="44"/>
      <c r="G427" s="33">
        <f>SUM(G421:G426)</f>
        <v>2.5</v>
      </c>
      <c r="H427" s="34"/>
    </row>
    <row r="428" spans="1:8" ht="24.95" customHeight="1">
      <c r="A428" s="35" t="s">
        <v>428</v>
      </c>
      <c r="B428" s="36"/>
      <c r="C428" s="43"/>
      <c r="D428" s="43"/>
      <c r="E428" s="43"/>
      <c r="F428" s="44"/>
      <c r="G428" s="37">
        <f>G427/5</f>
        <v>0.5</v>
      </c>
      <c r="H428" s="34" t="str">
        <f t="shared" ref="H428" si="70">IF(G428&gt;=91,"A1",IF(G428&gt;=81,"A2",IF(G428&gt;=71,"B1",IF(G428&gt;=61,"B2",IF(G428&gt;=51,"C1",IF(G428&gt;=41,"C2",IF(G428&gt;=33,"D","E")))))))</f>
        <v>E</v>
      </c>
    </row>
    <row r="429" spans="1:8" ht="24.95" customHeight="1">
      <c r="A429" s="372" t="s">
        <v>455</v>
      </c>
      <c r="B429" s="373"/>
      <c r="C429" s="373"/>
      <c r="D429" s="373"/>
      <c r="E429" s="373"/>
      <c r="F429" s="373"/>
      <c r="G429" s="373"/>
      <c r="H429" s="374"/>
    </row>
    <row r="430" spans="1:8" ht="24.95" customHeight="1">
      <c r="A430" s="375" t="s">
        <v>430</v>
      </c>
      <c r="B430" s="376"/>
      <c r="C430" s="377" t="s">
        <v>431</v>
      </c>
      <c r="D430" s="377"/>
      <c r="E430" s="377"/>
      <c r="F430" s="377"/>
      <c r="G430" s="377" t="s">
        <v>432</v>
      </c>
      <c r="H430" s="378"/>
    </row>
    <row r="432" spans="1:8" ht="24.95" customHeight="1">
      <c r="A432" s="363" t="s">
        <v>404</v>
      </c>
      <c r="B432" s="364"/>
      <c r="C432" s="364"/>
      <c r="D432" s="364"/>
      <c r="E432" s="364"/>
      <c r="F432" s="364"/>
      <c r="G432" s="364"/>
      <c r="H432" s="365"/>
    </row>
    <row r="433" spans="1:8" ht="24.95" customHeight="1">
      <c r="A433" s="366" t="s">
        <v>421</v>
      </c>
      <c r="B433" s="367"/>
      <c r="C433" s="367"/>
      <c r="D433" s="367"/>
      <c r="E433" s="367"/>
      <c r="F433" s="367"/>
      <c r="G433" s="367"/>
      <c r="H433" s="368"/>
    </row>
    <row r="434" spans="1:8" ht="24.95" customHeight="1">
      <c r="A434" s="366" t="s">
        <v>368</v>
      </c>
      <c r="B434" s="367"/>
      <c r="C434" s="367"/>
      <c r="D434" s="367"/>
      <c r="E434" s="367"/>
      <c r="F434" s="367"/>
      <c r="G434" s="367"/>
      <c r="H434" s="368"/>
    </row>
    <row r="435" spans="1:8" ht="24.95" customHeight="1">
      <c r="A435" s="366" t="s">
        <v>369</v>
      </c>
      <c r="B435" s="367"/>
      <c r="C435" s="367"/>
      <c r="D435" s="367"/>
      <c r="E435" s="367"/>
      <c r="F435" s="367"/>
      <c r="G435" s="367"/>
      <c r="H435" s="368"/>
    </row>
    <row r="436" spans="1:8" ht="24.95" customHeight="1">
      <c r="A436" s="366" t="s">
        <v>422</v>
      </c>
      <c r="B436" s="367"/>
      <c r="C436" s="367"/>
      <c r="D436" s="367"/>
      <c r="E436" s="367"/>
      <c r="F436" s="367"/>
      <c r="G436" s="367"/>
      <c r="H436" s="368"/>
    </row>
    <row r="437" spans="1:8" ht="24.95" customHeight="1">
      <c r="A437" s="18" t="s">
        <v>371</v>
      </c>
      <c r="C437" s="19" t="s">
        <v>372</v>
      </c>
      <c r="E437" s="19"/>
      <c r="F437" s="16"/>
      <c r="G437" s="16"/>
      <c r="H437" s="17"/>
    </row>
    <row r="438" spans="1:8" ht="24.95" customHeight="1">
      <c r="A438" s="18" t="s">
        <v>373</v>
      </c>
      <c r="C438" s="19" t="s">
        <v>219</v>
      </c>
      <c r="D438" s="19"/>
      <c r="E438" s="20" t="s">
        <v>391</v>
      </c>
      <c r="F438" s="20"/>
      <c r="G438" s="20">
        <v>19</v>
      </c>
      <c r="H438" s="21"/>
    </row>
    <row r="439" spans="1:8" ht="24.95" customHeight="1">
      <c r="A439" s="18" t="s">
        <v>7</v>
      </c>
      <c r="C439" s="19" t="s">
        <v>218</v>
      </c>
      <c r="D439" s="19"/>
      <c r="E439" s="19"/>
      <c r="F439" s="19"/>
      <c r="G439" s="19"/>
      <c r="H439" s="21"/>
    </row>
    <row r="440" spans="1:8" ht="24.95" customHeight="1">
      <c r="A440" s="18" t="s">
        <v>375</v>
      </c>
      <c r="B440" s="19"/>
      <c r="C440" s="19" t="s">
        <v>220</v>
      </c>
      <c r="D440" s="19"/>
      <c r="E440" s="19" t="s">
        <v>11</v>
      </c>
      <c r="F440" s="19"/>
      <c r="G440" s="404" t="s">
        <v>221</v>
      </c>
      <c r="H440" s="405"/>
    </row>
    <row r="441" spans="1:8" ht="24.95" customHeight="1">
      <c r="A441" s="369" t="s">
        <v>423</v>
      </c>
      <c r="B441" s="370"/>
      <c r="C441" s="370"/>
      <c r="D441" s="370"/>
      <c r="E441" s="370"/>
      <c r="F441" s="370"/>
      <c r="G441" s="370"/>
      <c r="H441" s="371"/>
    </row>
    <row r="442" spans="1:8" ht="24.95" customHeight="1">
      <c r="A442" s="369" t="s">
        <v>405</v>
      </c>
      <c r="B442" s="370"/>
      <c r="C442" s="370"/>
      <c r="D442" s="370"/>
      <c r="E442" s="370"/>
      <c r="F442" s="370"/>
      <c r="G442" s="370"/>
      <c r="H442" s="371"/>
    </row>
    <row r="443" spans="1:8" ht="24.95" customHeight="1">
      <c r="A443" s="379" t="s">
        <v>6</v>
      </c>
      <c r="B443" s="382" t="s">
        <v>376</v>
      </c>
      <c r="C443" s="385" t="s">
        <v>410</v>
      </c>
      <c r="D443" s="388" t="s">
        <v>424</v>
      </c>
      <c r="E443" s="388" t="s">
        <v>425</v>
      </c>
      <c r="F443" s="385" t="s">
        <v>413</v>
      </c>
      <c r="G443" s="385" t="s">
        <v>414</v>
      </c>
      <c r="H443" s="389" t="s">
        <v>379</v>
      </c>
    </row>
    <row r="444" spans="1:8" ht="24.95" customHeight="1">
      <c r="A444" s="380"/>
      <c r="B444" s="383"/>
      <c r="C444" s="386"/>
      <c r="D444" s="388"/>
      <c r="E444" s="388"/>
      <c r="F444" s="386"/>
      <c r="G444" s="386"/>
      <c r="H444" s="390"/>
    </row>
    <row r="445" spans="1:8" ht="24.95" customHeight="1">
      <c r="A445" s="24">
        <v>1</v>
      </c>
      <c r="B445" s="25" t="s">
        <v>380</v>
      </c>
      <c r="C445" s="45">
        <v>6.5</v>
      </c>
      <c r="D445" s="27">
        <v>4</v>
      </c>
      <c r="E445" s="27">
        <v>3</v>
      </c>
      <c r="F445" s="45">
        <v>30</v>
      </c>
      <c r="G445" s="28">
        <v>43.5</v>
      </c>
      <c r="H445" s="46" t="s">
        <v>485</v>
      </c>
    </row>
    <row r="446" spans="1:8" ht="24.95" customHeight="1">
      <c r="A446" s="24">
        <v>2</v>
      </c>
      <c r="B446" s="25" t="s">
        <v>381</v>
      </c>
      <c r="C446" s="45">
        <v>4.75</v>
      </c>
      <c r="D446" s="27">
        <v>3.5</v>
      </c>
      <c r="E446" s="27">
        <v>3.5</v>
      </c>
      <c r="F446" s="27">
        <v>39.5</v>
      </c>
      <c r="G446" s="27">
        <f t="shared" ref="G446:G449" si="71">SUM(C446:F446)</f>
        <v>51.25</v>
      </c>
      <c r="H446" s="29" t="str">
        <f t="shared" ref="H446:H449" si="72">IF(G446&gt;=91,"A1",IF(G446&gt;=81,"A2",IF(G446&gt;=71,"B1",IF(G446&gt;=61,"B2",IF(G446&gt;=51,"C1",IF(G446&gt;=41,"C2",IF(G446&gt;=33,"D","E")))))))</f>
        <v>C1</v>
      </c>
    </row>
    <row r="447" spans="1:8" ht="24.95" customHeight="1">
      <c r="A447" s="24">
        <v>3</v>
      </c>
      <c r="B447" s="25" t="s">
        <v>382</v>
      </c>
      <c r="C447" s="27">
        <v>4</v>
      </c>
      <c r="D447" s="27">
        <v>3</v>
      </c>
      <c r="E447" s="27">
        <v>3</v>
      </c>
      <c r="F447" s="27">
        <v>17</v>
      </c>
      <c r="G447" s="27">
        <f t="shared" si="71"/>
        <v>27</v>
      </c>
      <c r="H447" s="29" t="str">
        <f t="shared" si="72"/>
        <v>E</v>
      </c>
    </row>
    <row r="448" spans="1:8" ht="24.95" customHeight="1">
      <c r="A448" s="24">
        <v>4</v>
      </c>
      <c r="B448" s="25" t="s">
        <v>383</v>
      </c>
      <c r="C448" s="27">
        <v>3.5</v>
      </c>
      <c r="D448" s="27">
        <v>2</v>
      </c>
      <c r="E448" s="27">
        <v>2</v>
      </c>
      <c r="F448" s="27">
        <v>33.5</v>
      </c>
      <c r="G448" s="27">
        <f t="shared" si="71"/>
        <v>41</v>
      </c>
      <c r="H448" s="29" t="str">
        <f t="shared" si="72"/>
        <v>C2</v>
      </c>
    </row>
    <row r="449" spans="1:8" ht="24.95" customHeight="1">
      <c r="A449" s="24">
        <v>5</v>
      </c>
      <c r="B449" s="25" t="s">
        <v>426</v>
      </c>
      <c r="C449" s="27">
        <v>4.75</v>
      </c>
      <c r="D449" s="27">
        <v>3</v>
      </c>
      <c r="E449" s="27">
        <v>2</v>
      </c>
      <c r="F449" s="27">
        <v>12.5</v>
      </c>
      <c r="G449" s="27">
        <f t="shared" si="71"/>
        <v>22.25</v>
      </c>
      <c r="H449" s="29" t="str">
        <f t="shared" si="72"/>
        <v>E</v>
      </c>
    </row>
    <row r="450" spans="1:8" ht="24.95" customHeight="1">
      <c r="A450" s="24">
        <v>6</v>
      </c>
      <c r="B450" s="31" t="s">
        <v>435</v>
      </c>
      <c r="C450" s="27"/>
      <c r="D450" s="27"/>
      <c r="E450" s="27"/>
      <c r="F450" s="42">
        <v>19</v>
      </c>
      <c r="H450" s="32"/>
    </row>
    <row r="451" spans="1:8" ht="24.95" customHeight="1">
      <c r="A451" s="35" t="s">
        <v>362</v>
      </c>
      <c r="B451" s="36"/>
      <c r="C451" s="43"/>
      <c r="D451" s="43"/>
      <c r="E451" s="43"/>
      <c r="F451" s="44"/>
      <c r="G451" s="141">
        <f>SUM(G445:G450)</f>
        <v>185</v>
      </c>
      <c r="H451" s="34"/>
    </row>
    <row r="452" spans="1:8" ht="24.95" customHeight="1">
      <c r="A452" s="35" t="s">
        <v>428</v>
      </c>
      <c r="B452" s="36"/>
      <c r="C452" s="43"/>
      <c r="D452" s="43"/>
      <c r="E452" s="43"/>
      <c r="F452" s="44"/>
      <c r="G452" s="142">
        <f>G451/5</f>
        <v>37</v>
      </c>
      <c r="H452" s="34" t="str">
        <f t="shared" ref="H452" si="73">IF(G452&gt;=91,"A1",IF(G452&gt;=81,"A2",IF(G452&gt;=71,"B1",IF(G452&gt;=61,"B2",IF(G452&gt;=51,"C1",IF(G452&gt;=41,"C2",IF(G452&gt;=33,"D","E")))))))</f>
        <v>D</v>
      </c>
    </row>
    <row r="453" spans="1:8" ht="24.95" customHeight="1">
      <c r="A453" s="372" t="s">
        <v>456</v>
      </c>
      <c r="B453" s="373"/>
      <c r="C453" s="373"/>
      <c r="D453" s="373"/>
      <c r="E453" s="373"/>
      <c r="F453" s="373"/>
      <c r="G453" s="373"/>
      <c r="H453" s="374"/>
    </row>
    <row r="454" spans="1:8" ht="77.25" customHeight="1">
      <c r="A454" s="375" t="s">
        <v>430</v>
      </c>
      <c r="B454" s="376"/>
      <c r="C454" s="377" t="s">
        <v>431</v>
      </c>
      <c r="D454" s="377"/>
      <c r="E454" s="377"/>
      <c r="F454" s="377"/>
      <c r="G454" s="377" t="s">
        <v>432</v>
      </c>
      <c r="H454" s="378"/>
    </row>
    <row r="456" spans="1:8" ht="24.95" customHeight="1">
      <c r="A456" s="363" t="s">
        <v>404</v>
      </c>
      <c r="B456" s="364"/>
      <c r="C456" s="364"/>
      <c r="D456" s="364"/>
      <c r="E456" s="364"/>
      <c r="F456" s="364"/>
      <c r="G456" s="364"/>
      <c r="H456" s="365"/>
    </row>
    <row r="457" spans="1:8" ht="24.95" customHeight="1">
      <c r="A457" s="366" t="s">
        <v>421</v>
      </c>
      <c r="B457" s="367"/>
      <c r="C457" s="367"/>
      <c r="D457" s="367"/>
      <c r="E457" s="367"/>
      <c r="F457" s="367"/>
      <c r="G457" s="367"/>
      <c r="H457" s="368"/>
    </row>
    <row r="458" spans="1:8" ht="24.95" customHeight="1">
      <c r="A458" s="366" t="s">
        <v>368</v>
      </c>
      <c r="B458" s="367"/>
      <c r="C458" s="367"/>
      <c r="D458" s="367"/>
      <c r="E458" s="367"/>
      <c r="F458" s="367"/>
      <c r="G458" s="367"/>
      <c r="H458" s="368"/>
    </row>
    <row r="459" spans="1:8" ht="24.95" customHeight="1">
      <c r="A459" s="366" t="s">
        <v>369</v>
      </c>
      <c r="B459" s="367"/>
      <c r="C459" s="367"/>
      <c r="D459" s="367"/>
      <c r="E459" s="367"/>
      <c r="F459" s="367"/>
      <c r="G459" s="367"/>
      <c r="H459" s="368"/>
    </row>
    <row r="460" spans="1:8" ht="24.95" customHeight="1">
      <c r="A460" s="366" t="s">
        <v>422</v>
      </c>
      <c r="B460" s="367"/>
      <c r="C460" s="367"/>
      <c r="D460" s="367"/>
      <c r="E460" s="367"/>
      <c r="F460" s="367"/>
      <c r="G460" s="367"/>
      <c r="H460" s="368"/>
    </row>
    <row r="461" spans="1:8" ht="24.95" customHeight="1">
      <c r="A461" s="18" t="s">
        <v>371</v>
      </c>
      <c r="C461" s="19" t="s">
        <v>372</v>
      </c>
      <c r="E461" s="19"/>
      <c r="F461" s="16"/>
      <c r="G461" s="16"/>
      <c r="H461" s="17"/>
    </row>
    <row r="462" spans="1:8" ht="24.95" customHeight="1">
      <c r="A462" s="18" t="s">
        <v>373</v>
      </c>
      <c r="C462" s="19" t="s">
        <v>228</v>
      </c>
      <c r="D462" s="19"/>
      <c r="E462" s="20" t="s">
        <v>391</v>
      </c>
      <c r="F462" s="20"/>
      <c r="G462" s="20">
        <v>20</v>
      </c>
      <c r="H462" s="21"/>
    </row>
    <row r="463" spans="1:8" ht="24.95" customHeight="1">
      <c r="A463" s="18" t="s">
        <v>7</v>
      </c>
      <c r="C463" s="19" t="s">
        <v>227</v>
      </c>
      <c r="D463" s="19"/>
      <c r="E463" s="19"/>
      <c r="F463" s="19"/>
      <c r="G463" s="19"/>
      <c r="H463" s="21"/>
    </row>
    <row r="464" spans="1:8" ht="24.95" customHeight="1">
      <c r="A464" s="18" t="s">
        <v>375</v>
      </c>
      <c r="B464" s="19"/>
      <c r="C464" s="19" t="s">
        <v>229</v>
      </c>
      <c r="D464" s="19"/>
      <c r="E464" s="19" t="s">
        <v>11</v>
      </c>
      <c r="F464" s="19"/>
      <c r="G464" s="402" t="s">
        <v>231</v>
      </c>
      <c r="H464" s="403"/>
    </row>
    <row r="465" spans="1:8" ht="24.95" customHeight="1">
      <c r="A465" s="369" t="s">
        <v>423</v>
      </c>
      <c r="B465" s="370"/>
      <c r="C465" s="370"/>
      <c r="D465" s="370"/>
      <c r="E465" s="370"/>
      <c r="F465" s="370"/>
      <c r="G465" s="370"/>
      <c r="H465" s="371"/>
    </row>
    <row r="466" spans="1:8" ht="24.95" customHeight="1">
      <c r="A466" s="369" t="s">
        <v>405</v>
      </c>
      <c r="B466" s="370"/>
      <c r="C466" s="370"/>
      <c r="D466" s="370"/>
      <c r="E466" s="370"/>
      <c r="F466" s="370"/>
      <c r="G466" s="370"/>
      <c r="H466" s="371"/>
    </row>
    <row r="467" spans="1:8" ht="24.95" customHeight="1">
      <c r="A467" s="379" t="s">
        <v>6</v>
      </c>
      <c r="B467" s="382" t="s">
        <v>376</v>
      </c>
      <c r="C467" s="385" t="s">
        <v>410</v>
      </c>
      <c r="D467" s="388" t="s">
        <v>424</v>
      </c>
      <c r="E467" s="388" t="s">
        <v>425</v>
      </c>
      <c r="F467" s="385" t="s">
        <v>413</v>
      </c>
      <c r="G467" s="385" t="s">
        <v>414</v>
      </c>
      <c r="H467" s="389" t="s">
        <v>379</v>
      </c>
    </row>
    <row r="468" spans="1:8" ht="24.95" customHeight="1">
      <c r="A468" s="380"/>
      <c r="B468" s="383"/>
      <c r="C468" s="386"/>
      <c r="D468" s="388"/>
      <c r="E468" s="388"/>
      <c r="F468" s="386"/>
      <c r="G468" s="386"/>
      <c r="H468" s="390"/>
    </row>
    <row r="469" spans="1:8" ht="24.95" customHeight="1">
      <c r="A469" s="24">
        <v>1</v>
      </c>
      <c r="B469" s="25" t="s">
        <v>380</v>
      </c>
      <c r="C469" s="45">
        <v>2.5</v>
      </c>
      <c r="D469" s="27">
        <v>4</v>
      </c>
      <c r="E469" s="27">
        <v>5</v>
      </c>
      <c r="F469" s="45">
        <v>39</v>
      </c>
      <c r="G469" s="28">
        <f t="shared" ref="G469" si="74">SUM(C469:F469)</f>
        <v>50.5</v>
      </c>
      <c r="H469" s="46" t="str">
        <f t="shared" ref="H469:H473" si="75">IF(G469&gt;=91,"A1",IF(G469&gt;=81,"A2",IF(G469&gt;=71,"B1",IF(G469&gt;=61,"B2",IF(G469&gt;=51,"C1",IF(G469&gt;=41,"C2",IF(G469&gt;=33,"D","E")))))))</f>
        <v>C2</v>
      </c>
    </row>
    <row r="470" spans="1:8" ht="24.95" customHeight="1">
      <c r="A470" s="24">
        <v>2</v>
      </c>
      <c r="B470" s="25" t="s">
        <v>381</v>
      </c>
      <c r="C470" s="45">
        <v>4.25</v>
      </c>
      <c r="D470" s="27">
        <v>3.5</v>
      </c>
      <c r="E470" s="27">
        <v>3</v>
      </c>
      <c r="F470" s="27">
        <v>32</v>
      </c>
      <c r="G470" s="27">
        <f t="shared" ref="G470:G473" si="76">SUM(C470:F470)</f>
        <v>42.75</v>
      </c>
      <c r="H470" s="29" t="str">
        <f t="shared" si="75"/>
        <v>C2</v>
      </c>
    </row>
    <row r="471" spans="1:8" ht="24.95" customHeight="1">
      <c r="A471" s="24">
        <v>3</v>
      </c>
      <c r="B471" s="25" t="s">
        <v>382</v>
      </c>
      <c r="C471" s="27">
        <v>5.75</v>
      </c>
      <c r="D471" s="27">
        <v>3</v>
      </c>
      <c r="E471" s="27">
        <v>3</v>
      </c>
      <c r="F471" s="27">
        <v>23</v>
      </c>
      <c r="G471" s="27">
        <f t="shared" si="76"/>
        <v>34.75</v>
      </c>
      <c r="H471" s="29" t="str">
        <f t="shared" si="75"/>
        <v>D</v>
      </c>
    </row>
    <row r="472" spans="1:8" ht="24.95" customHeight="1">
      <c r="A472" s="24">
        <v>4</v>
      </c>
      <c r="B472" s="25" t="s">
        <v>383</v>
      </c>
      <c r="C472" s="27">
        <v>3.25</v>
      </c>
      <c r="D472" s="27">
        <v>2</v>
      </c>
      <c r="E472" s="27">
        <v>2</v>
      </c>
      <c r="F472" s="27">
        <v>28.5</v>
      </c>
      <c r="G472" s="27">
        <f t="shared" si="76"/>
        <v>35.75</v>
      </c>
      <c r="H472" s="29" t="str">
        <f t="shared" si="75"/>
        <v>D</v>
      </c>
    </row>
    <row r="473" spans="1:8" ht="24.95" customHeight="1">
      <c r="A473" s="24">
        <v>5</v>
      </c>
      <c r="B473" s="25" t="s">
        <v>426</v>
      </c>
      <c r="C473" s="27">
        <v>4.75</v>
      </c>
      <c r="D473" s="27"/>
      <c r="E473" s="27"/>
      <c r="F473" s="27"/>
      <c r="G473" s="27">
        <f t="shared" si="76"/>
        <v>4.75</v>
      </c>
      <c r="H473" s="29" t="str">
        <f t="shared" si="75"/>
        <v>E</v>
      </c>
    </row>
    <row r="474" spans="1:8" ht="24.95" customHeight="1">
      <c r="A474" s="24">
        <v>6</v>
      </c>
      <c r="B474" s="31" t="s">
        <v>435</v>
      </c>
      <c r="C474" s="27"/>
      <c r="D474" s="27"/>
      <c r="E474" s="27"/>
      <c r="F474" s="27">
        <v>29</v>
      </c>
      <c r="G474" s="42"/>
      <c r="H474" s="32"/>
    </row>
    <row r="475" spans="1:8" ht="24.95" customHeight="1">
      <c r="A475" s="35" t="s">
        <v>362</v>
      </c>
      <c r="B475" s="36"/>
      <c r="C475" s="43"/>
      <c r="D475" s="43"/>
      <c r="E475" s="43"/>
      <c r="F475" s="44"/>
      <c r="G475" s="33">
        <f>SUM(G469:G474)</f>
        <v>168.5</v>
      </c>
      <c r="H475" s="34"/>
    </row>
    <row r="476" spans="1:8" ht="24.95" customHeight="1">
      <c r="A476" s="35" t="s">
        <v>428</v>
      </c>
      <c r="B476" s="36"/>
      <c r="C476" s="43"/>
      <c r="D476" s="43"/>
      <c r="E476" s="43"/>
      <c r="F476" s="44"/>
      <c r="G476" s="37">
        <f>G475/5</f>
        <v>33.700000000000003</v>
      </c>
      <c r="H476" s="34" t="str">
        <f t="shared" ref="H476" si="77">IF(G476&gt;=91,"A1",IF(G476&gt;=81,"A2",IF(G476&gt;=71,"B1",IF(G476&gt;=61,"B2",IF(G476&gt;=51,"C1",IF(G476&gt;=41,"C2",IF(G476&gt;=33,"D","E")))))))</f>
        <v>D</v>
      </c>
    </row>
    <row r="477" spans="1:8" ht="24.95" customHeight="1">
      <c r="A477" s="372" t="s">
        <v>457</v>
      </c>
      <c r="B477" s="373"/>
      <c r="C477" s="373"/>
      <c r="D477" s="373"/>
      <c r="E477" s="373"/>
      <c r="F477" s="373"/>
      <c r="G477" s="373"/>
      <c r="H477" s="374"/>
    </row>
    <row r="478" spans="1:8" ht="24.95" customHeight="1">
      <c r="A478" s="375" t="s">
        <v>430</v>
      </c>
      <c r="B478" s="376"/>
      <c r="C478" s="377" t="s">
        <v>431</v>
      </c>
      <c r="D478" s="377"/>
      <c r="E478" s="377"/>
      <c r="F478" s="377"/>
      <c r="G478" s="377" t="s">
        <v>432</v>
      </c>
      <c r="H478" s="378"/>
    </row>
    <row r="480" spans="1:8" ht="24.95" customHeight="1">
      <c r="A480" s="363" t="s">
        <v>404</v>
      </c>
      <c r="B480" s="364"/>
      <c r="C480" s="364"/>
      <c r="D480" s="364"/>
      <c r="E480" s="364"/>
      <c r="F480" s="364"/>
      <c r="G480" s="364"/>
      <c r="H480" s="365"/>
    </row>
    <row r="481" spans="1:8" ht="24.95" customHeight="1">
      <c r="A481" s="366" t="s">
        <v>421</v>
      </c>
      <c r="B481" s="367"/>
      <c r="C481" s="367"/>
      <c r="D481" s="367"/>
      <c r="E481" s="367"/>
      <c r="F481" s="367"/>
      <c r="G481" s="367"/>
      <c r="H481" s="368"/>
    </row>
    <row r="482" spans="1:8" ht="24.95" customHeight="1">
      <c r="A482" s="366" t="s">
        <v>368</v>
      </c>
      <c r="B482" s="367"/>
      <c r="C482" s="367"/>
      <c r="D482" s="367"/>
      <c r="E482" s="367"/>
      <c r="F482" s="367"/>
      <c r="G482" s="367"/>
      <c r="H482" s="368"/>
    </row>
    <row r="483" spans="1:8" ht="24.95" customHeight="1">
      <c r="A483" s="366" t="s">
        <v>369</v>
      </c>
      <c r="B483" s="367"/>
      <c r="C483" s="367"/>
      <c r="D483" s="367"/>
      <c r="E483" s="367"/>
      <c r="F483" s="367"/>
      <c r="G483" s="367"/>
      <c r="H483" s="368"/>
    </row>
    <row r="484" spans="1:8" ht="24.95" customHeight="1">
      <c r="A484" s="366" t="s">
        <v>422</v>
      </c>
      <c r="B484" s="367"/>
      <c r="C484" s="367"/>
      <c r="D484" s="367"/>
      <c r="E484" s="367"/>
      <c r="F484" s="367"/>
      <c r="G484" s="367"/>
      <c r="H484" s="368"/>
    </row>
    <row r="485" spans="1:8" ht="24.95" customHeight="1">
      <c r="A485" s="18" t="s">
        <v>371</v>
      </c>
      <c r="C485" s="19" t="s">
        <v>372</v>
      </c>
      <c r="E485" s="19"/>
      <c r="F485" s="16"/>
      <c r="G485" s="16"/>
      <c r="H485" s="17"/>
    </row>
    <row r="486" spans="1:8" ht="24.95" customHeight="1">
      <c r="A486" s="18" t="s">
        <v>373</v>
      </c>
      <c r="C486" s="401" t="s">
        <v>419</v>
      </c>
      <c r="D486" s="401"/>
      <c r="E486" s="20" t="s">
        <v>391</v>
      </c>
      <c r="F486" s="20"/>
      <c r="G486" s="20">
        <v>21</v>
      </c>
      <c r="H486" s="21"/>
    </row>
    <row r="487" spans="1:8" ht="24.95" customHeight="1">
      <c r="A487" s="18" t="s">
        <v>7</v>
      </c>
      <c r="C487" s="19" t="s">
        <v>239</v>
      </c>
      <c r="D487" s="19"/>
      <c r="E487" s="19"/>
      <c r="F487" s="19"/>
      <c r="G487" s="19"/>
      <c r="H487" s="21"/>
    </row>
    <row r="488" spans="1:8" ht="24.95" customHeight="1">
      <c r="A488" s="18" t="s">
        <v>375</v>
      </c>
      <c r="B488" s="19"/>
      <c r="C488" s="19" t="s">
        <v>458</v>
      </c>
      <c r="D488" s="19"/>
      <c r="E488" s="19" t="s">
        <v>11</v>
      </c>
      <c r="F488" s="19"/>
      <c r="G488" s="19" t="s">
        <v>242</v>
      </c>
      <c r="H488" s="21"/>
    </row>
    <row r="489" spans="1:8" ht="24.95" customHeight="1">
      <c r="A489" s="369" t="s">
        <v>423</v>
      </c>
      <c r="B489" s="370"/>
      <c r="C489" s="370"/>
      <c r="D489" s="370"/>
      <c r="E489" s="370"/>
      <c r="F489" s="370"/>
      <c r="G489" s="370"/>
      <c r="H489" s="371"/>
    </row>
    <row r="490" spans="1:8" ht="24.95" customHeight="1">
      <c r="A490" s="369" t="s">
        <v>405</v>
      </c>
      <c r="B490" s="370"/>
      <c r="C490" s="370"/>
      <c r="D490" s="370"/>
      <c r="E490" s="370"/>
      <c r="F490" s="370"/>
      <c r="G490" s="370"/>
      <c r="H490" s="371"/>
    </row>
    <row r="491" spans="1:8" ht="24.95" customHeight="1">
      <c r="A491" s="379" t="s">
        <v>6</v>
      </c>
      <c r="B491" s="382" t="s">
        <v>376</v>
      </c>
      <c r="C491" s="385" t="s">
        <v>410</v>
      </c>
      <c r="D491" s="388" t="s">
        <v>424</v>
      </c>
      <c r="E491" s="388" t="s">
        <v>425</v>
      </c>
      <c r="F491" s="385" t="s">
        <v>413</v>
      </c>
      <c r="G491" s="385" t="s">
        <v>414</v>
      </c>
      <c r="H491" s="389" t="s">
        <v>379</v>
      </c>
    </row>
    <row r="492" spans="1:8" ht="24.95" customHeight="1">
      <c r="A492" s="380"/>
      <c r="B492" s="383"/>
      <c r="C492" s="386"/>
      <c r="D492" s="388"/>
      <c r="E492" s="388"/>
      <c r="F492" s="386"/>
      <c r="G492" s="386"/>
      <c r="H492" s="390"/>
    </row>
    <row r="493" spans="1:8" ht="24.95" customHeight="1">
      <c r="A493" s="24">
        <v>1</v>
      </c>
      <c r="B493" s="25" t="s">
        <v>380</v>
      </c>
      <c r="C493" s="45">
        <v>4.75</v>
      </c>
      <c r="D493" s="27">
        <v>3</v>
      </c>
      <c r="E493" s="27">
        <v>3</v>
      </c>
      <c r="F493" s="45">
        <v>23</v>
      </c>
      <c r="G493" s="28">
        <f t="shared" ref="G493" si="78">SUM(C493:F493)</f>
        <v>33.75</v>
      </c>
      <c r="H493" s="46" t="str">
        <f t="shared" ref="H493:H497" si="79">IF(G493&gt;=91,"A1",IF(G493&gt;=81,"A2",IF(G493&gt;=71,"B1",IF(G493&gt;=61,"B2",IF(G493&gt;=51,"C1",IF(G493&gt;=41,"C2",IF(G493&gt;=33,"D","E")))))))</f>
        <v>D</v>
      </c>
    </row>
    <row r="494" spans="1:8" ht="24.95" customHeight="1">
      <c r="A494" s="24">
        <v>2</v>
      </c>
      <c r="B494" s="25" t="s">
        <v>381</v>
      </c>
      <c r="C494" s="45">
        <v>4</v>
      </c>
      <c r="D494" s="27">
        <v>4</v>
      </c>
      <c r="E494" s="27">
        <v>4</v>
      </c>
      <c r="F494" s="27">
        <v>37.5</v>
      </c>
      <c r="G494" s="27">
        <f t="shared" ref="G494:G497" si="80">SUM(C494:F494)</f>
        <v>49.5</v>
      </c>
      <c r="H494" s="29" t="str">
        <f t="shared" si="79"/>
        <v>C2</v>
      </c>
    </row>
    <row r="495" spans="1:8" ht="24.95" customHeight="1">
      <c r="A495" s="24">
        <v>3</v>
      </c>
      <c r="B495" s="25" t="s">
        <v>382</v>
      </c>
      <c r="C495" s="27">
        <v>3.5</v>
      </c>
      <c r="D495" s="27">
        <v>3</v>
      </c>
      <c r="E495" s="27">
        <v>3.5</v>
      </c>
      <c r="F495" s="27">
        <v>16</v>
      </c>
      <c r="G495" s="27">
        <f t="shared" si="80"/>
        <v>26</v>
      </c>
      <c r="H495" s="29" t="str">
        <f t="shared" si="79"/>
        <v>E</v>
      </c>
    </row>
    <row r="496" spans="1:8" ht="24.95" customHeight="1">
      <c r="A496" s="24">
        <v>4</v>
      </c>
      <c r="B496" s="25" t="s">
        <v>383</v>
      </c>
      <c r="C496" s="27">
        <v>2.25</v>
      </c>
      <c r="D496" s="27">
        <v>2</v>
      </c>
      <c r="E496" s="27">
        <v>2</v>
      </c>
      <c r="F496" s="27">
        <v>14.5</v>
      </c>
      <c r="G496" s="27">
        <f t="shared" si="80"/>
        <v>20.75</v>
      </c>
      <c r="H496" s="29" t="str">
        <f t="shared" si="79"/>
        <v>E</v>
      </c>
    </row>
    <row r="497" spans="1:8" ht="24.95" customHeight="1">
      <c r="A497" s="24">
        <v>5</v>
      </c>
      <c r="B497" s="25" t="s">
        <v>426</v>
      </c>
      <c r="C497" s="27">
        <v>3</v>
      </c>
      <c r="D497" s="27">
        <v>2</v>
      </c>
      <c r="E497" s="27">
        <v>3</v>
      </c>
      <c r="F497" s="27">
        <v>28</v>
      </c>
      <c r="G497" s="27">
        <f t="shared" si="80"/>
        <v>36</v>
      </c>
      <c r="H497" s="29" t="str">
        <f t="shared" si="79"/>
        <v>D</v>
      </c>
    </row>
    <row r="498" spans="1:8" ht="24.95" customHeight="1">
      <c r="A498" s="24">
        <v>6</v>
      </c>
      <c r="B498" s="31" t="s">
        <v>435</v>
      </c>
      <c r="C498" s="27"/>
      <c r="D498" s="27"/>
      <c r="E498" s="27"/>
      <c r="F498" s="27">
        <v>32</v>
      </c>
      <c r="G498" s="42"/>
      <c r="H498" s="32"/>
    </row>
    <row r="499" spans="1:8" ht="24.95" customHeight="1">
      <c r="A499" s="35" t="s">
        <v>362</v>
      </c>
      <c r="B499" s="36"/>
      <c r="C499" s="43"/>
      <c r="D499" s="43"/>
      <c r="E499" s="43"/>
      <c r="F499" s="44"/>
      <c r="G499" s="33">
        <f>SUM(G493:G498)</f>
        <v>166</v>
      </c>
      <c r="H499" s="34"/>
    </row>
    <row r="500" spans="1:8" ht="24.95" customHeight="1">
      <c r="A500" s="35" t="s">
        <v>428</v>
      </c>
      <c r="B500" s="36"/>
      <c r="C500" s="43"/>
      <c r="D500" s="43"/>
      <c r="E500" s="43"/>
      <c r="F500" s="44"/>
      <c r="G500" s="37">
        <f>G499/5</f>
        <v>33.200000000000003</v>
      </c>
      <c r="H500" s="34" t="str">
        <f t="shared" ref="H500" si="81">IF(G500&gt;=91,"A1",IF(G500&gt;=81,"A2",IF(G500&gt;=71,"B1",IF(G500&gt;=61,"B2",IF(G500&gt;=51,"C1",IF(G500&gt;=41,"C2",IF(G500&gt;=33,"D","E")))))))</f>
        <v>D</v>
      </c>
    </row>
    <row r="501" spans="1:8" ht="24.95" customHeight="1">
      <c r="A501" s="372" t="s">
        <v>459</v>
      </c>
      <c r="B501" s="373"/>
      <c r="C501" s="373"/>
      <c r="D501" s="373"/>
      <c r="E501" s="373"/>
      <c r="F501" s="373"/>
      <c r="G501" s="373"/>
      <c r="H501" s="374"/>
    </row>
    <row r="502" spans="1:8" ht="24.95" customHeight="1">
      <c r="A502" s="375" t="s">
        <v>430</v>
      </c>
      <c r="B502" s="376"/>
      <c r="C502" s="377" t="s">
        <v>431</v>
      </c>
      <c r="D502" s="377"/>
      <c r="E502" s="377"/>
      <c r="F502" s="377"/>
      <c r="G502" s="377" t="s">
        <v>432</v>
      </c>
      <c r="H502" s="378"/>
    </row>
    <row r="504" spans="1:8" ht="24.95" customHeight="1">
      <c r="A504" s="363" t="s">
        <v>404</v>
      </c>
      <c r="B504" s="364"/>
      <c r="C504" s="364"/>
      <c r="D504" s="364"/>
      <c r="E504" s="364"/>
      <c r="F504" s="364"/>
      <c r="G504" s="364"/>
      <c r="H504" s="365"/>
    </row>
    <row r="505" spans="1:8" ht="24.95" customHeight="1">
      <c r="A505" s="366" t="s">
        <v>421</v>
      </c>
      <c r="B505" s="367"/>
      <c r="C505" s="367"/>
      <c r="D505" s="367"/>
      <c r="E505" s="367"/>
      <c r="F505" s="367"/>
      <c r="G505" s="367"/>
      <c r="H505" s="368"/>
    </row>
    <row r="506" spans="1:8" ht="24.95" customHeight="1">
      <c r="A506" s="366" t="s">
        <v>368</v>
      </c>
      <c r="B506" s="367"/>
      <c r="C506" s="367"/>
      <c r="D506" s="367"/>
      <c r="E506" s="367"/>
      <c r="F506" s="367"/>
      <c r="G506" s="367"/>
      <c r="H506" s="368"/>
    </row>
    <row r="507" spans="1:8" ht="24.95" customHeight="1">
      <c r="A507" s="366" t="s">
        <v>369</v>
      </c>
      <c r="B507" s="367"/>
      <c r="C507" s="367"/>
      <c r="D507" s="367"/>
      <c r="E507" s="367"/>
      <c r="F507" s="367"/>
      <c r="G507" s="367"/>
      <c r="H507" s="368"/>
    </row>
    <row r="508" spans="1:8" ht="24.95" customHeight="1">
      <c r="A508" s="366" t="s">
        <v>422</v>
      </c>
      <c r="B508" s="367"/>
      <c r="C508" s="367"/>
      <c r="D508" s="367"/>
      <c r="E508" s="367"/>
      <c r="F508" s="367"/>
      <c r="G508" s="367"/>
      <c r="H508" s="368"/>
    </row>
    <row r="509" spans="1:8" ht="24.95" customHeight="1">
      <c r="A509" s="18" t="s">
        <v>371</v>
      </c>
      <c r="C509" s="19" t="s">
        <v>372</v>
      </c>
      <c r="E509" s="19"/>
      <c r="F509" s="16"/>
      <c r="G509" s="16"/>
      <c r="H509" s="17"/>
    </row>
    <row r="510" spans="1:8" ht="24.95" customHeight="1">
      <c r="A510" s="18" t="s">
        <v>373</v>
      </c>
      <c r="C510" s="19" t="s">
        <v>251</v>
      </c>
      <c r="D510" s="19"/>
      <c r="E510" s="20" t="s">
        <v>391</v>
      </c>
      <c r="F510" s="20"/>
      <c r="G510" s="20">
        <v>22</v>
      </c>
      <c r="H510" s="21"/>
    </row>
    <row r="511" spans="1:8" ht="24.95" customHeight="1">
      <c r="A511" s="18" t="s">
        <v>7</v>
      </c>
      <c r="C511" s="19" t="s">
        <v>250</v>
      </c>
      <c r="D511" s="19"/>
      <c r="E511" s="19"/>
      <c r="F511" s="19"/>
      <c r="G511" s="19"/>
      <c r="H511" s="21"/>
    </row>
    <row r="512" spans="1:8" ht="24.95" customHeight="1">
      <c r="A512" s="18" t="s">
        <v>375</v>
      </c>
      <c r="B512" s="19"/>
      <c r="C512" s="19" t="s">
        <v>252</v>
      </c>
      <c r="D512" s="19"/>
      <c r="E512" s="19" t="s">
        <v>11</v>
      </c>
      <c r="F512" s="19"/>
      <c r="G512" s="399" t="s">
        <v>253</v>
      </c>
      <c r="H512" s="400"/>
    </row>
    <row r="513" spans="1:8" ht="24.95" customHeight="1">
      <c r="A513" s="369" t="s">
        <v>423</v>
      </c>
      <c r="B513" s="370"/>
      <c r="C513" s="370"/>
      <c r="D513" s="370"/>
      <c r="E513" s="370"/>
      <c r="F513" s="370"/>
      <c r="G513" s="370"/>
      <c r="H513" s="371"/>
    </row>
    <row r="514" spans="1:8" ht="24.95" customHeight="1">
      <c r="A514" s="369" t="s">
        <v>405</v>
      </c>
      <c r="B514" s="370"/>
      <c r="C514" s="370"/>
      <c r="D514" s="370"/>
      <c r="E514" s="370"/>
      <c r="F514" s="370"/>
      <c r="G514" s="370"/>
      <c r="H514" s="371"/>
    </row>
    <row r="515" spans="1:8" ht="24.95" customHeight="1">
      <c r="A515" s="379" t="s">
        <v>6</v>
      </c>
      <c r="B515" s="382" t="s">
        <v>376</v>
      </c>
      <c r="C515" s="385" t="s">
        <v>410</v>
      </c>
      <c r="D515" s="388" t="s">
        <v>424</v>
      </c>
      <c r="E515" s="388" t="s">
        <v>425</v>
      </c>
      <c r="F515" s="385" t="s">
        <v>413</v>
      </c>
      <c r="G515" s="385" t="s">
        <v>414</v>
      </c>
      <c r="H515" s="389" t="s">
        <v>379</v>
      </c>
    </row>
    <row r="516" spans="1:8" ht="24.95" customHeight="1">
      <c r="A516" s="380"/>
      <c r="B516" s="383"/>
      <c r="C516" s="386"/>
      <c r="D516" s="388"/>
      <c r="E516" s="388"/>
      <c r="F516" s="386"/>
      <c r="G516" s="386"/>
      <c r="H516" s="390"/>
    </row>
    <row r="517" spans="1:8" ht="24.95" customHeight="1">
      <c r="A517" s="24">
        <v>1</v>
      </c>
      <c r="B517" s="25" t="s">
        <v>380</v>
      </c>
      <c r="C517" s="45">
        <v>7</v>
      </c>
      <c r="D517" s="27">
        <v>4</v>
      </c>
      <c r="E517" s="27">
        <v>3</v>
      </c>
      <c r="F517" s="45">
        <v>57.5</v>
      </c>
      <c r="G517" s="28">
        <f t="shared" ref="G517:G518" si="82">SUM(C517:F517)</f>
        <v>71.5</v>
      </c>
      <c r="H517" s="46" t="str">
        <f t="shared" ref="H517:H521" si="83">IF(G517&gt;=91,"A1",IF(G517&gt;=81,"A2",IF(G517&gt;=71,"B1",IF(G517&gt;=61,"B2",IF(G517&gt;=51,"C1",IF(G517&gt;=41,"C2",IF(G517&gt;=33,"D","E")))))))</f>
        <v>B1</v>
      </c>
    </row>
    <row r="518" spans="1:8" ht="24.95" customHeight="1">
      <c r="A518" s="24">
        <v>2</v>
      </c>
      <c r="B518" s="25" t="s">
        <v>381</v>
      </c>
      <c r="C518" s="45">
        <v>7.25</v>
      </c>
      <c r="D518" s="27">
        <v>4.5</v>
      </c>
      <c r="E518" s="27">
        <v>5</v>
      </c>
      <c r="F518" s="27">
        <v>52.5</v>
      </c>
      <c r="G518" s="27">
        <f t="shared" si="82"/>
        <v>69.25</v>
      </c>
      <c r="H518" s="29" t="str">
        <f t="shared" si="83"/>
        <v>B2</v>
      </c>
    </row>
    <row r="519" spans="1:8" ht="24.95" customHeight="1">
      <c r="A519" s="24">
        <v>3</v>
      </c>
      <c r="B519" s="25" t="s">
        <v>382</v>
      </c>
      <c r="C519" s="27">
        <v>5</v>
      </c>
      <c r="D519" s="27">
        <v>3</v>
      </c>
      <c r="E519" s="27">
        <v>3.5</v>
      </c>
      <c r="F519" s="27">
        <v>28</v>
      </c>
      <c r="G519" s="27">
        <f t="shared" ref="G519:G520" si="84">SUM(C519:F519)</f>
        <v>39.5</v>
      </c>
      <c r="H519" s="29" t="str">
        <f t="shared" si="83"/>
        <v>D</v>
      </c>
    </row>
    <row r="520" spans="1:8" ht="24.95" customHeight="1">
      <c r="A520" s="24">
        <v>4</v>
      </c>
      <c r="B520" s="25" t="s">
        <v>383</v>
      </c>
      <c r="C520" s="27">
        <v>3</v>
      </c>
      <c r="D520" s="27">
        <v>3</v>
      </c>
      <c r="E520" s="27">
        <v>4</v>
      </c>
      <c r="F520" s="27">
        <v>49</v>
      </c>
      <c r="G520" s="27">
        <f t="shared" si="84"/>
        <v>59</v>
      </c>
      <c r="H520" s="29" t="str">
        <f t="shared" si="83"/>
        <v>C1</v>
      </c>
    </row>
    <row r="521" spans="1:8" ht="24.95" customHeight="1">
      <c r="A521" s="24">
        <v>5</v>
      </c>
      <c r="B521" s="25" t="s">
        <v>426</v>
      </c>
      <c r="C521" s="27">
        <v>4.75</v>
      </c>
      <c r="D521" s="27">
        <v>2</v>
      </c>
      <c r="E521" s="27">
        <v>3</v>
      </c>
      <c r="F521" s="27">
        <v>26</v>
      </c>
      <c r="G521" s="27">
        <f t="shared" ref="G521" si="85">SUM(C521:F521)</f>
        <v>35.75</v>
      </c>
      <c r="H521" s="29" t="str">
        <f t="shared" si="83"/>
        <v>D</v>
      </c>
    </row>
    <row r="522" spans="1:8" ht="24.95" customHeight="1">
      <c r="A522" s="24">
        <v>6</v>
      </c>
      <c r="B522" s="31" t="s">
        <v>435</v>
      </c>
      <c r="C522" s="27"/>
      <c r="D522" s="27"/>
      <c r="E522" s="27"/>
      <c r="F522" s="27">
        <v>26</v>
      </c>
      <c r="G522" s="42"/>
      <c r="H522" s="32"/>
    </row>
    <row r="523" spans="1:8" ht="24.95" customHeight="1">
      <c r="A523" s="35" t="s">
        <v>362</v>
      </c>
      <c r="B523" s="36"/>
      <c r="C523" s="43"/>
      <c r="D523" s="43"/>
      <c r="E523" s="43"/>
      <c r="F523" s="44"/>
      <c r="G523" s="33">
        <f>SUM(G517:G522)</f>
        <v>275</v>
      </c>
      <c r="H523" s="34"/>
    </row>
    <row r="524" spans="1:8" ht="24.95" customHeight="1">
      <c r="A524" s="35" t="s">
        <v>428</v>
      </c>
      <c r="B524" s="36"/>
      <c r="C524" s="43"/>
      <c r="D524" s="43"/>
      <c r="E524" s="43"/>
      <c r="F524" s="44"/>
      <c r="G524" s="37">
        <f>G523/5</f>
        <v>55</v>
      </c>
      <c r="H524" s="34" t="str">
        <f t="shared" ref="H524" si="86">IF(G524&gt;=91,"A1",IF(G524&gt;=81,"A2",IF(G524&gt;=71,"B1",IF(G524&gt;=61,"B2",IF(G524&gt;=51,"C1",IF(G524&gt;=41,"C2",IF(G524&gt;=33,"D","E")))))))</f>
        <v>C1</v>
      </c>
    </row>
    <row r="525" spans="1:8" ht="24.95" customHeight="1">
      <c r="A525" s="372" t="s">
        <v>453</v>
      </c>
      <c r="B525" s="373"/>
      <c r="C525" s="373"/>
      <c r="D525" s="373"/>
      <c r="E525" s="373"/>
      <c r="F525" s="373"/>
      <c r="G525" s="373"/>
      <c r="H525" s="374"/>
    </row>
    <row r="526" spans="1:8" ht="24.95" customHeight="1">
      <c r="A526" s="375" t="s">
        <v>430</v>
      </c>
      <c r="B526" s="376"/>
      <c r="C526" s="377" t="s">
        <v>431</v>
      </c>
      <c r="D526" s="377"/>
      <c r="E526" s="377"/>
      <c r="F526" s="377"/>
      <c r="G526" s="377" t="s">
        <v>432</v>
      </c>
      <c r="H526" s="378"/>
    </row>
    <row r="528" spans="1:8" ht="24.95" customHeight="1">
      <c r="A528" s="363" t="s">
        <v>404</v>
      </c>
      <c r="B528" s="364"/>
      <c r="C528" s="364"/>
      <c r="D528" s="364"/>
      <c r="E528" s="364"/>
      <c r="F528" s="364"/>
      <c r="G528" s="364"/>
      <c r="H528" s="365"/>
    </row>
    <row r="529" spans="1:8" ht="24.95" customHeight="1">
      <c r="A529" s="366" t="s">
        <v>421</v>
      </c>
      <c r="B529" s="367"/>
      <c r="C529" s="367"/>
      <c r="D529" s="367"/>
      <c r="E529" s="367"/>
      <c r="F529" s="367"/>
      <c r="G529" s="367"/>
      <c r="H529" s="368"/>
    </row>
    <row r="530" spans="1:8" ht="24.95" customHeight="1">
      <c r="A530" s="366" t="s">
        <v>368</v>
      </c>
      <c r="B530" s="367"/>
      <c r="C530" s="367"/>
      <c r="D530" s="367"/>
      <c r="E530" s="367"/>
      <c r="F530" s="367"/>
      <c r="G530" s="367"/>
      <c r="H530" s="368"/>
    </row>
    <row r="531" spans="1:8" ht="24.95" customHeight="1">
      <c r="A531" s="366" t="s">
        <v>369</v>
      </c>
      <c r="B531" s="367"/>
      <c r="C531" s="367"/>
      <c r="D531" s="367"/>
      <c r="E531" s="367"/>
      <c r="F531" s="367"/>
      <c r="G531" s="367"/>
      <c r="H531" s="368"/>
    </row>
    <row r="532" spans="1:8" ht="24.95" customHeight="1">
      <c r="A532" s="366" t="s">
        <v>422</v>
      </c>
      <c r="B532" s="367"/>
      <c r="C532" s="367"/>
      <c r="D532" s="367"/>
      <c r="E532" s="367"/>
      <c r="F532" s="367"/>
      <c r="G532" s="367"/>
      <c r="H532" s="368"/>
    </row>
    <row r="533" spans="1:8" ht="24.95" customHeight="1">
      <c r="A533" s="18" t="s">
        <v>371</v>
      </c>
      <c r="C533" s="19" t="s">
        <v>372</v>
      </c>
      <c r="E533" s="19"/>
      <c r="F533" s="16"/>
      <c r="G533" s="16"/>
      <c r="H533" s="17"/>
    </row>
    <row r="534" spans="1:8" ht="24.95" customHeight="1">
      <c r="A534" s="18" t="s">
        <v>373</v>
      </c>
      <c r="C534" s="19" t="s">
        <v>261</v>
      </c>
      <c r="D534" s="19"/>
      <c r="E534" s="20" t="s">
        <v>391</v>
      </c>
      <c r="F534" s="20"/>
      <c r="G534" s="20">
        <v>23</v>
      </c>
      <c r="H534" s="21"/>
    </row>
    <row r="535" spans="1:8" ht="24.95" customHeight="1">
      <c r="A535" s="18" t="s">
        <v>7</v>
      </c>
      <c r="C535" s="19" t="s">
        <v>260</v>
      </c>
      <c r="D535" s="16"/>
      <c r="E535" s="19"/>
      <c r="F535" s="19"/>
      <c r="G535" s="19"/>
      <c r="H535" s="21"/>
    </row>
    <row r="536" spans="1:8" ht="24.95" customHeight="1">
      <c r="A536" s="18" t="s">
        <v>375</v>
      </c>
      <c r="B536" s="19"/>
      <c r="C536" s="399" t="s">
        <v>262</v>
      </c>
      <c r="D536" s="399"/>
      <c r="E536" s="19" t="s">
        <v>11</v>
      </c>
      <c r="F536" s="19"/>
      <c r="G536" s="394" t="s">
        <v>263</v>
      </c>
      <c r="H536" s="398"/>
    </row>
    <row r="537" spans="1:8" ht="24.95" customHeight="1">
      <c r="A537" s="369" t="s">
        <v>423</v>
      </c>
      <c r="B537" s="370"/>
      <c r="C537" s="370"/>
      <c r="D537" s="370"/>
      <c r="E537" s="370"/>
      <c r="F537" s="370"/>
      <c r="G537" s="370"/>
      <c r="H537" s="371"/>
    </row>
    <row r="538" spans="1:8" ht="24.95" customHeight="1">
      <c r="A538" s="369" t="s">
        <v>405</v>
      </c>
      <c r="B538" s="370"/>
      <c r="C538" s="370"/>
      <c r="D538" s="370"/>
      <c r="E538" s="370"/>
      <c r="F538" s="370"/>
      <c r="G538" s="370"/>
      <c r="H538" s="371"/>
    </row>
    <row r="539" spans="1:8" ht="24.95" customHeight="1">
      <c r="A539" s="379" t="s">
        <v>6</v>
      </c>
      <c r="B539" s="382" t="s">
        <v>376</v>
      </c>
      <c r="C539" s="385" t="s">
        <v>410</v>
      </c>
      <c r="D539" s="388" t="s">
        <v>424</v>
      </c>
      <c r="E539" s="388" t="s">
        <v>425</v>
      </c>
      <c r="F539" s="385" t="s">
        <v>413</v>
      </c>
      <c r="G539" s="385" t="s">
        <v>414</v>
      </c>
      <c r="H539" s="389" t="s">
        <v>379</v>
      </c>
    </row>
    <row r="540" spans="1:8" ht="24.95" customHeight="1">
      <c r="A540" s="380"/>
      <c r="B540" s="383"/>
      <c r="C540" s="386"/>
      <c r="D540" s="388"/>
      <c r="E540" s="388"/>
      <c r="F540" s="386"/>
      <c r="G540" s="386"/>
      <c r="H540" s="390"/>
    </row>
    <row r="541" spans="1:8" ht="18">
      <c r="A541" s="381"/>
      <c r="B541" s="384"/>
      <c r="C541" s="387"/>
      <c r="D541" s="388"/>
      <c r="E541" s="388"/>
      <c r="F541" s="387"/>
      <c r="G541" s="387"/>
      <c r="H541" s="391"/>
    </row>
    <row r="542" spans="1:8" ht="24.95" customHeight="1">
      <c r="A542" s="24">
        <v>1</v>
      </c>
      <c r="B542" s="25" t="s">
        <v>380</v>
      </c>
      <c r="C542" s="45">
        <v>6.25</v>
      </c>
      <c r="D542" s="27">
        <v>5</v>
      </c>
      <c r="E542" s="27">
        <v>5</v>
      </c>
      <c r="F542" s="45">
        <v>50.5</v>
      </c>
      <c r="G542" s="28">
        <f t="shared" ref="G542:G543" si="87">SUM(C542:F542)</f>
        <v>66.75</v>
      </c>
      <c r="H542" s="46" t="str">
        <f t="shared" ref="H542:H546" si="88">IF(G542&gt;=91,"A1",IF(G542&gt;=81,"A2",IF(G542&gt;=71,"B1",IF(G542&gt;=61,"B2",IF(G542&gt;=51,"C1",IF(G542&gt;=41,"C2",IF(G542&gt;=33,"D","E")))))))</f>
        <v>B2</v>
      </c>
    </row>
    <row r="543" spans="1:8" ht="24.95" customHeight="1">
      <c r="A543" s="24">
        <v>2</v>
      </c>
      <c r="B543" s="25" t="s">
        <v>381</v>
      </c>
      <c r="C543" s="45">
        <v>7</v>
      </c>
      <c r="D543" s="27">
        <v>4.5</v>
      </c>
      <c r="E543" s="27">
        <v>4.5</v>
      </c>
      <c r="F543" s="27">
        <v>49.5</v>
      </c>
      <c r="G543" s="27">
        <f t="shared" si="87"/>
        <v>65.5</v>
      </c>
      <c r="H543" s="29" t="str">
        <f t="shared" si="88"/>
        <v>B2</v>
      </c>
    </row>
    <row r="544" spans="1:8" ht="24.95" customHeight="1">
      <c r="A544" s="24">
        <v>3</v>
      </c>
      <c r="B544" s="25" t="s">
        <v>382</v>
      </c>
      <c r="C544" s="27">
        <v>8.75</v>
      </c>
      <c r="D544" s="27">
        <v>3.5</v>
      </c>
      <c r="E544" s="27">
        <v>4</v>
      </c>
      <c r="F544" s="27">
        <v>42</v>
      </c>
      <c r="G544" s="27">
        <f t="shared" ref="G544:G545" si="89">SUM(C544:F544)</f>
        <v>58.25</v>
      </c>
      <c r="H544" s="29" t="str">
        <f t="shared" si="88"/>
        <v>C1</v>
      </c>
    </row>
    <row r="545" spans="1:8" ht="24.95" customHeight="1">
      <c r="A545" s="24">
        <v>4</v>
      </c>
      <c r="B545" s="25" t="s">
        <v>383</v>
      </c>
      <c r="C545" s="27">
        <v>5.25</v>
      </c>
      <c r="D545" s="27">
        <v>3</v>
      </c>
      <c r="E545" s="27">
        <v>3</v>
      </c>
      <c r="F545" s="27">
        <v>34</v>
      </c>
      <c r="G545" s="27">
        <f t="shared" si="89"/>
        <v>45.25</v>
      </c>
      <c r="H545" s="29" t="str">
        <f t="shared" si="88"/>
        <v>C2</v>
      </c>
    </row>
    <row r="546" spans="1:8" ht="24.95" customHeight="1">
      <c r="A546" s="24">
        <v>5</v>
      </c>
      <c r="B546" s="25" t="s">
        <v>426</v>
      </c>
      <c r="C546" s="27">
        <v>4</v>
      </c>
      <c r="D546" s="27">
        <v>3</v>
      </c>
      <c r="E546" s="27">
        <v>3</v>
      </c>
      <c r="F546" s="27">
        <v>22</v>
      </c>
      <c r="G546" s="27">
        <f t="shared" ref="G546" si="90">SUM(C546:F546)</f>
        <v>32</v>
      </c>
      <c r="H546" s="29" t="str">
        <f t="shared" si="88"/>
        <v>E</v>
      </c>
    </row>
    <row r="547" spans="1:8" ht="24.95" customHeight="1">
      <c r="A547" s="24">
        <v>6</v>
      </c>
      <c r="B547" s="31" t="s">
        <v>435</v>
      </c>
      <c r="C547" s="27"/>
      <c r="D547" s="27"/>
      <c r="E547" s="27"/>
      <c r="F547" s="27">
        <v>32</v>
      </c>
      <c r="G547" s="42"/>
      <c r="H547" s="32"/>
    </row>
    <row r="548" spans="1:8" ht="24.95" customHeight="1">
      <c r="A548" s="35" t="s">
        <v>362</v>
      </c>
      <c r="B548" s="36"/>
      <c r="C548" s="43"/>
      <c r="D548" s="43"/>
      <c r="E548" s="43"/>
      <c r="F548" s="44"/>
      <c r="G548" s="33">
        <f>SUM(G542:G547)</f>
        <v>267.75</v>
      </c>
      <c r="H548" s="34"/>
    </row>
    <row r="549" spans="1:8" ht="24.95" customHeight="1">
      <c r="A549" s="35" t="s">
        <v>428</v>
      </c>
      <c r="B549" s="36"/>
      <c r="C549" s="43"/>
      <c r="D549" s="43"/>
      <c r="E549" s="43"/>
      <c r="F549" s="44"/>
      <c r="G549" s="37">
        <f>G548/5</f>
        <v>53.55</v>
      </c>
      <c r="H549" s="34" t="str">
        <f t="shared" ref="H549" si="91">IF(G549&gt;=91,"A1",IF(G549&gt;=81,"A2",IF(G549&gt;=71,"B1",IF(G549&gt;=61,"B2",IF(G549&gt;=51,"C1",IF(G549&gt;=41,"C2",IF(G549&gt;=33,"D","E")))))))</f>
        <v>C1</v>
      </c>
    </row>
    <row r="550" spans="1:8" ht="24.95" customHeight="1">
      <c r="A550" s="372" t="s">
        <v>460</v>
      </c>
      <c r="B550" s="373"/>
      <c r="C550" s="373"/>
      <c r="D550" s="373"/>
      <c r="E550" s="373"/>
      <c r="F550" s="373"/>
      <c r="G550" s="373"/>
      <c r="H550" s="374"/>
    </row>
    <row r="551" spans="1:8" ht="24.95" customHeight="1">
      <c r="A551" s="375" t="s">
        <v>430</v>
      </c>
      <c r="B551" s="376"/>
      <c r="C551" s="377" t="s">
        <v>431</v>
      </c>
      <c r="D551" s="377"/>
      <c r="E551" s="377"/>
      <c r="F551" s="377"/>
      <c r="G551" s="377" t="s">
        <v>432</v>
      </c>
      <c r="H551" s="378"/>
    </row>
    <row r="553" spans="1:8" ht="24.95" customHeight="1">
      <c r="A553" s="363" t="s">
        <v>404</v>
      </c>
      <c r="B553" s="364"/>
      <c r="C553" s="364"/>
      <c r="D553" s="364"/>
      <c r="E553" s="364"/>
      <c r="F553" s="364"/>
      <c r="G553" s="364"/>
      <c r="H553" s="365"/>
    </row>
    <row r="554" spans="1:8" ht="24.95" customHeight="1">
      <c r="A554" s="366" t="s">
        <v>421</v>
      </c>
      <c r="B554" s="367"/>
      <c r="C554" s="367"/>
      <c r="D554" s="367"/>
      <c r="E554" s="367"/>
      <c r="F554" s="367"/>
      <c r="G554" s="367"/>
      <c r="H554" s="368"/>
    </row>
    <row r="555" spans="1:8" ht="24.95" customHeight="1">
      <c r="A555" s="366" t="s">
        <v>368</v>
      </c>
      <c r="B555" s="367"/>
      <c r="C555" s="367"/>
      <c r="D555" s="367"/>
      <c r="E555" s="367"/>
      <c r="F555" s="367"/>
      <c r="G555" s="367"/>
      <c r="H555" s="368"/>
    </row>
    <row r="556" spans="1:8" ht="24.95" customHeight="1">
      <c r="A556" s="366" t="s">
        <v>369</v>
      </c>
      <c r="B556" s="367"/>
      <c r="C556" s="367"/>
      <c r="D556" s="367"/>
      <c r="E556" s="367"/>
      <c r="F556" s="367"/>
      <c r="G556" s="367"/>
      <c r="H556" s="368"/>
    </row>
    <row r="557" spans="1:8" ht="24.95" customHeight="1">
      <c r="A557" s="366" t="s">
        <v>422</v>
      </c>
      <c r="B557" s="367"/>
      <c r="C557" s="367"/>
      <c r="D557" s="367"/>
      <c r="E557" s="367"/>
      <c r="F557" s="367"/>
      <c r="G557" s="367"/>
      <c r="H557" s="368"/>
    </row>
    <row r="558" spans="1:8" ht="24.95" customHeight="1">
      <c r="A558" s="18" t="s">
        <v>371</v>
      </c>
      <c r="C558" s="19" t="s">
        <v>372</v>
      </c>
      <c r="E558" s="19"/>
      <c r="F558" s="16"/>
      <c r="G558" s="16"/>
      <c r="H558" s="17"/>
    </row>
    <row r="559" spans="1:8" ht="24.95" customHeight="1">
      <c r="A559" s="18" t="s">
        <v>373</v>
      </c>
      <c r="C559" s="19" t="s">
        <v>280</v>
      </c>
      <c r="D559" s="19"/>
      <c r="E559" s="20" t="s">
        <v>391</v>
      </c>
      <c r="F559" s="20"/>
      <c r="G559" s="20">
        <v>24</v>
      </c>
      <c r="H559" s="21"/>
    </row>
    <row r="560" spans="1:8" ht="24.95" customHeight="1">
      <c r="A560" s="18" t="s">
        <v>7</v>
      </c>
      <c r="C560" s="19" t="s">
        <v>279</v>
      </c>
      <c r="D560" s="16"/>
      <c r="E560" s="19"/>
      <c r="F560" s="19"/>
      <c r="G560" s="19"/>
      <c r="H560" s="21"/>
    </row>
    <row r="561" spans="1:8" ht="24.95" customHeight="1">
      <c r="A561" s="18" t="s">
        <v>375</v>
      </c>
      <c r="B561" s="19"/>
      <c r="C561" s="19" t="s">
        <v>281</v>
      </c>
      <c r="D561" s="19"/>
      <c r="E561" s="19" t="s">
        <v>11</v>
      </c>
      <c r="F561" s="19"/>
      <c r="G561" s="19" t="s">
        <v>282</v>
      </c>
      <c r="H561" s="21"/>
    </row>
    <row r="562" spans="1:8" ht="24.95" customHeight="1">
      <c r="A562" s="369" t="s">
        <v>423</v>
      </c>
      <c r="B562" s="370"/>
      <c r="C562" s="370"/>
      <c r="D562" s="370"/>
      <c r="E562" s="370"/>
      <c r="F562" s="370"/>
      <c r="G562" s="370"/>
      <c r="H562" s="371"/>
    </row>
    <row r="563" spans="1:8" ht="24.95" customHeight="1">
      <c r="A563" s="369" t="s">
        <v>405</v>
      </c>
      <c r="B563" s="370"/>
      <c r="C563" s="370"/>
      <c r="D563" s="370"/>
      <c r="E563" s="370"/>
      <c r="F563" s="370"/>
      <c r="G563" s="370"/>
      <c r="H563" s="371"/>
    </row>
    <row r="564" spans="1:8" ht="24.95" customHeight="1">
      <c r="A564" s="379" t="s">
        <v>6</v>
      </c>
      <c r="B564" s="382" t="s">
        <v>376</v>
      </c>
      <c r="C564" s="385" t="s">
        <v>410</v>
      </c>
      <c r="D564" s="388" t="s">
        <v>424</v>
      </c>
      <c r="E564" s="388" t="s">
        <v>425</v>
      </c>
      <c r="F564" s="385" t="s">
        <v>413</v>
      </c>
      <c r="G564" s="385" t="s">
        <v>414</v>
      </c>
      <c r="H564" s="389" t="s">
        <v>379</v>
      </c>
    </row>
    <row r="565" spans="1:8" ht="24.95" customHeight="1">
      <c r="A565" s="380"/>
      <c r="B565" s="383"/>
      <c r="C565" s="386"/>
      <c r="D565" s="388"/>
      <c r="E565" s="388"/>
      <c r="F565" s="386"/>
      <c r="G565" s="386"/>
      <c r="H565" s="390"/>
    </row>
    <row r="566" spans="1:8" ht="24.95" customHeight="1">
      <c r="A566" s="24">
        <v>1</v>
      </c>
      <c r="B566" s="25" t="s">
        <v>380</v>
      </c>
      <c r="C566" s="45"/>
      <c r="D566" s="27"/>
      <c r="E566" s="27"/>
      <c r="F566" s="45"/>
      <c r="G566" s="42"/>
      <c r="H566" s="32" t="str">
        <f>IF(G566&gt;=91,"A1",IF(G566&gt;=81,"A2",IF(G566&gt;=71,"B1",IF(G566&gt;=61,"B2",IF(G566&gt;=51,"C1",IF(G566&gt;=41,"C2",IF(G566&gt;=33,"D","E")))))))</f>
        <v>E</v>
      </c>
    </row>
    <row r="567" spans="1:8" ht="24.95" customHeight="1">
      <c r="A567" s="24">
        <v>2</v>
      </c>
      <c r="B567" s="25" t="s">
        <v>381</v>
      </c>
      <c r="C567" s="45"/>
      <c r="D567" s="27"/>
      <c r="E567" s="27"/>
      <c r="F567" s="27"/>
      <c r="G567" s="42"/>
      <c r="H567" s="32" t="str">
        <f t="shared" ref="H567:H570" si="92">IF(G567&gt;=91,"A1",IF(G567&gt;=81,"A2",IF(G567&gt;=71,"B1",IF(G567&gt;=61,"B2",IF(G567&gt;=51,"C1",IF(G567&gt;=41,"C2",IF(G567&gt;=33,"D","E")))))))</f>
        <v>E</v>
      </c>
    </row>
    <row r="568" spans="1:8" ht="24.95" customHeight="1">
      <c r="A568" s="24">
        <v>3</v>
      </c>
      <c r="B568" s="25" t="s">
        <v>382</v>
      </c>
      <c r="C568" s="27"/>
      <c r="D568" s="27"/>
      <c r="E568" s="27"/>
      <c r="F568" s="27"/>
      <c r="G568" s="42"/>
      <c r="H568" s="32" t="str">
        <f t="shared" si="92"/>
        <v>E</v>
      </c>
    </row>
    <row r="569" spans="1:8" ht="24.95" customHeight="1">
      <c r="A569" s="24">
        <v>4</v>
      </c>
      <c r="B569" s="25" t="s">
        <v>383</v>
      </c>
      <c r="C569" s="27"/>
      <c r="D569" s="27"/>
      <c r="E569" s="27"/>
      <c r="F569" s="27"/>
      <c r="G569" s="42"/>
      <c r="H569" s="32" t="str">
        <f t="shared" si="92"/>
        <v>E</v>
      </c>
    </row>
    <row r="570" spans="1:8" ht="24.95" customHeight="1">
      <c r="A570" s="24">
        <v>5</v>
      </c>
      <c r="B570" s="25" t="s">
        <v>426</v>
      </c>
      <c r="C570" s="27"/>
      <c r="D570" s="27"/>
      <c r="E570" s="27"/>
      <c r="F570" s="27"/>
      <c r="G570" s="42"/>
      <c r="H570" s="32" t="str">
        <f t="shared" si="92"/>
        <v>E</v>
      </c>
    </row>
    <row r="571" spans="1:8" ht="24.95" customHeight="1">
      <c r="A571" s="24">
        <v>6</v>
      </c>
      <c r="B571" s="31" t="s">
        <v>435</v>
      </c>
      <c r="C571" s="27"/>
      <c r="D571" s="27"/>
      <c r="E571" s="27"/>
      <c r="F571" s="27"/>
      <c r="G571" s="42"/>
      <c r="H571" s="32"/>
    </row>
    <row r="572" spans="1:8" ht="24.95" customHeight="1">
      <c r="A572" s="35" t="s">
        <v>362</v>
      </c>
      <c r="B572" s="36"/>
      <c r="C572" s="43"/>
      <c r="D572" s="43"/>
      <c r="E572" s="43"/>
      <c r="F572" s="44"/>
      <c r="G572" s="33">
        <f>SUM(G566:G571)</f>
        <v>0</v>
      </c>
      <c r="H572" s="34"/>
    </row>
    <row r="573" spans="1:8" ht="24.95" customHeight="1">
      <c r="A573" s="35" t="s">
        <v>428</v>
      </c>
      <c r="B573" s="36"/>
      <c r="C573" s="43"/>
      <c r="D573" s="43"/>
      <c r="E573" s="43"/>
      <c r="F573" s="44"/>
      <c r="G573" s="37">
        <f>G572/5</f>
        <v>0</v>
      </c>
      <c r="H573" s="34" t="str">
        <f t="shared" ref="H573" si="93">IF(G573&gt;=91,"A1",IF(G573&gt;=81,"A2",IF(G573&gt;=71,"B1",IF(G573&gt;=61,"B2",IF(G573&gt;=51,"C1",IF(G573&gt;=41,"C2",IF(G573&gt;=33,"D","E")))))))</f>
        <v>E</v>
      </c>
    </row>
    <row r="574" spans="1:8" ht="24.95" customHeight="1">
      <c r="A574" s="372" t="s">
        <v>455</v>
      </c>
      <c r="B574" s="373"/>
      <c r="C574" s="373"/>
      <c r="D574" s="373"/>
      <c r="E574" s="373"/>
      <c r="F574" s="373"/>
      <c r="G574" s="373"/>
      <c r="H574" s="374"/>
    </row>
    <row r="575" spans="1:8" ht="24.95" customHeight="1">
      <c r="A575" s="375" t="s">
        <v>430</v>
      </c>
      <c r="B575" s="376"/>
      <c r="C575" s="377" t="s">
        <v>431</v>
      </c>
      <c r="D575" s="377"/>
      <c r="E575" s="377"/>
      <c r="F575" s="377"/>
      <c r="G575" s="377" t="s">
        <v>432</v>
      </c>
      <c r="H575" s="378"/>
    </row>
    <row r="577" spans="1:8" ht="24.95" customHeight="1">
      <c r="A577" s="363" t="s">
        <v>404</v>
      </c>
      <c r="B577" s="364"/>
      <c r="C577" s="364"/>
      <c r="D577" s="364"/>
      <c r="E577" s="364"/>
      <c r="F577" s="364"/>
      <c r="G577" s="364"/>
      <c r="H577" s="365"/>
    </row>
    <row r="578" spans="1:8" ht="24.95" customHeight="1">
      <c r="A578" s="366" t="s">
        <v>421</v>
      </c>
      <c r="B578" s="367"/>
      <c r="C578" s="367"/>
      <c r="D578" s="367"/>
      <c r="E578" s="367"/>
      <c r="F578" s="367"/>
      <c r="G578" s="367"/>
      <c r="H578" s="368"/>
    </row>
    <row r="579" spans="1:8" ht="24.95" customHeight="1">
      <c r="A579" s="366" t="s">
        <v>368</v>
      </c>
      <c r="B579" s="367"/>
      <c r="C579" s="367"/>
      <c r="D579" s="367"/>
      <c r="E579" s="367"/>
      <c r="F579" s="367"/>
      <c r="G579" s="367"/>
      <c r="H579" s="368"/>
    </row>
    <row r="580" spans="1:8" ht="24.95" customHeight="1">
      <c r="A580" s="366" t="s">
        <v>369</v>
      </c>
      <c r="B580" s="367"/>
      <c r="C580" s="367"/>
      <c r="D580" s="367"/>
      <c r="E580" s="367"/>
      <c r="F580" s="367"/>
      <c r="G580" s="367"/>
      <c r="H580" s="368"/>
    </row>
    <row r="581" spans="1:8" ht="24.95" customHeight="1">
      <c r="A581" s="366" t="s">
        <v>422</v>
      </c>
      <c r="B581" s="367"/>
      <c r="C581" s="367"/>
      <c r="D581" s="367"/>
      <c r="E581" s="367"/>
      <c r="F581" s="367"/>
      <c r="G581" s="367"/>
      <c r="H581" s="368"/>
    </row>
    <row r="582" spans="1:8" ht="24.95" customHeight="1">
      <c r="A582" s="18" t="s">
        <v>371</v>
      </c>
      <c r="C582" s="19" t="s">
        <v>372</v>
      </c>
      <c r="E582" s="19"/>
      <c r="F582" s="16"/>
      <c r="G582" s="16"/>
      <c r="H582" s="17"/>
    </row>
    <row r="583" spans="1:8" ht="24.95" customHeight="1">
      <c r="A583" s="18" t="s">
        <v>373</v>
      </c>
      <c r="C583" s="19" t="s">
        <v>461</v>
      </c>
      <c r="D583" s="19"/>
      <c r="E583" s="20" t="s">
        <v>391</v>
      </c>
      <c r="F583" s="20"/>
      <c r="G583" s="20">
        <v>25</v>
      </c>
      <c r="H583" s="21"/>
    </row>
    <row r="584" spans="1:8" ht="24.95" customHeight="1">
      <c r="A584" s="18" t="s">
        <v>7</v>
      </c>
      <c r="C584" s="19" t="s">
        <v>289</v>
      </c>
      <c r="D584" s="16"/>
      <c r="E584" s="19"/>
      <c r="F584" s="19"/>
      <c r="G584" s="19"/>
      <c r="H584" s="21"/>
    </row>
    <row r="585" spans="1:8" ht="24.95" customHeight="1">
      <c r="A585" s="18" t="s">
        <v>375</v>
      </c>
      <c r="B585" s="19"/>
      <c r="C585" s="19" t="s">
        <v>291</v>
      </c>
      <c r="D585" s="19"/>
      <c r="E585" s="19" t="s">
        <v>11</v>
      </c>
      <c r="F585" s="19"/>
      <c r="G585" s="19" t="s">
        <v>292</v>
      </c>
      <c r="H585" s="21"/>
    </row>
    <row r="586" spans="1:8" ht="24.95" customHeight="1">
      <c r="A586" s="369" t="s">
        <v>423</v>
      </c>
      <c r="B586" s="370"/>
      <c r="C586" s="370"/>
      <c r="D586" s="370"/>
      <c r="E586" s="370"/>
      <c r="F586" s="370"/>
      <c r="G586" s="370"/>
      <c r="H586" s="371"/>
    </row>
    <row r="587" spans="1:8" ht="24.95" customHeight="1">
      <c r="A587" s="369" t="s">
        <v>405</v>
      </c>
      <c r="B587" s="370"/>
      <c r="C587" s="370"/>
      <c r="D587" s="370"/>
      <c r="E587" s="370"/>
      <c r="F587" s="370"/>
      <c r="G587" s="370"/>
      <c r="H587" s="371"/>
    </row>
    <row r="588" spans="1:8" ht="24.95" customHeight="1">
      <c r="A588" s="379" t="s">
        <v>6</v>
      </c>
      <c r="B588" s="382" t="s">
        <v>376</v>
      </c>
      <c r="C588" s="385" t="s">
        <v>410</v>
      </c>
      <c r="D588" s="388" t="s">
        <v>424</v>
      </c>
      <c r="E588" s="388" t="s">
        <v>425</v>
      </c>
      <c r="F588" s="385" t="s">
        <v>413</v>
      </c>
      <c r="G588" s="385" t="s">
        <v>414</v>
      </c>
      <c r="H588" s="389" t="s">
        <v>379</v>
      </c>
    </row>
    <row r="589" spans="1:8" ht="24.95" customHeight="1">
      <c r="A589" s="380"/>
      <c r="B589" s="383"/>
      <c r="C589" s="386"/>
      <c r="D589" s="388"/>
      <c r="E589" s="388"/>
      <c r="F589" s="386"/>
      <c r="G589" s="386"/>
      <c r="H589" s="390"/>
    </row>
    <row r="590" spans="1:8" ht="24.95" customHeight="1">
      <c r="A590" s="24">
        <v>1</v>
      </c>
      <c r="B590" s="25" t="s">
        <v>380</v>
      </c>
      <c r="C590" s="45">
        <v>6.25</v>
      </c>
      <c r="D590" s="27">
        <v>4</v>
      </c>
      <c r="E590" s="27">
        <v>3</v>
      </c>
      <c r="F590" s="45">
        <v>56.5</v>
      </c>
      <c r="G590" s="28">
        <f t="shared" ref="G590:G591" si="94">SUM(C590:F590)</f>
        <v>69.75</v>
      </c>
      <c r="H590" s="46" t="str">
        <f t="shared" ref="H590:H594" si="95">IF(G590&gt;=91,"A1",IF(G590&gt;=81,"A2",IF(G590&gt;=71,"B1",IF(G590&gt;=61,"B2",IF(G590&gt;=51,"C1",IF(G590&gt;=41,"C2",IF(G590&gt;=33,"D","E")))))))</f>
        <v>B2</v>
      </c>
    </row>
    <row r="591" spans="1:8" ht="24.95" customHeight="1">
      <c r="A591" s="24">
        <v>2</v>
      </c>
      <c r="B591" s="25" t="s">
        <v>381</v>
      </c>
      <c r="C591" s="45">
        <v>7</v>
      </c>
      <c r="D591" s="27">
        <v>4.5</v>
      </c>
      <c r="E591" s="27">
        <v>5</v>
      </c>
      <c r="F591" s="27">
        <v>59</v>
      </c>
      <c r="G591" s="27">
        <f t="shared" si="94"/>
        <v>75.5</v>
      </c>
      <c r="H591" s="29" t="str">
        <f t="shared" si="95"/>
        <v>B1</v>
      </c>
    </row>
    <row r="592" spans="1:8" ht="24.95" customHeight="1">
      <c r="A592" s="24">
        <v>3</v>
      </c>
      <c r="B592" s="25" t="s">
        <v>382</v>
      </c>
      <c r="C592" s="27">
        <v>9.75</v>
      </c>
      <c r="D592" s="27">
        <v>4</v>
      </c>
      <c r="E592" s="27">
        <v>4</v>
      </c>
      <c r="F592" s="27">
        <v>45</v>
      </c>
      <c r="G592" s="27">
        <f t="shared" ref="G592:G593" si="96">SUM(C592:F592)</f>
        <v>62.75</v>
      </c>
      <c r="H592" s="29" t="str">
        <f t="shared" si="95"/>
        <v>B2</v>
      </c>
    </row>
    <row r="593" spans="1:8" ht="24.95" customHeight="1">
      <c r="A593" s="24">
        <v>4</v>
      </c>
      <c r="B593" s="25" t="s">
        <v>383</v>
      </c>
      <c r="C593" s="27">
        <v>4</v>
      </c>
      <c r="D593" s="27">
        <v>3</v>
      </c>
      <c r="E593" s="27">
        <v>4</v>
      </c>
      <c r="F593" s="27">
        <v>49.5</v>
      </c>
      <c r="G593" s="27">
        <f t="shared" si="96"/>
        <v>60.5</v>
      </c>
      <c r="H593" s="29" t="str">
        <f t="shared" si="95"/>
        <v>C1</v>
      </c>
    </row>
    <row r="594" spans="1:8" ht="24.95" customHeight="1">
      <c r="A594" s="24">
        <v>5</v>
      </c>
      <c r="B594" s="25" t="s">
        <v>426</v>
      </c>
      <c r="C594" s="27">
        <v>7</v>
      </c>
      <c r="D594" s="27">
        <v>4</v>
      </c>
      <c r="E594" s="27">
        <v>4</v>
      </c>
      <c r="F594" s="27">
        <v>54</v>
      </c>
      <c r="G594" s="27">
        <f t="shared" ref="G594" si="97">SUM(C594:F594)</f>
        <v>69</v>
      </c>
      <c r="H594" s="29" t="str">
        <f t="shared" si="95"/>
        <v>B2</v>
      </c>
    </row>
    <row r="595" spans="1:8" ht="24.95" customHeight="1">
      <c r="A595" s="24">
        <v>6</v>
      </c>
      <c r="B595" s="31" t="s">
        <v>435</v>
      </c>
      <c r="C595" s="27"/>
      <c r="D595" s="27"/>
      <c r="E595" s="27"/>
      <c r="F595" s="27">
        <v>33</v>
      </c>
      <c r="G595" s="42"/>
      <c r="H595" s="32"/>
    </row>
    <row r="596" spans="1:8" ht="24.95" customHeight="1">
      <c r="A596" s="35" t="s">
        <v>362</v>
      </c>
      <c r="B596" s="36"/>
      <c r="C596" s="43"/>
      <c r="D596" s="43"/>
      <c r="E596" s="43"/>
      <c r="F596" s="44"/>
      <c r="G596" s="33">
        <f>SUM(G590:G595)</f>
        <v>337.5</v>
      </c>
      <c r="H596" s="34"/>
    </row>
    <row r="597" spans="1:8" ht="24.95" customHeight="1">
      <c r="A597" s="35" t="s">
        <v>428</v>
      </c>
      <c r="B597" s="36"/>
      <c r="C597" s="43"/>
      <c r="D597" s="43"/>
      <c r="E597" s="43"/>
      <c r="F597" s="44"/>
      <c r="G597" s="37">
        <f>G596/5</f>
        <v>67.5</v>
      </c>
      <c r="H597" s="34" t="str">
        <f t="shared" ref="H597" si="98">IF(G597&gt;=91,"A1",IF(G597&gt;=81,"A2",IF(G597&gt;=71,"B1",IF(G597&gt;=61,"B2",IF(G597&gt;=51,"C1",IF(G597&gt;=41,"C2",IF(G597&gt;=33,"D","E")))))))</f>
        <v>B2</v>
      </c>
    </row>
    <row r="598" spans="1:8" ht="24.95" customHeight="1">
      <c r="A598" s="372" t="s">
        <v>462</v>
      </c>
      <c r="B598" s="373"/>
      <c r="C598" s="373"/>
      <c r="D598" s="373"/>
      <c r="E598" s="373"/>
      <c r="F598" s="373"/>
      <c r="G598" s="373"/>
      <c r="H598" s="374"/>
    </row>
    <row r="599" spans="1:8" ht="24.95" customHeight="1">
      <c r="A599" s="375" t="s">
        <v>430</v>
      </c>
      <c r="B599" s="376"/>
      <c r="C599" s="377" t="s">
        <v>431</v>
      </c>
      <c r="D599" s="377"/>
      <c r="E599" s="377"/>
      <c r="F599" s="377"/>
      <c r="G599" s="377" t="s">
        <v>432</v>
      </c>
      <c r="H599" s="378"/>
    </row>
    <row r="600" spans="1:8" ht="24.95" customHeight="1">
      <c r="A600" s="50"/>
      <c r="B600" s="20"/>
      <c r="C600" s="16"/>
      <c r="D600" s="16"/>
      <c r="E600" s="16"/>
      <c r="F600" s="16"/>
      <c r="G600" s="16"/>
      <c r="H600" s="17"/>
    </row>
    <row r="601" spans="1:8" ht="24.95" customHeight="1">
      <c r="A601" s="363" t="s">
        <v>404</v>
      </c>
      <c r="B601" s="364"/>
      <c r="C601" s="364"/>
      <c r="D601" s="364"/>
      <c r="E601" s="364"/>
      <c r="F601" s="364"/>
      <c r="G601" s="364"/>
      <c r="H601" s="365"/>
    </row>
    <row r="602" spans="1:8" ht="24.95" customHeight="1">
      <c r="A602" s="366" t="s">
        <v>421</v>
      </c>
      <c r="B602" s="367"/>
      <c r="C602" s="367"/>
      <c r="D602" s="367"/>
      <c r="E602" s="367"/>
      <c r="F602" s="367"/>
      <c r="G602" s="367"/>
      <c r="H602" s="368"/>
    </row>
    <row r="603" spans="1:8" ht="24.95" customHeight="1">
      <c r="A603" s="366" t="s">
        <v>368</v>
      </c>
      <c r="B603" s="367"/>
      <c r="C603" s="367"/>
      <c r="D603" s="367"/>
      <c r="E603" s="367"/>
      <c r="F603" s="367"/>
      <c r="G603" s="367"/>
      <c r="H603" s="368"/>
    </row>
    <row r="604" spans="1:8" ht="24.95" customHeight="1">
      <c r="A604" s="366" t="s">
        <v>369</v>
      </c>
      <c r="B604" s="367"/>
      <c r="C604" s="367"/>
      <c r="D604" s="367"/>
      <c r="E604" s="367"/>
      <c r="F604" s="367"/>
      <c r="G604" s="367"/>
      <c r="H604" s="368"/>
    </row>
    <row r="605" spans="1:8" ht="24.95" customHeight="1">
      <c r="A605" s="366" t="s">
        <v>422</v>
      </c>
      <c r="B605" s="367"/>
      <c r="C605" s="367"/>
      <c r="D605" s="367"/>
      <c r="E605" s="367"/>
      <c r="F605" s="367"/>
      <c r="G605" s="367"/>
      <c r="H605" s="368"/>
    </row>
    <row r="606" spans="1:8" ht="24.95" customHeight="1">
      <c r="A606" s="18" t="s">
        <v>371</v>
      </c>
      <c r="C606" s="19" t="s">
        <v>372</v>
      </c>
      <c r="E606" s="19"/>
      <c r="F606" s="16"/>
      <c r="G606" s="16"/>
      <c r="H606" s="17"/>
    </row>
    <row r="607" spans="1:8" ht="24.95" customHeight="1">
      <c r="A607" s="18" t="s">
        <v>373</v>
      </c>
      <c r="C607" s="19" t="s">
        <v>463</v>
      </c>
      <c r="D607" s="19"/>
      <c r="E607" s="20" t="s">
        <v>391</v>
      </c>
      <c r="F607" s="20"/>
      <c r="G607" s="20">
        <v>26</v>
      </c>
      <c r="H607" s="21"/>
    </row>
    <row r="608" spans="1:8" ht="24.95" customHeight="1">
      <c r="A608" s="18" t="s">
        <v>7</v>
      </c>
      <c r="C608" s="19" t="s">
        <v>299</v>
      </c>
      <c r="D608" s="16"/>
      <c r="E608" s="19"/>
      <c r="F608" s="19"/>
      <c r="G608" s="19"/>
      <c r="H608" s="21"/>
    </row>
    <row r="609" spans="1:8" ht="24.95" customHeight="1">
      <c r="A609" s="18" t="s">
        <v>375</v>
      </c>
      <c r="B609" s="19"/>
      <c r="C609" s="19" t="s">
        <v>301</v>
      </c>
      <c r="D609" s="19"/>
      <c r="E609" s="19" t="s">
        <v>11</v>
      </c>
      <c r="F609" s="19"/>
      <c r="G609" s="394" t="s">
        <v>464</v>
      </c>
      <c r="H609" s="398"/>
    </row>
    <row r="610" spans="1:8" ht="24.95" customHeight="1">
      <c r="A610" s="369" t="s">
        <v>423</v>
      </c>
      <c r="B610" s="370"/>
      <c r="C610" s="370"/>
      <c r="D610" s="370"/>
      <c r="E610" s="370"/>
      <c r="F610" s="370"/>
      <c r="G610" s="370"/>
      <c r="H610" s="371"/>
    </row>
    <row r="611" spans="1:8" ht="24.95" customHeight="1">
      <c r="A611" s="369" t="s">
        <v>405</v>
      </c>
      <c r="B611" s="370"/>
      <c r="C611" s="370"/>
      <c r="D611" s="370"/>
      <c r="E611" s="370"/>
      <c r="F611" s="370"/>
      <c r="G611" s="370"/>
      <c r="H611" s="371"/>
    </row>
    <row r="612" spans="1:8" ht="24.95" customHeight="1">
      <c r="A612" s="379" t="s">
        <v>6</v>
      </c>
      <c r="B612" s="382" t="s">
        <v>376</v>
      </c>
      <c r="C612" s="385" t="s">
        <v>410</v>
      </c>
      <c r="D612" s="388" t="s">
        <v>424</v>
      </c>
      <c r="E612" s="388" t="s">
        <v>425</v>
      </c>
      <c r="F612" s="385" t="s">
        <v>413</v>
      </c>
      <c r="G612" s="385" t="s">
        <v>414</v>
      </c>
      <c r="H612" s="389" t="s">
        <v>379</v>
      </c>
    </row>
    <row r="613" spans="1:8" ht="24.95" customHeight="1">
      <c r="A613" s="380"/>
      <c r="B613" s="383"/>
      <c r="C613" s="386"/>
      <c r="D613" s="388"/>
      <c r="E613" s="388"/>
      <c r="F613" s="386"/>
      <c r="G613" s="386"/>
      <c r="H613" s="390"/>
    </row>
    <row r="614" spans="1:8" ht="24.95" customHeight="1">
      <c r="A614" s="24">
        <v>1</v>
      </c>
      <c r="B614" s="25" t="s">
        <v>380</v>
      </c>
      <c r="C614" s="45">
        <v>8.75</v>
      </c>
      <c r="D614" s="27">
        <v>5</v>
      </c>
      <c r="E614" s="27">
        <v>5</v>
      </c>
      <c r="F614" s="45">
        <v>63</v>
      </c>
      <c r="G614" s="28">
        <f t="shared" ref="G614:G615" si="99">SUM(C614:F614)</f>
        <v>81.75</v>
      </c>
      <c r="H614" s="46" t="str">
        <f t="shared" ref="H614:H618" si="100">IF(G614&gt;=91,"A1",IF(G614&gt;=81,"A2",IF(G614&gt;=71,"B1",IF(G614&gt;=61,"B2",IF(G614&gt;=51,"C1",IF(G614&gt;=41,"C2",IF(G614&gt;=33,"D","E")))))))</f>
        <v>A2</v>
      </c>
    </row>
    <row r="615" spans="1:8" ht="24.95" customHeight="1">
      <c r="A615" s="24">
        <v>2</v>
      </c>
      <c r="B615" s="25" t="s">
        <v>381</v>
      </c>
      <c r="C615" s="45">
        <v>8.5</v>
      </c>
      <c r="D615" s="27">
        <v>5</v>
      </c>
      <c r="E615" s="27">
        <v>5</v>
      </c>
      <c r="F615" s="27">
        <v>70</v>
      </c>
      <c r="G615" s="27">
        <f t="shared" si="99"/>
        <v>88.5</v>
      </c>
      <c r="H615" s="29" t="str">
        <f t="shared" si="100"/>
        <v>A2</v>
      </c>
    </row>
    <row r="616" spans="1:8" ht="24.95" customHeight="1">
      <c r="A616" s="24">
        <v>3</v>
      </c>
      <c r="B616" s="25" t="s">
        <v>382</v>
      </c>
      <c r="C616" s="27">
        <v>9.75</v>
      </c>
      <c r="D616" s="27">
        <v>5</v>
      </c>
      <c r="E616" s="27">
        <v>5</v>
      </c>
      <c r="F616" s="27">
        <v>67.5</v>
      </c>
      <c r="G616" s="27">
        <f t="shared" ref="G616:G617" si="101">SUM(C616:F616)</f>
        <v>87.25</v>
      </c>
      <c r="H616" s="29" t="str">
        <f t="shared" si="100"/>
        <v>A2</v>
      </c>
    </row>
    <row r="617" spans="1:8" ht="24.95" customHeight="1">
      <c r="A617" s="24">
        <v>4</v>
      </c>
      <c r="B617" s="25" t="s">
        <v>383</v>
      </c>
      <c r="C617" s="27">
        <v>10</v>
      </c>
      <c r="D617" s="27">
        <v>5</v>
      </c>
      <c r="E617" s="27">
        <v>5</v>
      </c>
      <c r="F617" s="27">
        <v>69.5</v>
      </c>
      <c r="G617" s="27">
        <f t="shared" si="101"/>
        <v>89.5</v>
      </c>
      <c r="H617" s="29" t="str">
        <f t="shared" si="100"/>
        <v>A2</v>
      </c>
    </row>
    <row r="618" spans="1:8" ht="24.95" customHeight="1">
      <c r="A618" s="24">
        <v>5</v>
      </c>
      <c r="B618" s="25" t="s">
        <v>426</v>
      </c>
      <c r="C618" s="27">
        <v>10</v>
      </c>
      <c r="D618" s="27">
        <v>5</v>
      </c>
      <c r="E618" s="27">
        <v>5</v>
      </c>
      <c r="F618" s="27">
        <v>77.5</v>
      </c>
      <c r="G618" s="27">
        <f t="shared" ref="G618" si="102">SUM(C618:F618)</f>
        <v>97.5</v>
      </c>
      <c r="H618" s="29" t="str">
        <f t="shared" si="100"/>
        <v>A1</v>
      </c>
    </row>
    <row r="619" spans="1:8" ht="24.95" customHeight="1">
      <c r="A619" s="24">
        <v>6</v>
      </c>
      <c r="B619" s="31" t="s">
        <v>435</v>
      </c>
      <c r="C619" s="27"/>
      <c r="D619" s="27"/>
      <c r="E619" s="27"/>
      <c r="F619" s="27">
        <v>48</v>
      </c>
      <c r="G619" s="42"/>
      <c r="H619" s="32"/>
    </row>
    <row r="620" spans="1:8" ht="24.95" customHeight="1">
      <c r="A620" s="35" t="s">
        <v>362</v>
      </c>
      <c r="B620" s="36"/>
      <c r="C620" s="43"/>
      <c r="D620" s="43"/>
      <c r="E620" s="43"/>
      <c r="F620" s="44"/>
      <c r="G620" s="33">
        <f>SUM(G614:G619)</f>
        <v>444.5</v>
      </c>
      <c r="H620" s="34"/>
    </row>
    <row r="621" spans="1:8" ht="24.95" customHeight="1">
      <c r="A621" s="35" t="s">
        <v>428</v>
      </c>
      <c r="B621" s="36"/>
      <c r="C621" s="43"/>
      <c r="D621" s="43"/>
      <c r="E621" s="43"/>
      <c r="F621" s="44"/>
      <c r="G621" s="37">
        <f>G620/5</f>
        <v>88.9</v>
      </c>
      <c r="H621" s="34" t="str">
        <f t="shared" ref="H621" si="103">IF(G621&gt;=91,"A1",IF(G621&gt;=81,"A2",IF(G621&gt;=71,"B1",IF(G621&gt;=61,"B2",IF(G621&gt;=51,"C1",IF(G621&gt;=41,"C2",IF(G621&gt;=33,"D","E")))))))</f>
        <v>A2</v>
      </c>
    </row>
    <row r="622" spans="1:8" ht="24.95" customHeight="1">
      <c r="A622" s="372" t="s">
        <v>465</v>
      </c>
      <c r="B622" s="373"/>
      <c r="C622" s="373"/>
      <c r="D622" s="373"/>
      <c r="E622" s="373"/>
      <c r="F622" s="373"/>
      <c r="G622" s="373"/>
      <c r="H622" s="374"/>
    </row>
    <row r="623" spans="1:8" ht="24.95" customHeight="1">
      <c r="A623" s="375" t="s">
        <v>430</v>
      </c>
      <c r="B623" s="376"/>
      <c r="C623" s="377" t="s">
        <v>431</v>
      </c>
      <c r="D623" s="377"/>
      <c r="E623" s="377"/>
      <c r="F623" s="377"/>
      <c r="G623" s="377" t="s">
        <v>432</v>
      </c>
      <c r="H623" s="378"/>
    </row>
    <row r="626" spans="1:8" ht="24.95" customHeight="1">
      <c r="A626" s="363" t="s">
        <v>404</v>
      </c>
      <c r="B626" s="364"/>
      <c r="C626" s="364"/>
      <c r="D626" s="364"/>
      <c r="E626" s="364"/>
      <c r="F626" s="364"/>
      <c r="G626" s="364"/>
      <c r="H626" s="365"/>
    </row>
    <row r="627" spans="1:8" ht="24.95" customHeight="1">
      <c r="A627" s="366" t="s">
        <v>421</v>
      </c>
      <c r="B627" s="367"/>
      <c r="C627" s="367"/>
      <c r="D627" s="367"/>
      <c r="E627" s="367"/>
      <c r="F627" s="367"/>
      <c r="G627" s="367"/>
      <c r="H627" s="368"/>
    </row>
    <row r="628" spans="1:8" ht="24.95" customHeight="1">
      <c r="A628" s="366" t="s">
        <v>368</v>
      </c>
      <c r="B628" s="367"/>
      <c r="C628" s="367"/>
      <c r="D628" s="367"/>
      <c r="E628" s="367"/>
      <c r="F628" s="367"/>
      <c r="G628" s="367"/>
      <c r="H628" s="368"/>
    </row>
    <row r="629" spans="1:8" ht="24.95" customHeight="1">
      <c r="A629" s="366" t="s">
        <v>369</v>
      </c>
      <c r="B629" s="367"/>
      <c r="C629" s="367"/>
      <c r="D629" s="367"/>
      <c r="E629" s="367"/>
      <c r="F629" s="367"/>
      <c r="G629" s="367"/>
      <c r="H629" s="368"/>
    </row>
    <row r="630" spans="1:8" ht="24.95" customHeight="1">
      <c r="A630" s="366" t="s">
        <v>422</v>
      </c>
      <c r="B630" s="367"/>
      <c r="C630" s="367"/>
      <c r="D630" s="367"/>
      <c r="E630" s="367"/>
      <c r="F630" s="367"/>
      <c r="G630" s="367"/>
      <c r="H630" s="368"/>
    </row>
    <row r="631" spans="1:8" ht="24.95" customHeight="1">
      <c r="A631" s="18" t="s">
        <v>371</v>
      </c>
      <c r="C631" s="19" t="s">
        <v>372</v>
      </c>
      <c r="D631" s="19"/>
      <c r="E631" s="19"/>
      <c r="F631" s="16"/>
      <c r="G631" s="16"/>
      <c r="H631" s="17"/>
    </row>
    <row r="632" spans="1:8" ht="24.95" customHeight="1">
      <c r="A632" s="18" t="s">
        <v>373</v>
      </c>
      <c r="C632" s="19" t="s">
        <v>161</v>
      </c>
      <c r="D632" s="19"/>
      <c r="E632" s="397" t="s">
        <v>466</v>
      </c>
      <c r="F632" s="397"/>
      <c r="G632" s="19">
        <v>27</v>
      </c>
      <c r="H632" s="22"/>
    </row>
    <row r="633" spans="1:8" ht="24.95" customHeight="1">
      <c r="A633" s="18" t="s">
        <v>7</v>
      </c>
      <c r="C633" s="19" t="s">
        <v>160</v>
      </c>
      <c r="D633" s="19"/>
      <c r="E633" s="19"/>
      <c r="F633" s="19"/>
      <c r="G633" s="19"/>
      <c r="H633" s="22"/>
    </row>
    <row r="634" spans="1:8" ht="24.95" customHeight="1">
      <c r="A634" s="18" t="s">
        <v>375</v>
      </c>
      <c r="B634" s="19"/>
      <c r="C634" s="19" t="s">
        <v>162</v>
      </c>
      <c r="D634" s="19"/>
      <c r="E634" s="394" t="s">
        <v>11</v>
      </c>
      <c r="F634" s="394"/>
      <c r="G634" s="19" t="s">
        <v>163</v>
      </c>
      <c r="H634" s="22"/>
    </row>
    <row r="635" spans="1:8" ht="24.95" customHeight="1">
      <c r="A635" s="369" t="s">
        <v>423</v>
      </c>
      <c r="B635" s="370"/>
      <c r="C635" s="370"/>
      <c r="D635" s="370"/>
      <c r="E635" s="370"/>
      <c r="F635" s="370"/>
      <c r="G635" s="370"/>
      <c r="H635" s="371"/>
    </row>
    <row r="636" spans="1:8" ht="24.95" customHeight="1">
      <c r="A636" s="369" t="s">
        <v>405</v>
      </c>
      <c r="B636" s="370"/>
      <c r="C636" s="370"/>
      <c r="D636" s="370"/>
      <c r="E636" s="370"/>
      <c r="F636" s="370"/>
      <c r="G636" s="370"/>
      <c r="H636" s="371"/>
    </row>
    <row r="637" spans="1:8" ht="24.95" customHeight="1">
      <c r="A637" s="379" t="s">
        <v>6</v>
      </c>
      <c r="B637" s="382" t="s">
        <v>376</v>
      </c>
      <c r="C637" s="385" t="s">
        <v>410</v>
      </c>
      <c r="D637" s="388" t="s">
        <v>424</v>
      </c>
      <c r="E637" s="388" t="s">
        <v>425</v>
      </c>
      <c r="F637" s="385" t="s">
        <v>413</v>
      </c>
      <c r="G637" s="385" t="s">
        <v>414</v>
      </c>
      <c r="H637" s="389" t="s">
        <v>379</v>
      </c>
    </row>
    <row r="638" spans="1:8" ht="24.95" customHeight="1">
      <c r="A638" s="380"/>
      <c r="B638" s="383"/>
      <c r="C638" s="386"/>
      <c r="D638" s="388"/>
      <c r="E638" s="388"/>
      <c r="F638" s="386"/>
      <c r="G638" s="386"/>
      <c r="H638" s="390"/>
    </row>
    <row r="639" spans="1:8" ht="24.95" customHeight="1">
      <c r="A639" s="24">
        <v>1</v>
      </c>
      <c r="B639" s="25" t="s">
        <v>380</v>
      </c>
      <c r="C639" s="45">
        <v>7.5</v>
      </c>
      <c r="D639" s="27">
        <v>4</v>
      </c>
      <c r="E639" s="27">
        <v>4</v>
      </c>
      <c r="F639" s="45">
        <v>42.5</v>
      </c>
      <c r="G639" s="28">
        <f t="shared" ref="G639:G640" si="104">SUM(C639:F639)</f>
        <v>58</v>
      </c>
      <c r="H639" s="46" t="str">
        <f t="shared" ref="H639:H643" si="105">IF(G639&gt;=91,"A1",IF(G639&gt;=81,"A2",IF(G639&gt;=71,"B1",IF(G639&gt;=61,"B2",IF(G639&gt;=51,"C1",IF(G639&gt;=41,"C2",IF(G639&gt;=33,"D","E")))))))</f>
        <v>C1</v>
      </c>
    </row>
    <row r="640" spans="1:8" ht="24.95" customHeight="1">
      <c r="A640" s="24">
        <v>2</v>
      </c>
      <c r="B640" s="25" t="s">
        <v>381</v>
      </c>
      <c r="C640" s="45">
        <v>5.25</v>
      </c>
      <c r="D640" s="27">
        <v>3.5</v>
      </c>
      <c r="E640" s="27">
        <v>3</v>
      </c>
      <c r="F640" s="27">
        <v>27</v>
      </c>
      <c r="G640" s="27">
        <f t="shared" si="104"/>
        <v>38.75</v>
      </c>
      <c r="H640" s="29" t="str">
        <f t="shared" si="105"/>
        <v>D</v>
      </c>
    </row>
    <row r="641" spans="1:8" ht="24.95" customHeight="1">
      <c r="A641" s="24">
        <v>3</v>
      </c>
      <c r="B641" s="25" t="s">
        <v>382</v>
      </c>
      <c r="C641" s="27">
        <v>7.5</v>
      </c>
      <c r="D641" s="27">
        <v>3</v>
      </c>
      <c r="E641" s="27">
        <v>4</v>
      </c>
      <c r="F641" s="27">
        <v>42</v>
      </c>
      <c r="G641" s="27">
        <f t="shared" ref="G641:G642" si="106">SUM(C641:F641)</f>
        <v>56.5</v>
      </c>
      <c r="H641" s="29" t="str">
        <f t="shared" si="105"/>
        <v>C1</v>
      </c>
    </row>
    <row r="642" spans="1:8" ht="24.95" customHeight="1">
      <c r="A642" s="24">
        <v>4</v>
      </c>
      <c r="B642" s="25" t="s">
        <v>383</v>
      </c>
      <c r="C642" s="27">
        <v>6</v>
      </c>
      <c r="D642" s="27">
        <v>3</v>
      </c>
      <c r="E642" s="27">
        <v>3</v>
      </c>
      <c r="F642" s="27">
        <v>44.5</v>
      </c>
      <c r="G642" s="27">
        <f t="shared" si="106"/>
        <v>56.5</v>
      </c>
      <c r="H642" s="29" t="str">
        <f t="shared" si="105"/>
        <v>C1</v>
      </c>
    </row>
    <row r="643" spans="1:8" ht="24.95" customHeight="1">
      <c r="A643" s="24">
        <v>5</v>
      </c>
      <c r="B643" s="25" t="s">
        <v>426</v>
      </c>
      <c r="C643" s="27">
        <v>6.25</v>
      </c>
      <c r="D643" s="27">
        <v>3</v>
      </c>
      <c r="E643" s="27">
        <v>3</v>
      </c>
      <c r="F643" s="27">
        <v>34</v>
      </c>
      <c r="G643" s="27">
        <f t="shared" ref="G643" si="107">SUM(C643:F643)</f>
        <v>46.25</v>
      </c>
      <c r="H643" s="29" t="str">
        <f t="shared" si="105"/>
        <v>C2</v>
      </c>
    </row>
    <row r="644" spans="1:8" ht="24.95" customHeight="1">
      <c r="A644" s="24">
        <v>6</v>
      </c>
      <c r="B644" s="31" t="s">
        <v>435</v>
      </c>
      <c r="C644" s="27"/>
      <c r="D644" s="27"/>
      <c r="E644" s="27"/>
      <c r="F644" s="27">
        <v>27</v>
      </c>
      <c r="G644" s="42"/>
      <c r="H644" s="32"/>
    </row>
    <row r="645" spans="1:8" ht="24.95" customHeight="1">
      <c r="A645" s="35" t="s">
        <v>362</v>
      </c>
      <c r="B645" s="36"/>
      <c r="C645" s="43"/>
      <c r="D645" s="43"/>
      <c r="E645" s="43"/>
      <c r="F645" s="44"/>
      <c r="G645" s="33">
        <f>SUM(G639:G644)</f>
        <v>256</v>
      </c>
      <c r="H645" s="34"/>
    </row>
    <row r="646" spans="1:8" ht="24.95" customHeight="1">
      <c r="A646" s="35" t="s">
        <v>428</v>
      </c>
      <c r="B646" s="36"/>
      <c r="C646" s="43"/>
      <c r="D646" s="43"/>
      <c r="E646" s="43"/>
      <c r="F646" s="44"/>
      <c r="G646" s="37">
        <f>G645/5</f>
        <v>51.2</v>
      </c>
      <c r="H646" s="34" t="str">
        <f t="shared" ref="H646" si="108">IF(G646&gt;=91,"A1",IF(G646&gt;=81,"A2",IF(G646&gt;=71,"B1",IF(G646&gt;=61,"B2",IF(G646&gt;=51,"C1",IF(G646&gt;=41,"C2",IF(G646&gt;=33,"D","E")))))))</f>
        <v>C1</v>
      </c>
    </row>
    <row r="647" spans="1:8" ht="24.95" customHeight="1">
      <c r="A647" s="372" t="s">
        <v>460</v>
      </c>
      <c r="B647" s="373"/>
      <c r="C647" s="373"/>
      <c r="D647" s="373"/>
      <c r="E647" s="373"/>
      <c r="F647" s="373"/>
      <c r="G647" s="373"/>
      <c r="H647" s="374"/>
    </row>
    <row r="648" spans="1:8" ht="24.95" customHeight="1">
      <c r="A648" s="395" t="s">
        <v>467</v>
      </c>
      <c r="B648" s="396"/>
      <c r="C648" s="377" t="s">
        <v>431</v>
      </c>
      <c r="D648" s="377"/>
      <c r="E648" s="377"/>
      <c r="F648" s="377"/>
      <c r="G648" s="377" t="s">
        <v>432</v>
      </c>
      <c r="H648" s="378"/>
    </row>
    <row r="650" spans="1:8" ht="24.95" customHeight="1">
      <c r="A650" s="363" t="s">
        <v>404</v>
      </c>
      <c r="B650" s="364"/>
      <c r="C650" s="364"/>
      <c r="D650" s="364"/>
      <c r="E650" s="364"/>
      <c r="F650" s="364"/>
      <c r="G650" s="364"/>
      <c r="H650" s="365"/>
    </row>
    <row r="651" spans="1:8" ht="24.95" customHeight="1">
      <c r="A651" s="366" t="s">
        <v>421</v>
      </c>
      <c r="B651" s="367"/>
      <c r="C651" s="367"/>
      <c r="D651" s="367"/>
      <c r="E651" s="367"/>
      <c r="F651" s="367"/>
      <c r="G651" s="367"/>
      <c r="H651" s="368"/>
    </row>
    <row r="652" spans="1:8" ht="24.95" customHeight="1">
      <c r="A652" s="366" t="s">
        <v>368</v>
      </c>
      <c r="B652" s="367"/>
      <c r="C652" s="367"/>
      <c r="D652" s="367"/>
      <c r="E652" s="367"/>
      <c r="F652" s="367"/>
      <c r="G652" s="367"/>
      <c r="H652" s="368"/>
    </row>
    <row r="653" spans="1:8" ht="24.95" customHeight="1">
      <c r="A653" s="366" t="s">
        <v>369</v>
      </c>
      <c r="B653" s="367"/>
      <c r="C653" s="367"/>
      <c r="D653" s="367"/>
      <c r="E653" s="367"/>
      <c r="F653" s="367"/>
      <c r="G653" s="367"/>
      <c r="H653" s="368"/>
    </row>
    <row r="654" spans="1:8" ht="24.95" customHeight="1">
      <c r="A654" s="366" t="s">
        <v>422</v>
      </c>
      <c r="B654" s="367"/>
      <c r="C654" s="367"/>
      <c r="D654" s="367"/>
      <c r="E654" s="367"/>
      <c r="F654" s="367"/>
      <c r="G654" s="367"/>
      <c r="H654" s="368"/>
    </row>
    <row r="655" spans="1:8" ht="24.95" customHeight="1">
      <c r="A655" s="18" t="s">
        <v>371</v>
      </c>
      <c r="C655" s="19" t="s">
        <v>372</v>
      </c>
      <c r="E655" s="19"/>
      <c r="F655" s="16"/>
      <c r="G655" s="16"/>
      <c r="H655" s="17"/>
    </row>
    <row r="656" spans="1:8" ht="24.95" customHeight="1">
      <c r="A656" s="18" t="s">
        <v>373</v>
      </c>
      <c r="C656" s="19" t="s">
        <v>468</v>
      </c>
      <c r="D656" s="19"/>
      <c r="E656" s="392" t="s">
        <v>374</v>
      </c>
      <c r="F656" s="392"/>
      <c r="G656" s="20">
        <v>28</v>
      </c>
      <c r="H656" s="22"/>
    </row>
    <row r="657" spans="1:8" ht="24.95" customHeight="1">
      <c r="A657" s="18" t="s">
        <v>7</v>
      </c>
      <c r="C657" s="19" t="s">
        <v>209</v>
      </c>
      <c r="D657" s="19"/>
      <c r="E657" s="392"/>
      <c r="F657" s="392"/>
      <c r="G657" s="19"/>
      <c r="H657" s="22"/>
    </row>
    <row r="658" spans="1:8" ht="24.95" customHeight="1">
      <c r="A658" s="18" t="s">
        <v>375</v>
      </c>
      <c r="B658" s="19"/>
      <c r="C658" s="19" t="s">
        <v>211</v>
      </c>
      <c r="D658" s="19"/>
      <c r="E658" s="393" t="s">
        <v>11</v>
      </c>
      <c r="F658" s="393"/>
      <c r="G658" s="19" t="s">
        <v>469</v>
      </c>
      <c r="H658" s="22"/>
    </row>
    <row r="659" spans="1:8" ht="24.95" customHeight="1">
      <c r="A659" s="369" t="s">
        <v>423</v>
      </c>
      <c r="B659" s="370"/>
      <c r="C659" s="370"/>
      <c r="D659" s="370"/>
      <c r="E659" s="370"/>
      <c r="F659" s="370"/>
      <c r="G659" s="370"/>
      <c r="H659" s="371"/>
    </row>
    <row r="660" spans="1:8" ht="24.95" customHeight="1">
      <c r="A660" s="369" t="s">
        <v>405</v>
      </c>
      <c r="B660" s="370"/>
      <c r="C660" s="370"/>
      <c r="D660" s="370"/>
      <c r="E660" s="370"/>
      <c r="F660" s="370"/>
      <c r="G660" s="370"/>
      <c r="H660" s="371"/>
    </row>
    <row r="661" spans="1:8" ht="24.95" customHeight="1">
      <c r="A661" s="379" t="s">
        <v>6</v>
      </c>
      <c r="B661" s="382" t="s">
        <v>376</v>
      </c>
      <c r="C661" s="385" t="s">
        <v>410</v>
      </c>
      <c r="D661" s="388" t="s">
        <v>424</v>
      </c>
      <c r="E661" s="388" t="s">
        <v>425</v>
      </c>
      <c r="F661" s="385" t="s">
        <v>413</v>
      </c>
      <c r="G661" s="385" t="s">
        <v>414</v>
      </c>
      <c r="H661" s="389" t="s">
        <v>379</v>
      </c>
    </row>
    <row r="662" spans="1:8" ht="24.95" customHeight="1">
      <c r="A662" s="380"/>
      <c r="B662" s="383"/>
      <c r="C662" s="386"/>
      <c r="D662" s="388"/>
      <c r="E662" s="388"/>
      <c r="F662" s="386"/>
      <c r="G662" s="386"/>
      <c r="H662" s="390"/>
    </row>
    <row r="663" spans="1:8" ht="18">
      <c r="A663" s="381"/>
      <c r="B663" s="384"/>
      <c r="C663" s="387"/>
      <c r="D663" s="388"/>
      <c r="E663" s="388"/>
      <c r="F663" s="387"/>
      <c r="G663" s="387"/>
      <c r="H663" s="391"/>
    </row>
    <row r="664" spans="1:8" ht="24.95" customHeight="1">
      <c r="A664" s="24">
        <v>1</v>
      </c>
      <c r="B664" s="25" t="s">
        <v>380</v>
      </c>
      <c r="C664" s="45">
        <v>4.5</v>
      </c>
      <c r="D664" s="27">
        <v>4</v>
      </c>
      <c r="E664" s="27">
        <v>3</v>
      </c>
      <c r="F664" s="45">
        <v>33.5</v>
      </c>
      <c r="G664" s="28">
        <f t="shared" ref="G664:G665" si="109">SUM(C664:F664)</f>
        <v>45</v>
      </c>
      <c r="H664" s="46" t="str">
        <f t="shared" ref="H664:H668" si="110">IF(G664&gt;=91,"A1",IF(G664&gt;=81,"A2",IF(G664&gt;=71,"B1",IF(G664&gt;=61,"B2",IF(G664&gt;=51,"C1",IF(G664&gt;=41,"C2",IF(G664&gt;=33,"D","E")))))))</f>
        <v>C2</v>
      </c>
    </row>
    <row r="665" spans="1:8" ht="24.95" customHeight="1">
      <c r="A665" s="24">
        <v>2</v>
      </c>
      <c r="B665" s="25" t="s">
        <v>381</v>
      </c>
      <c r="C665" s="45">
        <v>4.5</v>
      </c>
      <c r="D665" s="27">
        <v>4</v>
      </c>
      <c r="E665" s="27">
        <v>3.5</v>
      </c>
      <c r="F665" s="27">
        <v>33</v>
      </c>
      <c r="G665" s="27">
        <f t="shared" si="109"/>
        <v>45</v>
      </c>
      <c r="H665" s="29" t="str">
        <f t="shared" si="110"/>
        <v>C2</v>
      </c>
    </row>
    <row r="666" spans="1:8" ht="24.95" customHeight="1">
      <c r="A666" s="24">
        <v>3</v>
      </c>
      <c r="B666" s="25" t="s">
        <v>382</v>
      </c>
      <c r="C666" s="27">
        <v>7</v>
      </c>
      <c r="D666" s="27">
        <v>3</v>
      </c>
      <c r="E666" s="27">
        <v>3</v>
      </c>
      <c r="F666" s="27">
        <v>24</v>
      </c>
      <c r="G666" s="27">
        <f t="shared" ref="G666:G667" si="111">SUM(C666:F666)</f>
        <v>37</v>
      </c>
      <c r="H666" s="29" t="str">
        <f t="shared" si="110"/>
        <v>D</v>
      </c>
    </row>
    <row r="667" spans="1:8" ht="24.95" customHeight="1">
      <c r="A667" s="24">
        <v>4</v>
      </c>
      <c r="B667" s="25" t="s">
        <v>383</v>
      </c>
      <c r="C667" s="27">
        <v>3</v>
      </c>
      <c r="D667" s="27">
        <v>2</v>
      </c>
      <c r="E667" s="27">
        <v>3</v>
      </c>
      <c r="F667" s="27">
        <v>27</v>
      </c>
      <c r="G667" s="27">
        <f t="shared" si="111"/>
        <v>35</v>
      </c>
      <c r="H667" s="29" t="str">
        <f t="shared" si="110"/>
        <v>D</v>
      </c>
    </row>
    <row r="668" spans="1:8" ht="24.95" customHeight="1">
      <c r="A668" s="24">
        <v>5</v>
      </c>
      <c r="B668" s="25" t="s">
        <v>426</v>
      </c>
      <c r="C668" s="27">
        <v>3</v>
      </c>
      <c r="D668" s="27">
        <v>3</v>
      </c>
      <c r="E668" s="27">
        <v>2</v>
      </c>
      <c r="F668" s="27">
        <v>25.5</v>
      </c>
      <c r="G668" s="27">
        <f t="shared" ref="G668" si="112">SUM(C668:F668)</f>
        <v>33.5</v>
      </c>
      <c r="H668" s="29" t="str">
        <f t="shared" si="110"/>
        <v>D</v>
      </c>
    </row>
    <row r="669" spans="1:8" ht="24.95" customHeight="1">
      <c r="A669" s="24">
        <v>6</v>
      </c>
      <c r="B669" s="31" t="s">
        <v>435</v>
      </c>
      <c r="C669" s="27"/>
      <c r="D669" s="27"/>
      <c r="E669" s="27"/>
      <c r="F669" s="27">
        <v>30</v>
      </c>
      <c r="G669" s="42"/>
      <c r="H669" s="32"/>
    </row>
    <row r="670" spans="1:8" ht="24.95" customHeight="1">
      <c r="A670" s="35" t="s">
        <v>362</v>
      </c>
      <c r="B670" s="36"/>
      <c r="C670" s="43"/>
      <c r="D670" s="43"/>
      <c r="E670" s="43"/>
      <c r="F670" s="44"/>
      <c r="G670" s="33">
        <f>SUM(G664:G669)</f>
        <v>195.5</v>
      </c>
      <c r="H670" s="34"/>
    </row>
    <row r="671" spans="1:8" ht="24.95" customHeight="1">
      <c r="A671" s="35" t="s">
        <v>428</v>
      </c>
      <c r="B671" s="36"/>
      <c r="C671" s="43"/>
      <c r="D671" s="43"/>
      <c r="E671" s="43"/>
      <c r="F671" s="44"/>
      <c r="G671" s="37">
        <f>G670/5</f>
        <v>39.1</v>
      </c>
      <c r="H671" s="34" t="str">
        <f t="shared" ref="H671" si="113">IF(G671&gt;=91,"A1",IF(G671&gt;=81,"A2",IF(G671&gt;=71,"B1",IF(G671&gt;=61,"B2",IF(G671&gt;=51,"C1",IF(G671&gt;=41,"C2",IF(G671&gt;=33,"D","E")))))))</f>
        <v>D</v>
      </c>
    </row>
    <row r="672" spans="1:8" ht="24.95" customHeight="1">
      <c r="A672" s="372" t="s">
        <v>457</v>
      </c>
      <c r="B672" s="373"/>
      <c r="C672" s="373"/>
      <c r="D672" s="373"/>
      <c r="E672" s="373"/>
      <c r="F672" s="373"/>
      <c r="G672" s="373"/>
      <c r="H672" s="374"/>
    </row>
    <row r="673" spans="1:8" ht="24.95" customHeight="1">
      <c r="A673" s="375" t="s">
        <v>430</v>
      </c>
      <c r="B673" s="376"/>
      <c r="C673" s="377" t="s">
        <v>431</v>
      </c>
      <c r="D673" s="377"/>
      <c r="E673" s="377"/>
      <c r="F673" s="377"/>
      <c r="G673" s="377" t="s">
        <v>432</v>
      </c>
      <c r="H673" s="378"/>
    </row>
    <row r="674" spans="1:8" ht="24.95" customHeight="1">
      <c r="A674" s="50"/>
      <c r="B674" s="20"/>
      <c r="C674" s="16"/>
      <c r="D674" s="16"/>
      <c r="E674" s="16"/>
      <c r="F674" s="16"/>
      <c r="G674" s="16"/>
      <c r="H674" s="17"/>
    </row>
    <row r="675" spans="1:8" ht="24.95" customHeight="1">
      <c r="A675" s="363" t="s">
        <v>404</v>
      </c>
      <c r="B675" s="364"/>
      <c r="C675" s="364"/>
      <c r="D675" s="364"/>
      <c r="E675" s="364"/>
      <c r="F675" s="364"/>
      <c r="G675" s="364"/>
      <c r="H675" s="365"/>
    </row>
    <row r="676" spans="1:8" ht="24.95" customHeight="1">
      <c r="A676" s="366" t="s">
        <v>421</v>
      </c>
      <c r="B676" s="367"/>
      <c r="C676" s="367"/>
      <c r="D676" s="367"/>
      <c r="E676" s="367"/>
      <c r="F676" s="367"/>
      <c r="G676" s="367"/>
      <c r="H676" s="368"/>
    </row>
    <row r="677" spans="1:8" ht="24.95" customHeight="1">
      <c r="A677" s="366" t="s">
        <v>368</v>
      </c>
      <c r="B677" s="367"/>
      <c r="C677" s="367"/>
      <c r="D677" s="367"/>
      <c r="E677" s="367"/>
      <c r="F677" s="367"/>
      <c r="G677" s="367"/>
      <c r="H677" s="368"/>
    </row>
    <row r="678" spans="1:8" ht="24.95" customHeight="1">
      <c r="A678" s="366" t="s">
        <v>369</v>
      </c>
      <c r="B678" s="367"/>
      <c r="C678" s="367"/>
      <c r="D678" s="367"/>
      <c r="E678" s="367"/>
      <c r="F678" s="367"/>
      <c r="G678" s="367"/>
      <c r="H678" s="368"/>
    </row>
    <row r="679" spans="1:8" ht="24.95" customHeight="1">
      <c r="A679" s="366" t="s">
        <v>422</v>
      </c>
      <c r="B679" s="367"/>
      <c r="C679" s="367"/>
      <c r="D679" s="367"/>
      <c r="E679" s="367"/>
      <c r="F679" s="367"/>
      <c r="G679" s="367"/>
      <c r="H679" s="368"/>
    </row>
    <row r="680" spans="1:8" ht="24.95" customHeight="1">
      <c r="A680" s="18" t="s">
        <v>371</v>
      </c>
      <c r="C680" s="19" t="s">
        <v>372</v>
      </c>
      <c r="E680" s="19"/>
      <c r="F680" s="16"/>
      <c r="G680" s="16"/>
      <c r="H680" s="17"/>
    </row>
    <row r="681" spans="1:8" ht="24.95" customHeight="1">
      <c r="A681" s="18" t="s">
        <v>373</v>
      </c>
      <c r="C681" s="19" t="s">
        <v>271</v>
      </c>
      <c r="D681" s="19"/>
      <c r="E681" s="392" t="s">
        <v>466</v>
      </c>
      <c r="F681" s="392"/>
      <c r="G681" s="19">
        <v>29</v>
      </c>
      <c r="H681" s="22"/>
    </row>
    <row r="682" spans="1:8" ht="24.95" customHeight="1">
      <c r="A682" s="18" t="s">
        <v>7</v>
      </c>
      <c r="C682" s="19" t="s">
        <v>270</v>
      </c>
      <c r="D682" s="19"/>
      <c r="E682" s="392"/>
      <c r="F682" s="392"/>
      <c r="G682" s="19"/>
      <c r="H682" s="22"/>
    </row>
    <row r="683" spans="1:8" ht="24.95" customHeight="1">
      <c r="A683" s="18" t="s">
        <v>375</v>
      </c>
      <c r="B683" s="19"/>
      <c r="C683" s="19" t="s">
        <v>272</v>
      </c>
      <c r="D683" s="19"/>
      <c r="E683" s="393" t="s">
        <v>11</v>
      </c>
      <c r="F683" s="393"/>
      <c r="G683" s="19" t="s">
        <v>273</v>
      </c>
      <c r="H683" s="22"/>
    </row>
    <row r="684" spans="1:8" ht="24.95" customHeight="1">
      <c r="A684" s="369" t="s">
        <v>423</v>
      </c>
      <c r="B684" s="370"/>
      <c r="C684" s="370"/>
      <c r="D684" s="370"/>
      <c r="E684" s="370"/>
      <c r="F684" s="370"/>
      <c r="G684" s="370"/>
      <c r="H684" s="371"/>
    </row>
    <row r="685" spans="1:8" ht="24.95" customHeight="1">
      <c r="A685" s="369" t="s">
        <v>405</v>
      </c>
      <c r="B685" s="370"/>
      <c r="C685" s="370"/>
      <c r="D685" s="370"/>
      <c r="E685" s="370"/>
      <c r="F685" s="370"/>
      <c r="G685" s="370"/>
      <c r="H685" s="371"/>
    </row>
    <row r="686" spans="1:8" ht="24.95" customHeight="1">
      <c r="A686" s="379" t="s">
        <v>6</v>
      </c>
      <c r="B686" s="382" t="s">
        <v>376</v>
      </c>
      <c r="C686" s="385" t="s">
        <v>410</v>
      </c>
      <c r="D686" s="388" t="s">
        <v>424</v>
      </c>
      <c r="E686" s="388" t="s">
        <v>425</v>
      </c>
      <c r="F686" s="385" t="s">
        <v>413</v>
      </c>
      <c r="G686" s="385" t="s">
        <v>414</v>
      </c>
      <c r="H686" s="389" t="s">
        <v>379</v>
      </c>
    </row>
    <row r="687" spans="1:8" ht="24.95" customHeight="1">
      <c r="A687" s="380"/>
      <c r="B687" s="383"/>
      <c r="C687" s="386"/>
      <c r="D687" s="388"/>
      <c r="E687" s="388"/>
      <c r="F687" s="386"/>
      <c r="G687" s="386"/>
      <c r="H687" s="390"/>
    </row>
    <row r="688" spans="1:8" ht="24.95" customHeight="1">
      <c r="A688" s="24">
        <v>1</v>
      </c>
      <c r="B688" s="25" t="s">
        <v>380</v>
      </c>
      <c r="C688" s="45">
        <v>4.75</v>
      </c>
      <c r="D688" s="27">
        <v>3</v>
      </c>
      <c r="E688" s="27">
        <v>4</v>
      </c>
      <c r="F688" s="45">
        <v>36.5</v>
      </c>
      <c r="G688" s="28">
        <f t="shared" ref="G688:G689" si="114">SUM(C688:F688)</f>
        <v>48.25</v>
      </c>
      <c r="H688" s="46" t="str">
        <f t="shared" ref="H688:H692" si="115">IF(G688&gt;=91,"A1",IF(G688&gt;=81,"A2",IF(G688&gt;=71,"B1",IF(G688&gt;=61,"B2",IF(G688&gt;=51,"C1",IF(G688&gt;=41,"C2",IF(G688&gt;=33,"D","E")))))))</f>
        <v>C2</v>
      </c>
    </row>
    <row r="689" spans="1:8" ht="24.95" customHeight="1">
      <c r="A689" s="24">
        <v>2</v>
      </c>
      <c r="B689" s="25" t="s">
        <v>381</v>
      </c>
      <c r="C689" s="45">
        <v>3.75</v>
      </c>
      <c r="D689" s="27">
        <v>3.5</v>
      </c>
      <c r="E689" s="27">
        <v>3.5</v>
      </c>
      <c r="F689" s="27">
        <v>41.5</v>
      </c>
      <c r="G689" s="27">
        <f t="shared" si="114"/>
        <v>52.25</v>
      </c>
      <c r="H689" s="29" t="str">
        <f t="shared" si="115"/>
        <v>C1</v>
      </c>
    </row>
    <row r="690" spans="1:8" ht="24.95" customHeight="1">
      <c r="A690" s="24">
        <v>3</v>
      </c>
      <c r="B690" s="25" t="s">
        <v>382</v>
      </c>
      <c r="C690" s="27">
        <v>6</v>
      </c>
      <c r="D690" s="27">
        <v>3</v>
      </c>
      <c r="E690" s="27">
        <v>3.5</v>
      </c>
      <c r="F690" s="27">
        <v>29</v>
      </c>
      <c r="G690" s="27">
        <f t="shared" ref="G690:G691" si="116">SUM(C690:F690)</f>
        <v>41.5</v>
      </c>
      <c r="H690" s="29" t="str">
        <f t="shared" si="115"/>
        <v>C2</v>
      </c>
    </row>
    <row r="691" spans="1:8" ht="24.95" customHeight="1">
      <c r="A691" s="24">
        <v>4</v>
      </c>
      <c r="B691" s="25" t="s">
        <v>383</v>
      </c>
      <c r="C691" s="27">
        <v>3.75</v>
      </c>
      <c r="D691" s="27">
        <v>3</v>
      </c>
      <c r="E691" s="27">
        <v>3</v>
      </c>
      <c r="F691" s="27">
        <v>46.5</v>
      </c>
      <c r="G691" s="27">
        <f t="shared" si="116"/>
        <v>56.25</v>
      </c>
      <c r="H691" s="29" t="str">
        <f t="shared" si="115"/>
        <v>C1</v>
      </c>
    </row>
    <row r="692" spans="1:8" ht="24.95" customHeight="1">
      <c r="A692" s="24">
        <v>5</v>
      </c>
      <c r="B692" s="25" t="s">
        <v>426</v>
      </c>
      <c r="C692" s="27">
        <v>5.75</v>
      </c>
      <c r="D692" s="27">
        <v>4</v>
      </c>
      <c r="E692" s="27">
        <v>4</v>
      </c>
      <c r="F692" s="27">
        <v>44.5</v>
      </c>
      <c r="G692" s="27">
        <f t="shared" ref="G692" si="117">SUM(C692:F692)</f>
        <v>58.25</v>
      </c>
      <c r="H692" s="29" t="str">
        <f t="shared" si="115"/>
        <v>C1</v>
      </c>
    </row>
    <row r="693" spans="1:8" ht="24.95" customHeight="1">
      <c r="A693" s="24">
        <v>6</v>
      </c>
      <c r="B693" s="31" t="s">
        <v>435</v>
      </c>
      <c r="C693" s="27"/>
      <c r="D693" s="27"/>
      <c r="E693" s="27"/>
      <c r="F693" s="27">
        <v>31</v>
      </c>
      <c r="G693" s="42"/>
      <c r="H693" s="32"/>
    </row>
    <row r="694" spans="1:8" ht="24.95" customHeight="1">
      <c r="A694" s="35" t="s">
        <v>362</v>
      </c>
      <c r="B694" s="36"/>
      <c r="C694" s="43"/>
      <c r="D694" s="43"/>
      <c r="E694" s="43"/>
      <c r="F694" s="44"/>
      <c r="G694" s="33">
        <f>SUM(G688:G693)</f>
        <v>256.5</v>
      </c>
      <c r="H694" s="34"/>
    </row>
    <row r="695" spans="1:8" ht="24.95" customHeight="1">
      <c r="A695" s="35" t="s">
        <v>428</v>
      </c>
      <c r="B695" s="36"/>
      <c r="C695" s="43"/>
      <c r="D695" s="43"/>
      <c r="E695" s="43"/>
      <c r="F695" s="44"/>
      <c r="G695" s="37">
        <f>G694/5</f>
        <v>51.3</v>
      </c>
      <c r="H695" s="34" t="str">
        <f t="shared" ref="H695" si="118">IF(G695&gt;=91,"A1",IF(G695&gt;=81,"A2",IF(G695&gt;=71,"B1",IF(G695&gt;=61,"B2",IF(G695&gt;=51,"C1",IF(G695&gt;=41,"C2",IF(G695&gt;=33,"D","E")))))))</f>
        <v>C1</v>
      </c>
    </row>
    <row r="696" spans="1:8" ht="24.95" customHeight="1">
      <c r="A696" s="372" t="s">
        <v>460</v>
      </c>
      <c r="B696" s="373"/>
      <c r="C696" s="373"/>
      <c r="D696" s="373"/>
      <c r="E696" s="373"/>
      <c r="F696" s="373"/>
      <c r="G696" s="373"/>
      <c r="H696" s="374"/>
    </row>
    <row r="697" spans="1:8" ht="24.95" customHeight="1">
      <c r="A697" s="375" t="s">
        <v>430</v>
      </c>
      <c r="B697" s="376"/>
      <c r="C697" s="377" t="s">
        <v>431</v>
      </c>
      <c r="D697" s="377"/>
      <c r="E697" s="377"/>
      <c r="F697" s="377"/>
      <c r="G697" s="377" t="s">
        <v>432</v>
      </c>
      <c r="H697" s="378"/>
    </row>
    <row r="699" spans="1:8" ht="24.95" customHeight="1">
      <c r="A699" s="363" t="s">
        <v>404</v>
      </c>
      <c r="B699" s="364"/>
      <c r="C699" s="364"/>
      <c r="D699" s="364"/>
      <c r="E699" s="364"/>
      <c r="F699" s="364"/>
      <c r="G699" s="364"/>
      <c r="H699" s="365"/>
    </row>
    <row r="700" spans="1:8" ht="24.95" customHeight="1">
      <c r="A700" s="366" t="s">
        <v>421</v>
      </c>
      <c r="B700" s="367"/>
      <c r="C700" s="367"/>
      <c r="D700" s="367"/>
      <c r="E700" s="367"/>
      <c r="F700" s="367"/>
      <c r="G700" s="367"/>
      <c r="H700" s="368"/>
    </row>
    <row r="701" spans="1:8" ht="24.95" customHeight="1">
      <c r="A701" s="366" t="s">
        <v>368</v>
      </c>
      <c r="B701" s="367"/>
      <c r="C701" s="367"/>
      <c r="D701" s="367"/>
      <c r="E701" s="367"/>
      <c r="F701" s="367"/>
      <c r="G701" s="367"/>
      <c r="H701" s="368"/>
    </row>
    <row r="702" spans="1:8" ht="24.95" customHeight="1">
      <c r="A702" s="366" t="s">
        <v>369</v>
      </c>
      <c r="B702" s="367"/>
      <c r="C702" s="367"/>
      <c r="D702" s="367"/>
      <c r="E702" s="367"/>
      <c r="F702" s="367"/>
      <c r="G702" s="367"/>
      <c r="H702" s="368"/>
    </row>
    <row r="703" spans="1:8" ht="24.95" customHeight="1">
      <c r="A703" s="366" t="s">
        <v>422</v>
      </c>
      <c r="B703" s="367"/>
      <c r="C703" s="367"/>
      <c r="D703" s="367"/>
      <c r="E703" s="367"/>
      <c r="F703" s="367"/>
      <c r="G703" s="367"/>
      <c r="H703" s="368"/>
    </row>
    <row r="704" spans="1:8" ht="24.95" customHeight="1">
      <c r="A704" s="18" t="s">
        <v>371</v>
      </c>
      <c r="C704" s="20" t="s">
        <v>372</v>
      </c>
      <c r="D704" s="19"/>
      <c r="E704" s="19"/>
      <c r="F704" s="16"/>
      <c r="G704" s="16"/>
      <c r="H704" s="17"/>
    </row>
    <row r="705" spans="1:8" ht="24.95" customHeight="1">
      <c r="A705" s="18" t="s">
        <v>373</v>
      </c>
      <c r="C705" s="19" t="s">
        <v>179</v>
      </c>
      <c r="D705" s="19"/>
      <c r="E705" s="20" t="s">
        <v>391</v>
      </c>
      <c r="F705" s="20"/>
      <c r="G705" s="20">
        <v>30</v>
      </c>
      <c r="H705" s="21"/>
    </row>
    <row r="706" spans="1:8" ht="24.95" customHeight="1">
      <c r="A706" s="18" t="s">
        <v>7</v>
      </c>
      <c r="C706" s="19" t="s">
        <v>393</v>
      </c>
      <c r="D706" s="16"/>
      <c r="E706" s="19"/>
      <c r="F706" s="19"/>
      <c r="G706" s="19"/>
      <c r="H706" s="21"/>
    </row>
    <row r="707" spans="1:8" ht="24.95" customHeight="1">
      <c r="A707" s="18" t="s">
        <v>375</v>
      </c>
      <c r="B707" s="19"/>
      <c r="C707" s="19" t="s">
        <v>180</v>
      </c>
      <c r="D707" s="19"/>
      <c r="E707" s="19" t="s">
        <v>11</v>
      </c>
      <c r="F707" s="19"/>
      <c r="G707" s="19" t="s">
        <v>470</v>
      </c>
      <c r="H707" s="21"/>
    </row>
    <row r="708" spans="1:8" ht="24.95" customHeight="1">
      <c r="A708" s="369" t="s">
        <v>423</v>
      </c>
      <c r="B708" s="370"/>
      <c r="C708" s="370"/>
      <c r="D708" s="370"/>
      <c r="E708" s="370"/>
      <c r="F708" s="370"/>
      <c r="G708" s="370"/>
      <c r="H708" s="371"/>
    </row>
    <row r="709" spans="1:8" ht="24.95" customHeight="1">
      <c r="A709" s="369" t="s">
        <v>405</v>
      </c>
      <c r="B709" s="370"/>
      <c r="C709" s="370"/>
      <c r="D709" s="370"/>
      <c r="E709" s="370"/>
      <c r="F709" s="370"/>
      <c r="G709" s="370"/>
      <c r="H709" s="371"/>
    </row>
    <row r="710" spans="1:8" ht="24.95" customHeight="1">
      <c r="A710" s="379" t="s">
        <v>6</v>
      </c>
      <c r="B710" s="382" t="s">
        <v>376</v>
      </c>
      <c r="C710" s="385" t="s">
        <v>410</v>
      </c>
      <c r="D710" s="388" t="s">
        <v>424</v>
      </c>
      <c r="E710" s="388" t="s">
        <v>425</v>
      </c>
      <c r="F710" s="385" t="s">
        <v>413</v>
      </c>
      <c r="G710" s="385" t="s">
        <v>414</v>
      </c>
      <c r="H710" s="389" t="s">
        <v>379</v>
      </c>
    </row>
    <row r="711" spans="1:8" ht="24.95" customHeight="1">
      <c r="A711" s="380"/>
      <c r="B711" s="383"/>
      <c r="C711" s="386"/>
      <c r="D711" s="388"/>
      <c r="E711" s="388"/>
      <c r="F711" s="386"/>
      <c r="G711" s="386"/>
      <c r="H711" s="390"/>
    </row>
    <row r="712" spans="1:8" ht="24.95" customHeight="1">
      <c r="A712" s="24">
        <v>1</v>
      </c>
      <c r="B712" s="25" t="s">
        <v>380</v>
      </c>
      <c r="C712" s="45">
        <v>4.25</v>
      </c>
      <c r="D712" s="27">
        <v>3</v>
      </c>
      <c r="E712" s="27">
        <v>3</v>
      </c>
      <c r="F712" s="45">
        <v>22</v>
      </c>
      <c r="G712" s="28">
        <f t="shared" ref="G712:G713" si="119">SUM(C712:F712)</f>
        <v>32.25</v>
      </c>
      <c r="H712" s="46" t="str">
        <f t="shared" ref="H712:H716" si="120">IF(G712&gt;=91,"A1",IF(G712&gt;=81,"A2",IF(G712&gt;=71,"B1",IF(G712&gt;=61,"B2",IF(G712&gt;=51,"C1",IF(G712&gt;=41,"C2",IF(G712&gt;=33,"D","E")))))))</f>
        <v>E</v>
      </c>
    </row>
    <row r="713" spans="1:8" ht="24.95" customHeight="1">
      <c r="A713" s="24">
        <v>2</v>
      </c>
      <c r="B713" s="25" t="s">
        <v>381</v>
      </c>
      <c r="C713" s="45">
        <v>4</v>
      </c>
      <c r="D713" s="27">
        <v>3.5</v>
      </c>
      <c r="E713" s="27">
        <v>3.5</v>
      </c>
      <c r="F713" s="27">
        <v>28.5</v>
      </c>
      <c r="G713" s="27">
        <f t="shared" si="119"/>
        <v>39.5</v>
      </c>
      <c r="H713" s="29" t="str">
        <f t="shared" si="120"/>
        <v>D</v>
      </c>
    </row>
    <row r="714" spans="1:8" ht="24.95" customHeight="1">
      <c r="A714" s="24">
        <v>3</v>
      </c>
      <c r="B714" s="25" t="s">
        <v>382</v>
      </c>
      <c r="C714" s="27">
        <v>5.5</v>
      </c>
      <c r="D714" s="27">
        <v>2.5</v>
      </c>
      <c r="E714" s="27">
        <v>2.5</v>
      </c>
      <c r="F714" s="27">
        <v>13</v>
      </c>
      <c r="G714" s="27">
        <f t="shared" ref="G714:G715" si="121">SUM(C714:F714)</f>
        <v>23.5</v>
      </c>
      <c r="H714" s="29" t="str">
        <f t="shared" si="120"/>
        <v>E</v>
      </c>
    </row>
    <row r="715" spans="1:8" ht="24.95" customHeight="1">
      <c r="A715" s="24">
        <v>4</v>
      </c>
      <c r="B715" s="25" t="s">
        <v>383</v>
      </c>
      <c r="C715" s="27">
        <v>3.75</v>
      </c>
      <c r="D715" s="27">
        <v>2</v>
      </c>
      <c r="E715" s="27">
        <v>4</v>
      </c>
      <c r="F715" s="27">
        <v>27</v>
      </c>
      <c r="G715" s="27">
        <f t="shared" si="121"/>
        <v>36.75</v>
      </c>
      <c r="H715" s="29" t="str">
        <f t="shared" si="120"/>
        <v>D</v>
      </c>
    </row>
    <row r="716" spans="1:8" ht="24.95" customHeight="1">
      <c r="A716" s="24">
        <v>5</v>
      </c>
      <c r="B716" s="25" t="s">
        <v>426</v>
      </c>
      <c r="C716" s="27">
        <v>3</v>
      </c>
      <c r="D716" s="27">
        <v>3</v>
      </c>
      <c r="E716" s="27">
        <v>3</v>
      </c>
      <c r="F716" s="27">
        <v>21.5</v>
      </c>
      <c r="G716" s="27">
        <f t="shared" ref="G716" si="122">SUM(C716:F716)</f>
        <v>30.5</v>
      </c>
      <c r="H716" s="29" t="str">
        <f t="shared" si="120"/>
        <v>E</v>
      </c>
    </row>
    <row r="717" spans="1:8" ht="24.95" customHeight="1">
      <c r="A717" s="24">
        <v>6</v>
      </c>
      <c r="B717" s="31" t="s">
        <v>435</v>
      </c>
      <c r="C717" s="27"/>
      <c r="D717" s="27"/>
      <c r="E717" s="27"/>
      <c r="F717" s="27">
        <v>13</v>
      </c>
      <c r="G717" s="42"/>
      <c r="H717" s="32"/>
    </row>
    <row r="718" spans="1:8" ht="24.95" customHeight="1">
      <c r="A718" s="35" t="s">
        <v>362</v>
      </c>
      <c r="B718" s="36"/>
      <c r="C718" s="43"/>
      <c r="D718" s="43"/>
      <c r="E718" s="43"/>
      <c r="F718" s="44"/>
      <c r="G718" s="33">
        <f>SUM(G712:G717)</f>
        <v>162.5</v>
      </c>
      <c r="H718" s="34"/>
    </row>
    <row r="719" spans="1:8" ht="24.95" customHeight="1">
      <c r="A719" s="35" t="s">
        <v>428</v>
      </c>
      <c r="B719" s="36"/>
      <c r="C719" s="43"/>
      <c r="D719" s="43"/>
      <c r="E719" s="43"/>
      <c r="F719" s="44"/>
      <c r="G719" s="37">
        <f>G718/5</f>
        <v>32.5</v>
      </c>
      <c r="H719" s="34" t="str">
        <f t="shared" ref="H719" si="123">IF(G719&gt;=91,"A1",IF(G719&gt;=81,"A2",IF(G719&gt;=71,"B1",IF(G719&gt;=61,"B2",IF(G719&gt;=51,"C1",IF(G719&gt;=41,"C2",IF(G719&gt;=33,"D","E")))))))</f>
        <v>E</v>
      </c>
    </row>
    <row r="720" spans="1:8" ht="24.95" customHeight="1">
      <c r="A720" s="372" t="s">
        <v>471</v>
      </c>
      <c r="B720" s="373"/>
      <c r="C720" s="373"/>
      <c r="D720" s="373"/>
      <c r="E720" s="373"/>
      <c r="F720" s="373"/>
      <c r="G720" s="373"/>
      <c r="H720" s="374"/>
    </row>
    <row r="721" spans="1:8" ht="24.95" customHeight="1">
      <c r="A721" s="375" t="s">
        <v>430</v>
      </c>
      <c r="B721" s="376"/>
      <c r="C721" s="377" t="s">
        <v>431</v>
      </c>
      <c r="D721" s="377"/>
      <c r="E721" s="377"/>
      <c r="F721" s="377"/>
      <c r="G721" s="377" t="s">
        <v>432</v>
      </c>
      <c r="H721" s="378"/>
    </row>
    <row r="723" spans="1:8" ht="24.95" customHeight="1">
      <c r="A723" s="363" t="s">
        <v>404</v>
      </c>
      <c r="B723" s="364"/>
      <c r="C723" s="364"/>
      <c r="D723" s="364"/>
      <c r="E723" s="364"/>
      <c r="F723" s="364"/>
      <c r="G723" s="364"/>
      <c r="H723" s="365"/>
    </row>
    <row r="724" spans="1:8" ht="24.95" customHeight="1">
      <c r="A724" s="366" t="s">
        <v>421</v>
      </c>
      <c r="B724" s="367"/>
      <c r="C724" s="367"/>
      <c r="D724" s="367"/>
      <c r="E724" s="367"/>
      <c r="F724" s="367"/>
      <c r="G724" s="367"/>
      <c r="H724" s="368"/>
    </row>
    <row r="725" spans="1:8" ht="24.95" customHeight="1">
      <c r="A725" s="366" t="s">
        <v>368</v>
      </c>
      <c r="B725" s="367"/>
      <c r="C725" s="367"/>
      <c r="D725" s="367"/>
      <c r="E725" s="367"/>
      <c r="F725" s="367"/>
      <c r="G725" s="367"/>
      <c r="H725" s="368"/>
    </row>
    <row r="726" spans="1:8" ht="24.95" customHeight="1">
      <c r="A726" s="366" t="s">
        <v>369</v>
      </c>
      <c r="B726" s="367"/>
      <c r="C726" s="367"/>
      <c r="D726" s="367"/>
      <c r="E726" s="367"/>
      <c r="F726" s="367"/>
      <c r="G726" s="367"/>
      <c r="H726" s="368"/>
    </row>
    <row r="727" spans="1:8" ht="24.95" customHeight="1">
      <c r="A727" s="366" t="s">
        <v>422</v>
      </c>
      <c r="B727" s="367"/>
      <c r="C727" s="367"/>
      <c r="D727" s="367"/>
      <c r="E727" s="367"/>
      <c r="F727" s="367"/>
      <c r="G727" s="367"/>
      <c r="H727" s="368"/>
    </row>
    <row r="728" spans="1:8" ht="24.95" customHeight="1">
      <c r="A728" s="18" t="s">
        <v>371</v>
      </c>
      <c r="C728" s="20" t="s">
        <v>372</v>
      </c>
      <c r="D728" s="19"/>
      <c r="E728" s="19"/>
      <c r="F728" s="16"/>
      <c r="G728" s="16"/>
      <c r="H728" s="17"/>
    </row>
    <row r="729" spans="1:8" ht="24.95" customHeight="1">
      <c r="A729" s="18" t="s">
        <v>373</v>
      </c>
      <c r="C729" s="19" t="s">
        <v>365</v>
      </c>
      <c r="D729" s="19"/>
      <c r="E729" s="20" t="s">
        <v>391</v>
      </c>
      <c r="F729" s="20"/>
      <c r="G729" s="20">
        <v>31</v>
      </c>
      <c r="H729" s="21"/>
    </row>
    <row r="730" spans="1:8" ht="24.95" customHeight="1">
      <c r="A730" s="18" t="s">
        <v>7</v>
      </c>
      <c r="C730" s="19" t="s">
        <v>472</v>
      </c>
      <c r="D730" s="16"/>
      <c r="E730" s="19"/>
      <c r="F730" s="19"/>
      <c r="G730" s="19"/>
      <c r="H730" s="21"/>
    </row>
    <row r="731" spans="1:8" ht="24.95" customHeight="1">
      <c r="A731" s="18" t="s">
        <v>375</v>
      </c>
      <c r="B731" s="19"/>
      <c r="C731" s="19" t="s">
        <v>473</v>
      </c>
      <c r="D731" s="19"/>
      <c r="E731" s="19" t="s">
        <v>11</v>
      </c>
      <c r="F731" s="19"/>
      <c r="G731" s="19" t="s">
        <v>474</v>
      </c>
      <c r="H731" s="21"/>
    </row>
    <row r="732" spans="1:8" ht="24.95" customHeight="1">
      <c r="A732" s="369" t="s">
        <v>423</v>
      </c>
      <c r="B732" s="370"/>
      <c r="C732" s="370"/>
      <c r="D732" s="370"/>
      <c r="E732" s="370"/>
      <c r="F732" s="370"/>
      <c r="G732" s="370"/>
      <c r="H732" s="371"/>
    </row>
    <row r="733" spans="1:8" ht="24.95" customHeight="1">
      <c r="A733" s="369" t="s">
        <v>405</v>
      </c>
      <c r="B733" s="370"/>
      <c r="C733" s="370"/>
      <c r="D733" s="370"/>
      <c r="E733" s="370"/>
      <c r="F733" s="370"/>
      <c r="G733" s="370"/>
      <c r="H733" s="371"/>
    </row>
    <row r="734" spans="1:8" ht="24.95" customHeight="1">
      <c r="A734" s="379" t="s">
        <v>6</v>
      </c>
      <c r="B734" s="382" t="s">
        <v>376</v>
      </c>
      <c r="C734" s="385" t="s">
        <v>410</v>
      </c>
      <c r="D734" s="388" t="s">
        <v>424</v>
      </c>
      <c r="E734" s="388" t="s">
        <v>425</v>
      </c>
      <c r="F734" s="385" t="s">
        <v>413</v>
      </c>
      <c r="G734" s="385" t="s">
        <v>414</v>
      </c>
      <c r="H734" s="389" t="s">
        <v>379</v>
      </c>
    </row>
    <row r="735" spans="1:8" ht="24.95" customHeight="1">
      <c r="A735" s="380"/>
      <c r="B735" s="383"/>
      <c r="C735" s="386"/>
      <c r="D735" s="388"/>
      <c r="E735" s="388"/>
      <c r="F735" s="386"/>
      <c r="G735" s="386"/>
      <c r="H735" s="390"/>
    </row>
    <row r="736" spans="1:8" ht="24.95" customHeight="1">
      <c r="A736" s="381"/>
      <c r="B736" s="384"/>
      <c r="C736" s="387"/>
      <c r="D736" s="388"/>
      <c r="E736" s="388"/>
      <c r="F736" s="387"/>
      <c r="G736" s="387"/>
      <c r="H736" s="391"/>
    </row>
    <row r="737" spans="1:8" ht="24.95" customHeight="1">
      <c r="A737" s="24">
        <v>1</v>
      </c>
      <c r="B737" s="25" t="s">
        <v>380</v>
      </c>
      <c r="C737" s="45"/>
      <c r="D737" s="27"/>
      <c r="E737" s="27"/>
      <c r="F737" s="45"/>
      <c r="G737" s="42"/>
      <c r="H737" s="32"/>
    </row>
    <row r="738" spans="1:8" ht="24.95" customHeight="1">
      <c r="A738" s="24">
        <v>2</v>
      </c>
      <c r="B738" s="25" t="s">
        <v>381</v>
      </c>
      <c r="C738" s="45"/>
      <c r="D738" s="27"/>
      <c r="E738" s="27"/>
      <c r="F738" s="27"/>
      <c r="G738" s="42"/>
      <c r="H738" s="32"/>
    </row>
    <row r="739" spans="1:8" ht="24.95" customHeight="1">
      <c r="A739" s="24">
        <v>3</v>
      </c>
      <c r="B739" s="25" t="s">
        <v>382</v>
      </c>
      <c r="C739" s="27"/>
      <c r="D739" s="27"/>
      <c r="E739" s="27"/>
      <c r="F739" s="27"/>
      <c r="G739" s="42"/>
      <c r="H739" s="32"/>
    </row>
    <row r="740" spans="1:8" ht="24.95" customHeight="1">
      <c r="A740" s="24">
        <v>4</v>
      </c>
      <c r="B740" s="25" t="s">
        <v>383</v>
      </c>
      <c r="C740" s="27"/>
      <c r="D740" s="27"/>
      <c r="E740" s="27"/>
      <c r="F740" s="27"/>
      <c r="G740" s="42"/>
      <c r="H740" s="32"/>
    </row>
    <row r="741" spans="1:8" ht="24.95" customHeight="1">
      <c r="A741" s="24">
        <v>5</v>
      </c>
      <c r="B741" s="25" t="s">
        <v>426</v>
      </c>
      <c r="C741" s="27"/>
      <c r="D741" s="27"/>
      <c r="E741" s="27"/>
      <c r="F741" s="27"/>
      <c r="G741" s="42"/>
      <c r="H741" s="32"/>
    </row>
    <row r="742" spans="1:8" ht="24.95" customHeight="1">
      <c r="A742" s="24">
        <v>6</v>
      </c>
      <c r="B742" s="31" t="s">
        <v>435</v>
      </c>
      <c r="C742" s="27"/>
      <c r="D742" s="27"/>
      <c r="E742" s="27"/>
      <c r="F742" s="27"/>
      <c r="G742" s="42"/>
      <c r="H742" s="32"/>
    </row>
    <row r="743" spans="1:8" ht="24.95" customHeight="1">
      <c r="A743" s="35" t="s">
        <v>362</v>
      </c>
      <c r="B743" s="36"/>
      <c r="C743" s="43"/>
      <c r="D743" s="43"/>
      <c r="E743" s="43"/>
      <c r="F743" s="44"/>
      <c r="G743" s="33">
        <f>SUM(G737:G742)</f>
        <v>0</v>
      </c>
      <c r="H743" s="34"/>
    </row>
    <row r="744" spans="1:8" ht="24.95" customHeight="1">
      <c r="A744" s="35" t="s">
        <v>428</v>
      </c>
      <c r="B744" s="36"/>
      <c r="C744" s="43"/>
      <c r="D744" s="43"/>
      <c r="E744" s="43"/>
      <c r="F744" s="44"/>
      <c r="G744" s="37">
        <f>G743/5</f>
        <v>0</v>
      </c>
      <c r="H744" s="34" t="str">
        <f t="shared" ref="H744" si="124">IF(G744&gt;=91,"A1",IF(G744&gt;=81,"A2",IF(G744&gt;=71,"B1",IF(G744&gt;=61,"B2",IF(G744&gt;=51,"C1",IF(G744&gt;=41,"C2",IF(G744&gt;=33,"D","E")))))))</f>
        <v>E</v>
      </c>
    </row>
    <row r="745" spans="1:8" ht="24.95" customHeight="1">
      <c r="A745" s="372" t="s">
        <v>455</v>
      </c>
      <c r="B745" s="373"/>
      <c r="C745" s="373"/>
      <c r="D745" s="373"/>
      <c r="E745" s="373"/>
      <c r="F745" s="373"/>
      <c r="G745" s="373"/>
      <c r="H745" s="374"/>
    </row>
    <row r="746" spans="1:8" ht="24.95" customHeight="1">
      <c r="A746" s="375" t="s">
        <v>430</v>
      </c>
      <c r="B746" s="376"/>
      <c r="C746" s="377" t="s">
        <v>431</v>
      </c>
      <c r="D746" s="377"/>
      <c r="E746" s="377"/>
      <c r="F746" s="377"/>
      <c r="G746" s="377" t="s">
        <v>432</v>
      </c>
      <c r="H746" s="378"/>
    </row>
    <row r="748" spans="1:8" ht="24.95" customHeight="1">
      <c r="A748" s="363" t="s">
        <v>404</v>
      </c>
      <c r="B748" s="364"/>
      <c r="C748" s="364"/>
      <c r="D748" s="364"/>
      <c r="E748" s="364"/>
      <c r="F748" s="364"/>
      <c r="G748" s="364"/>
      <c r="H748" s="365"/>
    </row>
    <row r="749" spans="1:8" ht="24.95" customHeight="1">
      <c r="A749" s="366" t="s">
        <v>421</v>
      </c>
      <c r="B749" s="367"/>
      <c r="C749" s="367"/>
      <c r="D749" s="367"/>
      <c r="E749" s="367"/>
      <c r="F749" s="367"/>
      <c r="G749" s="367"/>
      <c r="H749" s="368"/>
    </row>
    <row r="750" spans="1:8" ht="24.95" customHeight="1">
      <c r="A750" s="366" t="s">
        <v>368</v>
      </c>
      <c r="B750" s="367"/>
      <c r="C750" s="367"/>
      <c r="D750" s="367"/>
      <c r="E750" s="367"/>
      <c r="F750" s="367"/>
      <c r="G750" s="367"/>
      <c r="H750" s="368"/>
    </row>
    <row r="751" spans="1:8" ht="24.95" customHeight="1">
      <c r="A751" s="366" t="s">
        <v>369</v>
      </c>
      <c r="B751" s="367"/>
      <c r="C751" s="367"/>
      <c r="D751" s="367"/>
      <c r="E751" s="367"/>
      <c r="F751" s="367"/>
      <c r="G751" s="367"/>
      <c r="H751" s="368"/>
    </row>
    <row r="752" spans="1:8" ht="24.95" customHeight="1">
      <c r="A752" s="366" t="s">
        <v>422</v>
      </c>
      <c r="B752" s="367"/>
      <c r="C752" s="367"/>
      <c r="D752" s="367"/>
      <c r="E752" s="367"/>
      <c r="F752" s="367"/>
      <c r="G752" s="367"/>
      <c r="H752" s="368"/>
    </row>
    <row r="753" spans="1:8" ht="24.95" customHeight="1">
      <c r="A753" s="18" t="s">
        <v>371</v>
      </c>
      <c r="C753" s="20" t="s">
        <v>372</v>
      </c>
      <c r="D753" s="19"/>
      <c r="E753" s="19"/>
      <c r="F753" s="16"/>
      <c r="G753" s="16"/>
      <c r="H753" s="17"/>
    </row>
    <row r="754" spans="1:8" ht="24.95" customHeight="1">
      <c r="A754" s="18" t="s">
        <v>373</v>
      </c>
      <c r="C754" s="19" t="s">
        <v>475</v>
      </c>
      <c r="D754" s="19"/>
      <c r="E754" s="20" t="s">
        <v>391</v>
      </c>
      <c r="F754" s="20"/>
      <c r="G754" s="20">
        <v>32</v>
      </c>
      <c r="H754" s="21"/>
    </row>
    <row r="755" spans="1:8" ht="24.95" customHeight="1">
      <c r="A755" s="18" t="s">
        <v>7</v>
      </c>
      <c r="C755" s="19" t="s">
        <v>476</v>
      </c>
      <c r="D755" s="16"/>
      <c r="E755" s="19"/>
      <c r="F755" s="19"/>
      <c r="G755" s="19"/>
      <c r="H755" s="21"/>
    </row>
    <row r="756" spans="1:8" ht="24.95" customHeight="1">
      <c r="A756" s="18" t="s">
        <v>375</v>
      </c>
      <c r="B756" s="19"/>
      <c r="C756" s="19" t="s">
        <v>477</v>
      </c>
      <c r="D756" s="19"/>
      <c r="E756" s="19" t="s">
        <v>11</v>
      </c>
      <c r="F756" s="19"/>
      <c r="G756" s="19" t="s">
        <v>478</v>
      </c>
      <c r="H756" s="21"/>
    </row>
    <row r="757" spans="1:8" ht="24.95" customHeight="1">
      <c r="A757" s="369" t="s">
        <v>423</v>
      </c>
      <c r="B757" s="370"/>
      <c r="C757" s="370"/>
      <c r="D757" s="370"/>
      <c r="E757" s="370"/>
      <c r="F757" s="370"/>
      <c r="G757" s="370"/>
      <c r="H757" s="371"/>
    </row>
    <row r="758" spans="1:8" ht="24.95" customHeight="1">
      <c r="A758" s="369" t="s">
        <v>405</v>
      </c>
      <c r="B758" s="370"/>
      <c r="C758" s="370"/>
      <c r="D758" s="370"/>
      <c r="E758" s="370"/>
      <c r="F758" s="370"/>
      <c r="G758" s="370"/>
      <c r="H758" s="371"/>
    </row>
    <row r="759" spans="1:8" ht="24.95" customHeight="1">
      <c r="A759" s="379" t="s">
        <v>6</v>
      </c>
      <c r="B759" s="382" t="s">
        <v>376</v>
      </c>
      <c r="C759" s="385" t="s">
        <v>410</v>
      </c>
      <c r="D759" s="388" t="s">
        <v>424</v>
      </c>
      <c r="E759" s="388" t="s">
        <v>425</v>
      </c>
      <c r="F759" s="385" t="s">
        <v>413</v>
      </c>
      <c r="G759" s="385" t="s">
        <v>414</v>
      </c>
      <c r="H759" s="389" t="s">
        <v>379</v>
      </c>
    </row>
    <row r="760" spans="1:8" ht="24.95" customHeight="1">
      <c r="A760" s="380"/>
      <c r="B760" s="383"/>
      <c r="C760" s="386"/>
      <c r="D760" s="388"/>
      <c r="E760" s="388"/>
      <c r="F760" s="386"/>
      <c r="G760" s="386"/>
      <c r="H760" s="390"/>
    </row>
    <row r="761" spans="1:8" ht="24.95" customHeight="1">
      <c r="A761" s="381"/>
      <c r="B761" s="384"/>
      <c r="C761" s="387"/>
      <c r="D761" s="388"/>
      <c r="E761" s="388"/>
      <c r="F761" s="387"/>
      <c r="G761" s="387"/>
      <c r="H761" s="391"/>
    </row>
    <row r="762" spans="1:8" ht="24.95" customHeight="1">
      <c r="A762" s="24">
        <v>1</v>
      </c>
      <c r="B762" s="25" t="s">
        <v>380</v>
      </c>
      <c r="C762" s="45"/>
      <c r="D762" s="51">
        <v>3</v>
      </c>
      <c r="E762" s="51">
        <v>3</v>
      </c>
      <c r="F762" s="51">
        <v>29</v>
      </c>
      <c r="G762" s="42">
        <f>SUM(D762:F762)</f>
        <v>35</v>
      </c>
      <c r="H762" s="32"/>
    </row>
    <row r="763" spans="1:8" ht="24.95" customHeight="1">
      <c r="A763" s="24">
        <v>2</v>
      </c>
      <c r="B763" s="25" t="s">
        <v>381</v>
      </c>
      <c r="C763" s="45"/>
      <c r="D763" s="51">
        <v>3</v>
      </c>
      <c r="E763" s="51">
        <v>3</v>
      </c>
      <c r="F763" s="51">
        <v>30</v>
      </c>
      <c r="G763" s="42">
        <f t="shared" ref="G763:G767" si="125">SUM(D763:F763)</f>
        <v>36</v>
      </c>
      <c r="H763" s="32"/>
    </row>
    <row r="764" spans="1:8" ht="24.95" customHeight="1">
      <c r="A764" s="24">
        <v>3</v>
      </c>
      <c r="B764" s="25" t="s">
        <v>382</v>
      </c>
      <c r="C764" s="27"/>
      <c r="D764" s="51"/>
      <c r="E764" s="51"/>
      <c r="F764" s="51"/>
      <c r="G764" s="42"/>
      <c r="H764" s="32"/>
    </row>
    <row r="765" spans="1:8" ht="24.95" customHeight="1">
      <c r="A765" s="24">
        <v>4</v>
      </c>
      <c r="B765" s="25" t="s">
        <v>383</v>
      </c>
      <c r="C765" s="27"/>
      <c r="D765" s="51"/>
      <c r="E765" s="51"/>
      <c r="F765" s="51"/>
      <c r="G765" s="42"/>
      <c r="H765" s="32"/>
    </row>
    <row r="766" spans="1:8" ht="24.95" customHeight="1">
      <c r="A766" s="24">
        <v>5</v>
      </c>
      <c r="B766" s="25" t="s">
        <v>426</v>
      </c>
      <c r="C766" s="27"/>
      <c r="D766" s="51">
        <v>3</v>
      </c>
      <c r="E766" s="51">
        <v>3</v>
      </c>
      <c r="F766" s="51">
        <v>27.5</v>
      </c>
      <c r="G766" s="42">
        <f t="shared" si="125"/>
        <v>33.5</v>
      </c>
      <c r="H766" s="32"/>
    </row>
    <row r="767" spans="1:8" ht="24.95" customHeight="1">
      <c r="A767" s="24">
        <v>6</v>
      </c>
      <c r="B767" s="31" t="s">
        <v>435</v>
      </c>
      <c r="C767" s="27"/>
      <c r="D767" s="51">
        <v>3</v>
      </c>
      <c r="E767" s="51">
        <v>3</v>
      </c>
      <c r="F767" s="51">
        <v>29</v>
      </c>
      <c r="G767" s="42">
        <f t="shared" si="125"/>
        <v>35</v>
      </c>
      <c r="H767" s="32"/>
    </row>
    <row r="768" spans="1:8" ht="24.95" customHeight="1">
      <c r="A768" s="35" t="s">
        <v>362</v>
      </c>
      <c r="B768" s="36"/>
      <c r="C768" s="43"/>
      <c r="D768" s="43"/>
      <c r="E768" s="43"/>
      <c r="F768" s="44"/>
      <c r="G768" s="33">
        <f>SUM(G762:G767)</f>
        <v>139.5</v>
      </c>
      <c r="H768" s="34"/>
    </row>
    <row r="769" spans="1:8" ht="24.95" customHeight="1">
      <c r="A769" s="35" t="s">
        <v>428</v>
      </c>
      <c r="B769" s="36"/>
      <c r="C769" s="43"/>
      <c r="D769" s="43"/>
      <c r="E769" s="43"/>
      <c r="F769" s="44"/>
      <c r="G769" s="37">
        <f>G768/5</f>
        <v>27.9</v>
      </c>
      <c r="H769" s="34" t="str">
        <f t="shared" ref="H769" si="126">IF(G769&gt;=91,"A1",IF(G769&gt;=81,"A2",IF(G769&gt;=71,"B1",IF(G769&gt;=61,"B2",IF(G769&gt;=51,"C1",IF(G769&gt;=41,"C2",IF(G769&gt;=33,"D","E")))))))</f>
        <v>E</v>
      </c>
    </row>
    <row r="770" spans="1:8" ht="24.95" customHeight="1">
      <c r="A770" s="372" t="s">
        <v>479</v>
      </c>
      <c r="B770" s="373"/>
      <c r="C770" s="373"/>
      <c r="D770" s="373"/>
      <c r="E770" s="373"/>
      <c r="F770" s="373"/>
      <c r="G770" s="373"/>
      <c r="H770" s="374"/>
    </row>
    <row r="771" spans="1:8" ht="24.95" customHeight="1">
      <c r="A771" s="375" t="s">
        <v>430</v>
      </c>
      <c r="B771" s="376"/>
      <c r="C771" s="377" t="s">
        <v>431</v>
      </c>
      <c r="D771" s="377"/>
      <c r="E771" s="377"/>
      <c r="F771" s="377"/>
      <c r="G771" s="377" t="s">
        <v>432</v>
      </c>
      <c r="H771" s="378"/>
    </row>
  </sheetData>
  <mergeCells count="607">
    <mergeCell ref="A1:H1"/>
    <mergeCell ref="A2:H2"/>
    <mergeCell ref="A3:H3"/>
    <mergeCell ref="A4:H4"/>
    <mergeCell ref="A5:H5"/>
    <mergeCell ref="E7:F7"/>
    <mergeCell ref="C8:E8"/>
    <mergeCell ref="E9:F9"/>
    <mergeCell ref="A10:H10"/>
    <mergeCell ref="A11:H11"/>
    <mergeCell ref="A20:B20"/>
    <mergeCell ref="C20:F20"/>
    <mergeCell ref="C21:F21"/>
    <mergeCell ref="A22:H22"/>
    <mergeCell ref="A23:B23"/>
    <mergeCell ref="C23:F23"/>
    <mergeCell ref="G23:H23"/>
    <mergeCell ref="A25:H25"/>
    <mergeCell ref="A12:A13"/>
    <mergeCell ref="B12:B13"/>
    <mergeCell ref="C12:C13"/>
    <mergeCell ref="D12:D13"/>
    <mergeCell ref="E12:E13"/>
    <mergeCell ref="F12:F13"/>
    <mergeCell ref="G12:G13"/>
    <mergeCell ref="H12:H13"/>
    <mergeCell ref="A26:H26"/>
    <mergeCell ref="A27:H27"/>
    <mergeCell ref="A28:H28"/>
    <mergeCell ref="A29:H29"/>
    <mergeCell ref="A34:H34"/>
    <mergeCell ref="A35:H35"/>
    <mergeCell ref="A45:H45"/>
    <mergeCell ref="A46:B46"/>
    <mergeCell ref="C46:F46"/>
    <mergeCell ref="G46:H46"/>
    <mergeCell ref="A48:H48"/>
    <mergeCell ref="A49:H49"/>
    <mergeCell ref="A50:H50"/>
    <mergeCell ref="A51:H51"/>
    <mergeCell ref="A52:H52"/>
    <mergeCell ref="G56:H56"/>
    <mergeCell ref="A57:H57"/>
    <mergeCell ref="A58:H58"/>
    <mergeCell ref="A69:H69"/>
    <mergeCell ref="A59:A60"/>
    <mergeCell ref="B59:B60"/>
    <mergeCell ref="C59:C60"/>
    <mergeCell ref="D59:D60"/>
    <mergeCell ref="E59:E60"/>
    <mergeCell ref="F59:F60"/>
    <mergeCell ref="G59:G60"/>
    <mergeCell ref="H59:H60"/>
    <mergeCell ref="A70:B70"/>
    <mergeCell ref="C70:F70"/>
    <mergeCell ref="G70:H70"/>
    <mergeCell ref="A72:H72"/>
    <mergeCell ref="A73:H73"/>
    <mergeCell ref="A74:H74"/>
    <mergeCell ref="A75:H75"/>
    <mergeCell ref="A76:H76"/>
    <mergeCell ref="G80:H80"/>
    <mergeCell ref="A81:H81"/>
    <mergeCell ref="A82:H82"/>
    <mergeCell ref="A93:H93"/>
    <mergeCell ref="A94:B94"/>
    <mergeCell ref="C94:F94"/>
    <mergeCell ref="G94:H94"/>
    <mergeCell ref="A96:H96"/>
    <mergeCell ref="A97:H97"/>
    <mergeCell ref="A98:H98"/>
    <mergeCell ref="A83:A84"/>
    <mergeCell ref="B83:B84"/>
    <mergeCell ref="C83:C84"/>
    <mergeCell ref="D83:D84"/>
    <mergeCell ref="E83:E84"/>
    <mergeCell ref="F83:F84"/>
    <mergeCell ref="G83:G84"/>
    <mergeCell ref="H83:H84"/>
    <mergeCell ref="A99:H99"/>
    <mergeCell ref="A100:H100"/>
    <mergeCell ref="A105:H105"/>
    <mergeCell ref="A106:H106"/>
    <mergeCell ref="A118:H118"/>
    <mergeCell ref="A119:B119"/>
    <mergeCell ref="C119:F119"/>
    <mergeCell ref="G119:H119"/>
    <mergeCell ref="A121:H121"/>
    <mergeCell ref="A107:A109"/>
    <mergeCell ref="B107:B109"/>
    <mergeCell ref="C107:C109"/>
    <mergeCell ref="D107:D109"/>
    <mergeCell ref="E107:E109"/>
    <mergeCell ref="F107:F109"/>
    <mergeCell ref="G107:G109"/>
    <mergeCell ref="H107:H109"/>
    <mergeCell ref="A122:H122"/>
    <mergeCell ref="A123:H123"/>
    <mergeCell ref="A124:H124"/>
    <mergeCell ref="A125:H125"/>
    <mergeCell ref="C129:D129"/>
    <mergeCell ref="G129:H129"/>
    <mergeCell ref="A130:H130"/>
    <mergeCell ref="A131:H131"/>
    <mergeCell ref="A143:H143"/>
    <mergeCell ref="A132:A134"/>
    <mergeCell ref="B132:B134"/>
    <mergeCell ref="C132:C134"/>
    <mergeCell ref="D132:D134"/>
    <mergeCell ref="E132:E134"/>
    <mergeCell ref="F132:F134"/>
    <mergeCell ref="G132:G134"/>
    <mergeCell ref="H132:H134"/>
    <mergeCell ref="A144:B144"/>
    <mergeCell ref="C144:F144"/>
    <mergeCell ref="G144:H144"/>
    <mergeCell ref="A146:H146"/>
    <mergeCell ref="A147:H147"/>
    <mergeCell ref="A148:H148"/>
    <mergeCell ref="A149:H149"/>
    <mergeCell ref="A150:H150"/>
    <mergeCell ref="C154:D154"/>
    <mergeCell ref="G154:H154"/>
    <mergeCell ref="A155:H155"/>
    <mergeCell ref="A156:H156"/>
    <mergeCell ref="A167:H167"/>
    <mergeCell ref="A168:B168"/>
    <mergeCell ref="C168:F168"/>
    <mergeCell ref="G168:H168"/>
    <mergeCell ref="A170:H170"/>
    <mergeCell ref="A171:H171"/>
    <mergeCell ref="A172:H172"/>
    <mergeCell ref="A157:A158"/>
    <mergeCell ref="B157:B158"/>
    <mergeCell ref="C157:C158"/>
    <mergeCell ref="D157:D158"/>
    <mergeCell ref="E157:E158"/>
    <mergeCell ref="F157:F158"/>
    <mergeCell ref="G157:G158"/>
    <mergeCell ref="H157:H158"/>
    <mergeCell ref="A173:H173"/>
    <mergeCell ref="A174:H174"/>
    <mergeCell ref="G178:H178"/>
    <mergeCell ref="A179:H179"/>
    <mergeCell ref="A180:H180"/>
    <mergeCell ref="A192:H192"/>
    <mergeCell ref="A193:B193"/>
    <mergeCell ref="C193:F193"/>
    <mergeCell ref="G193:H193"/>
    <mergeCell ref="A181:A183"/>
    <mergeCell ref="B181:B183"/>
    <mergeCell ref="C181:C183"/>
    <mergeCell ref="D181:D183"/>
    <mergeCell ref="E181:E183"/>
    <mergeCell ref="F181:F183"/>
    <mergeCell ref="G181:G183"/>
    <mergeCell ref="H181:H183"/>
    <mergeCell ref="A195:H195"/>
    <mergeCell ref="A196:H196"/>
    <mergeCell ref="A197:H197"/>
    <mergeCell ref="A198:H198"/>
    <mergeCell ref="A199:H199"/>
    <mergeCell ref="G203:H203"/>
    <mergeCell ref="A204:H204"/>
    <mergeCell ref="A205:H205"/>
    <mergeCell ref="A215:H215"/>
    <mergeCell ref="A216:B216"/>
    <mergeCell ref="C216:F216"/>
    <mergeCell ref="G216:H216"/>
    <mergeCell ref="A218:H218"/>
    <mergeCell ref="A219:H219"/>
    <mergeCell ref="A220:H220"/>
    <mergeCell ref="A221:H221"/>
    <mergeCell ref="A222:H222"/>
    <mergeCell ref="E224:F224"/>
    <mergeCell ref="A227:H227"/>
    <mergeCell ref="A228:H228"/>
    <mergeCell ref="A238:H238"/>
    <mergeCell ref="A239:B239"/>
    <mergeCell ref="C239:F239"/>
    <mergeCell ref="G239:H239"/>
    <mergeCell ref="A241:H241"/>
    <mergeCell ref="A242:H242"/>
    <mergeCell ref="A243:H243"/>
    <mergeCell ref="A244:H244"/>
    <mergeCell ref="A245:H245"/>
    <mergeCell ref="G249:H249"/>
    <mergeCell ref="A250:H250"/>
    <mergeCell ref="A251:H251"/>
    <mergeCell ref="A261:H261"/>
    <mergeCell ref="A262:B262"/>
    <mergeCell ref="C262:F262"/>
    <mergeCell ref="G262:H262"/>
    <mergeCell ref="A264:H264"/>
    <mergeCell ref="A265:H265"/>
    <mergeCell ref="A266:H266"/>
    <mergeCell ref="A267:H267"/>
    <mergeCell ref="A268:H268"/>
    <mergeCell ref="G272:H272"/>
    <mergeCell ref="A273:H273"/>
    <mergeCell ref="A274:H274"/>
    <mergeCell ref="A285:H285"/>
    <mergeCell ref="A275:A276"/>
    <mergeCell ref="B275:B276"/>
    <mergeCell ref="C275:C276"/>
    <mergeCell ref="D275:D276"/>
    <mergeCell ref="E275:E276"/>
    <mergeCell ref="F275:F276"/>
    <mergeCell ref="G275:G276"/>
    <mergeCell ref="H275:H276"/>
    <mergeCell ref="A286:B286"/>
    <mergeCell ref="C286:F286"/>
    <mergeCell ref="G286:H286"/>
    <mergeCell ref="A288:H288"/>
    <mergeCell ref="A289:H289"/>
    <mergeCell ref="A290:H290"/>
    <mergeCell ref="A291:H291"/>
    <mergeCell ref="A292:H292"/>
    <mergeCell ref="C296:D296"/>
    <mergeCell ref="G296:H296"/>
    <mergeCell ref="A297:H297"/>
    <mergeCell ref="A298:H298"/>
    <mergeCell ref="A309:H309"/>
    <mergeCell ref="A310:B310"/>
    <mergeCell ref="C310:F310"/>
    <mergeCell ref="G310:H310"/>
    <mergeCell ref="A312:H312"/>
    <mergeCell ref="A313:H313"/>
    <mergeCell ref="A314:H314"/>
    <mergeCell ref="A299:A300"/>
    <mergeCell ref="B299:B300"/>
    <mergeCell ref="C299:C300"/>
    <mergeCell ref="D299:D300"/>
    <mergeCell ref="E299:E300"/>
    <mergeCell ref="F299:F300"/>
    <mergeCell ref="G299:G300"/>
    <mergeCell ref="H299:H300"/>
    <mergeCell ref="A315:H315"/>
    <mergeCell ref="A316:H316"/>
    <mergeCell ref="G320:H320"/>
    <mergeCell ref="A321:H321"/>
    <mergeCell ref="A322:H322"/>
    <mergeCell ref="A333:H333"/>
    <mergeCell ref="A334:B334"/>
    <mergeCell ref="C334:F334"/>
    <mergeCell ref="G334:H334"/>
    <mergeCell ref="A323:A324"/>
    <mergeCell ref="B323:B324"/>
    <mergeCell ref="C323:C324"/>
    <mergeCell ref="D323:D324"/>
    <mergeCell ref="E323:E324"/>
    <mergeCell ref="F323:F324"/>
    <mergeCell ref="G323:G324"/>
    <mergeCell ref="H323:H324"/>
    <mergeCell ref="A336:H336"/>
    <mergeCell ref="A337:H337"/>
    <mergeCell ref="A338:H338"/>
    <mergeCell ref="A339:H339"/>
    <mergeCell ref="A340:H340"/>
    <mergeCell ref="C342:D342"/>
    <mergeCell ref="E344:F344"/>
    <mergeCell ref="A345:H345"/>
    <mergeCell ref="A346:H346"/>
    <mergeCell ref="A356:H356"/>
    <mergeCell ref="A357:B357"/>
    <mergeCell ref="C357:F357"/>
    <mergeCell ref="G357:H357"/>
    <mergeCell ref="A359:H359"/>
    <mergeCell ref="A360:H360"/>
    <mergeCell ref="A361:H361"/>
    <mergeCell ref="A362:H362"/>
    <mergeCell ref="A363:H363"/>
    <mergeCell ref="C365:D365"/>
    <mergeCell ref="A368:H368"/>
    <mergeCell ref="A369:H369"/>
    <mergeCell ref="A380:H380"/>
    <mergeCell ref="A381:B381"/>
    <mergeCell ref="C381:F381"/>
    <mergeCell ref="G381:H381"/>
    <mergeCell ref="A383:H383"/>
    <mergeCell ref="A384:H384"/>
    <mergeCell ref="A370:A371"/>
    <mergeCell ref="B370:B371"/>
    <mergeCell ref="C370:C371"/>
    <mergeCell ref="D370:D371"/>
    <mergeCell ref="E370:E371"/>
    <mergeCell ref="F370:F371"/>
    <mergeCell ref="G370:G371"/>
    <mergeCell ref="H370:H371"/>
    <mergeCell ref="A385:H385"/>
    <mergeCell ref="A386:H386"/>
    <mergeCell ref="A387:H387"/>
    <mergeCell ref="G391:H391"/>
    <mergeCell ref="A392:H392"/>
    <mergeCell ref="A393:H393"/>
    <mergeCell ref="A405:H405"/>
    <mergeCell ref="A406:B406"/>
    <mergeCell ref="C406:F406"/>
    <mergeCell ref="G406:H406"/>
    <mergeCell ref="A394:A396"/>
    <mergeCell ref="B394:B396"/>
    <mergeCell ref="C394:C396"/>
    <mergeCell ref="D394:D396"/>
    <mergeCell ref="E394:E396"/>
    <mergeCell ref="F394:F396"/>
    <mergeCell ref="G394:G396"/>
    <mergeCell ref="H394:H396"/>
    <mergeCell ref="A408:H408"/>
    <mergeCell ref="A409:H409"/>
    <mergeCell ref="A410:H410"/>
    <mergeCell ref="A411:H411"/>
    <mergeCell ref="A412:H412"/>
    <mergeCell ref="A417:H417"/>
    <mergeCell ref="A418:H418"/>
    <mergeCell ref="A429:H429"/>
    <mergeCell ref="A430:B430"/>
    <mergeCell ref="C430:F430"/>
    <mergeCell ref="G430:H430"/>
    <mergeCell ref="A419:A420"/>
    <mergeCell ref="B419:B420"/>
    <mergeCell ref="C419:C420"/>
    <mergeCell ref="D419:D420"/>
    <mergeCell ref="E419:E420"/>
    <mergeCell ref="F419:F420"/>
    <mergeCell ref="G419:G420"/>
    <mergeCell ref="H419:H420"/>
    <mergeCell ref="A432:H432"/>
    <mergeCell ref="A433:H433"/>
    <mergeCell ref="A434:H434"/>
    <mergeCell ref="A435:H435"/>
    <mergeCell ref="A436:H436"/>
    <mergeCell ref="G440:H440"/>
    <mergeCell ref="A441:H441"/>
    <mergeCell ref="A442:H442"/>
    <mergeCell ref="A453:H453"/>
    <mergeCell ref="A443:A444"/>
    <mergeCell ref="B443:B444"/>
    <mergeCell ref="C443:C444"/>
    <mergeCell ref="D443:D444"/>
    <mergeCell ref="E443:E444"/>
    <mergeCell ref="F443:F444"/>
    <mergeCell ref="G443:G444"/>
    <mergeCell ref="H443:H444"/>
    <mergeCell ref="A454:B454"/>
    <mergeCell ref="C454:F454"/>
    <mergeCell ref="G454:H454"/>
    <mergeCell ref="A456:H456"/>
    <mergeCell ref="A457:H457"/>
    <mergeCell ref="A458:H458"/>
    <mergeCell ref="A459:H459"/>
    <mergeCell ref="A460:H460"/>
    <mergeCell ref="G464:H464"/>
    <mergeCell ref="A465:H465"/>
    <mergeCell ref="A466:H466"/>
    <mergeCell ref="A477:H477"/>
    <mergeCell ref="A478:B478"/>
    <mergeCell ref="C478:F478"/>
    <mergeCell ref="G478:H478"/>
    <mergeCell ref="A480:H480"/>
    <mergeCell ref="A481:H481"/>
    <mergeCell ref="A482:H482"/>
    <mergeCell ref="A467:A468"/>
    <mergeCell ref="B467:B468"/>
    <mergeCell ref="C467:C468"/>
    <mergeCell ref="D467:D468"/>
    <mergeCell ref="E467:E468"/>
    <mergeCell ref="F467:F468"/>
    <mergeCell ref="G467:G468"/>
    <mergeCell ref="H467:H468"/>
    <mergeCell ref="A483:H483"/>
    <mergeCell ref="A484:H484"/>
    <mergeCell ref="C486:D486"/>
    <mergeCell ref="A489:H489"/>
    <mergeCell ref="A490:H490"/>
    <mergeCell ref="A501:H501"/>
    <mergeCell ref="A502:B502"/>
    <mergeCell ref="C502:F502"/>
    <mergeCell ref="G502:H502"/>
    <mergeCell ref="A491:A492"/>
    <mergeCell ref="B491:B492"/>
    <mergeCell ref="C491:C492"/>
    <mergeCell ref="D491:D492"/>
    <mergeCell ref="E491:E492"/>
    <mergeCell ref="F491:F492"/>
    <mergeCell ref="G491:G492"/>
    <mergeCell ref="H491:H492"/>
    <mergeCell ref="A504:H504"/>
    <mergeCell ref="A505:H505"/>
    <mergeCell ref="A506:H506"/>
    <mergeCell ref="A507:H507"/>
    <mergeCell ref="A508:H508"/>
    <mergeCell ref="G512:H512"/>
    <mergeCell ref="A513:H513"/>
    <mergeCell ref="A514:H514"/>
    <mergeCell ref="A525:H525"/>
    <mergeCell ref="A515:A516"/>
    <mergeCell ref="B515:B516"/>
    <mergeCell ref="C515:C516"/>
    <mergeCell ref="D515:D516"/>
    <mergeCell ref="E515:E516"/>
    <mergeCell ref="F515:F516"/>
    <mergeCell ref="G515:G516"/>
    <mergeCell ref="H515:H516"/>
    <mergeCell ref="A526:B526"/>
    <mergeCell ref="C526:F526"/>
    <mergeCell ref="G526:H526"/>
    <mergeCell ref="A528:H528"/>
    <mergeCell ref="A529:H529"/>
    <mergeCell ref="A530:H530"/>
    <mergeCell ref="A531:H531"/>
    <mergeCell ref="A532:H532"/>
    <mergeCell ref="C536:D536"/>
    <mergeCell ref="G536:H536"/>
    <mergeCell ref="A537:H537"/>
    <mergeCell ref="A538:H538"/>
    <mergeCell ref="A550:H550"/>
    <mergeCell ref="A551:B551"/>
    <mergeCell ref="C551:F551"/>
    <mergeCell ref="G551:H551"/>
    <mergeCell ref="A553:H553"/>
    <mergeCell ref="A554:H554"/>
    <mergeCell ref="A555:H555"/>
    <mergeCell ref="A539:A541"/>
    <mergeCell ref="B539:B541"/>
    <mergeCell ref="C539:C541"/>
    <mergeCell ref="D539:D541"/>
    <mergeCell ref="E539:E541"/>
    <mergeCell ref="F539:F541"/>
    <mergeCell ref="G539:G541"/>
    <mergeCell ref="H539:H541"/>
    <mergeCell ref="A556:H556"/>
    <mergeCell ref="A557:H557"/>
    <mergeCell ref="A562:H562"/>
    <mergeCell ref="A563:H563"/>
    <mergeCell ref="A574:H574"/>
    <mergeCell ref="A575:B575"/>
    <mergeCell ref="C575:F575"/>
    <mergeCell ref="G575:H575"/>
    <mergeCell ref="A577:H577"/>
    <mergeCell ref="A564:A565"/>
    <mergeCell ref="B564:B565"/>
    <mergeCell ref="C564:C565"/>
    <mergeCell ref="D564:D565"/>
    <mergeCell ref="E564:E565"/>
    <mergeCell ref="F564:F565"/>
    <mergeCell ref="G564:G565"/>
    <mergeCell ref="H564:H565"/>
    <mergeCell ref="A578:H578"/>
    <mergeCell ref="A579:H579"/>
    <mergeCell ref="A580:H580"/>
    <mergeCell ref="A581:H581"/>
    <mergeCell ref="A586:H586"/>
    <mergeCell ref="A587:H587"/>
    <mergeCell ref="A598:H598"/>
    <mergeCell ref="A599:B599"/>
    <mergeCell ref="C599:F599"/>
    <mergeCell ref="G599:H599"/>
    <mergeCell ref="A588:A589"/>
    <mergeCell ref="B588:B589"/>
    <mergeCell ref="C588:C589"/>
    <mergeCell ref="D588:D589"/>
    <mergeCell ref="E588:E589"/>
    <mergeCell ref="F588:F589"/>
    <mergeCell ref="G588:G589"/>
    <mergeCell ref="H588:H589"/>
    <mergeCell ref="A601:H601"/>
    <mergeCell ref="A602:H602"/>
    <mergeCell ref="A603:H603"/>
    <mergeCell ref="A604:H604"/>
    <mergeCell ref="A605:H605"/>
    <mergeCell ref="G609:H609"/>
    <mergeCell ref="A610:H610"/>
    <mergeCell ref="A611:H611"/>
    <mergeCell ref="A622:H622"/>
    <mergeCell ref="A612:A613"/>
    <mergeCell ref="B612:B613"/>
    <mergeCell ref="C612:C613"/>
    <mergeCell ref="D612:D613"/>
    <mergeCell ref="E612:E613"/>
    <mergeCell ref="F612:F613"/>
    <mergeCell ref="G612:G613"/>
    <mergeCell ref="H612:H613"/>
    <mergeCell ref="A623:B623"/>
    <mergeCell ref="C623:F623"/>
    <mergeCell ref="G623:H623"/>
    <mergeCell ref="A626:H626"/>
    <mergeCell ref="A627:H627"/>
    <mergeCell ref="A628:H628"/>
    <mergeCell ref="A629:H629"/>
    <mergeCell ref="A630:H630"/>
    <mergeCell ref="E632:F632"/>
    <mergeCell ref="E634:F634"/>
    <mergeCell ref="A635:H635"/>
    <mergeCell ref="A636:H636"/>
    <mergeCell ref="A647:H647"/>
    <mergeCell ref="A648:B648"/>
    <mergeCell ref="C648:F648"/>
    <mergeCell ref="G648:H648"/>
    <mergeCell ref="A650:H650"/>
    <mergeCell ref="A651:H651"/>
    <mergeCell ref="A637:A638"/>
    <mergeCell ref="B637:B638"/>
    <mergeCell ref="C637:C638"/>
    <mergeCell ref="D637:D638"/>
    <mergeCell ref="E637:E638"/>
    <mergeCell ref="F637:F638"/>
    <mergeCell ref="G637:G638"/>
    <mergeCell ref="H637:H638"/>
    <mergeCell ref="A652:H652"/>
    <mergeCell ref="A653:H653"/>
    <mergeCell ref="A654:H654"/>
    <mergeCell ref="E656:F656"/>
    <mergeCell ref="E657:F657"/>
    <mergeCell ref="E658:F658"/>
    <mergeCell ref="A659:H659"/>
    <mergeCell ref="A660:H660"/>
    <mergeCell ref="A672:H672"/>
    <mergeCell ref="A661:A663"/>
    <mergeCell ref="B661:B663"/>
    <mergeCell ref="C661:C663"/>
    <mergeCell ref="D661:D663"/>
    <mergeCell ref="E661:E663"/>
    <mergeCell ref="F661:F663"/>
    <mergeCell ref="G661:G663"/>
    <mergeCell ref="H661:H663"/>
    <mergeCell ref="A673:B673"/>
    <mergeCell ref="C673:F673"/>
    <mergeCell ref="G673:H673"/>
    <mergeCell ref="A675:H675"/>
    <mergeCell ref="A676:H676"/>
    <mergeCell ref="A677:H677"/>
    <mergeCell ref="A678:H678"/>
    <mergeCell ref="A679:H679"/>
    <mergeCell ref="E681:F681"/>
    <mergeCell ref="E682:F682"/>
    <mergeCell ref="E683:F683"/>
    <mergeCell ref="A684:H684"/>
    <mergeCell ref="A685:H685"/>
    <mergeCell ref="A696:H696"/>
    <mergeCell ref="A697:B697"/>
    <mergeCell ref="C697:F697"/>
    <mergeCell ref="G697:H697"/>
    <mergeCell ref="A699:H699"/>
    <mergeCell ref="A686:A687"/>
    <mergeCell ref="B686:B687"/>
    <mergeCell ref="C686:C687"/>
    <mergeCell ref="D686:D687"/>
    <mergeCell ref="E686:E687"/>
    <mergeCell ref="F686:F687"/>
    <mergeCell ref="G686:G687"/>
    <mergeCell ref="H686:H687"/>
    <mergeCell ref="A700:H700"/>
    <mergeCell ref="A701:H701"/>
    <mergeCell ref="A702:H702"/>
    <mergeCell ref="A703:H703"/>
    <mergeCell ref="A708:H708"/>
    <mergeCell ref="A709:H709"/>
    <mergeCell ref="A720:H720"/>
    <mergeCell ref="A721:B721"/>
    <mergeCell ref="C721:F721"/>
    <mergeCell ref="G721:H721"/>
    <mergeCell ref="A710:A711"/>
    <mergeCell ref="B710:B711"/>
    <mergeCell ref="C710:C711"/>
    <mergeCell ref="D710:D711"/>
    <mergeCell ref="E710:E711"/>
    <mergeCell ref="F710:F711"/>
    <mergeCell ref="G710:G711"/>
    <mergeCell ref="H710:H711"/>
    <mergeCell ref="A723:H723"/>
    <mergeCell ref="A724:H724"/>
    <mergeCell ref="A725:H725"/>
    <mergeCell ref="A726:H726"/>
    <mergeCell ref="A727:H727"/>
    <mergeCell ref="A732:H732"/>
    <mergeCell ref="A733:H733"/>
    <mergeCell ref="A745:H745"/>
    <mergeCell ref="A746:B746"/>
    <mergeCell ref="C746:F746"/>
    <mergeCell ref="G746:H746"/>
    <mergeCell ref="A734:A736"/>
    <mergeCell ref="B734:B736"/>
    <mergeCell ref="C734:C736"/>
    <mergeCell ref="D734:D736"/>
    <mergeCell ref="E734:E736"/>
    <mergeCell ref="F734:F736"/>
    <mergeCell ref="G734:G736"/>
    <mergeCell ref="H734:H736"/>
    <mergeCell ref="A748:H748"/>
    <mergeCell ref="A749:H749"/>
    <mergeCell ref="A750:H750"/>
    <mergeCell ref="A751:H751"/>
    <mergeCell ref="A752:H752"/>
    <mergeCell ref="A757:H757"/>
    <mergeCell ref="A758:H758"/>
    <mergeCell ref="A770:H770"/>
    <mergeCell ref="A771:B771"/>
    <mergeCell ref="C771:F771"/>
    <mergeCell ref="G771:H771"/>
    <mergeCell ref="A759:A761"/>
    <mergeCell ref="B759:B761"/>
    <mergeCell ref="C759:C761"/>
    <mergeCell ref="D759:D761"/>
    <mergeCell ref="E759:E761"/>
    <mergeCell ref="F759:F761"/>
    <mergeCell ref="G759:G761"/>
    <mergeCell ref="H759:H761"/>
  </mergeCells>
  <hyperlinks>
    <hyperlink ref="A3" r:id="rId1"/>
    <hyperlink ref="A27" r:id="rId2"/>
    <hyperlink ref="A50" r:id="rId3"/>
    <hyperlink ref="A74" r:id="rId4"/>
    <hyperlink ref="A98" r:id="rId5"/>
    <hyperlink ref="A123" r:id="rId6"/>
    <hyperlink ref="A148" r:id="rId7"/>
    <hyperlink ref="A172" r:id="rId8"/>
    <hyperlink ref="A197" r:id="rId9"/>
    <hyperlink ref="A220" r:id="rId10"/>
    <hyperlink ref="A628" r:id="rId11"/>
    <hyperlink ref="A677" r:id="rId12"/>
    <hyperlink ref="A243" r:id="rId13"/>
    <hyperlink ref="A266" r:id="rId14"/>
    <hyperlink ref="A290" r:id="rId15"/>
    <hyperlink ref="A314" r:id="rId16"/>
    <hyperlink ref="A338" r:id="rId17"/>
    <hyperlink ref="A361" r:id="rId18"/>
    <hyperlink ref="A385" r:id="rId19"/>
    <hyperlink ref="A410" r:id="rId20"/>
    <hyperlink ref="A434" r:id="rId21"/>
    <hyperlink ref="A458" r:id="rId22"/>
    <hyperlink ref="A482" r:id="rId23"/>
    <hyperlink ref="A506" r:id="rId24"/>
    <hyperlink ref="A701" r:id="rId25"/>
    <hyperlink ref="A530" r:id="rId26"/>
    <hyperlink ref="A555" r:id="rId27"/>
    <hyperlink ref="A579" r:id="rId28"/>
    <hyperlink ref="A603" r:id="rId29"/>
    <hyperlink ref="A725" r:id="rId30"/>
    <hyperlink ref="A750" r:id="rId31"/>
    <hyperlink ref="A652" r:id="rId32"/>
  </hyperlinks>
  <pageMargins left="0.196527777777778" right="0" top="0.227777777777778" bottom="0.180555555555556" header="0.22013888888888899" footer="0.16111111111111101"/>
  <pageSetup paperSize="9" scale="66" orientation="portrait" r:id="rId33"/>
  <rowBreaks count="13" manualBreakCount="13">
    <brk id="46" max="16383" man="1"/>
    <brk id="144" max="16383" man="1"/>
    <brk id="193" max="16383" man="1"/>
    <brk id="239" max="16383" man="1"/>
    <brk id="286" max="16383" man="1"/>
    <brk id="334" max="16383" man="1"/>
    <brk id="381" max="16383" man="1"/>
    <brk id="430" max="16383" man="1"/>
    <brk id="478" max="16383" man="1"/>
    <brk id="526" max="16383" man="1"/>
    <brk id="575" max="16383" man="1"/>
    <brk id="623" max="16383" man="1"/>
    <brk id="721" max="16383" man="1"/>
  </rowBreaks>
  <drawing r:id="rId3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7"/>
  <sheetViews>
    <sheetView workbookViewId="0">
      <selection activeCell="M6" sqref="M6"/>
    </sheetView>
  </sheetViews>
  <sheetFormatPr defaultRowHeight="15"/>
  <cols>
    <col min="1" max="1" width="6.85546875" customWidth="1"/>
    <col min="2" max="2" width="19.85546875" customWidth="1"/>
    <col min="3" max="4" width="11.42578125" customWidth="1"/>
    <col min="7" max="8" width="10.7109375" customWidth="1"/>
    <col min="9" max="10" width="10.85546875" customWidth="1"/>
    <col min="13" max="13" width="10.5703125" customWidth="1"/>
    <col min="15" max="15" width="7.28515625" customWidth="1"/>
  </cols>
  <sheetData>
    <row r="1" spans="1:16" ht="18.75">
      <c r="A1" s="325" t="s">
        <v>350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</row>
    <row r="2" spans="1:16" ht="16.5">
      <c r="A2" s="326" t="s">
        <v>480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</row>
    <row r="3" spans="1:16" ht="16.5">
      <c r="A3" s="326" t="s">
        <v>352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  <c r="O3" s="326"/>
      <c r="P3" s="326"/>
    </row>
    <row r="4" spans="1:16" ht="16.5">
      <c r="A4" s="326" t="s">
        <v>353</v>
      </c>
      <c r="B4" s="326"/>
      <c r="C4" s="326"/>
      <c r="D4" s="326"/>
      <c r="E4" s="326"/>
      <c r="F4" s="326"/>
      <c r="G4" s="326"/>
      <c r="H4" s="326"/>
      <c r="I4" s="326"/>
      <c r="J4" s="326"/>
      <c r="K4" s="326"/>
      <c r="L4" s="326"/>
      <c r="M4" s="326"/>
      <c r="N4" s="326"/>
      <c r="O4" s="326"/>
      <c r="P4" s="326"/>
    </row>
    <row r="5" spans="1:16" ht="16.5" thickBot="1">
      <c r="A5" s="1" t="s">
        <v>354</v>
      </c>
      <c r="B5" s="2" t="s">
        <v>355</v>
      </c>
      <c r="C5" s="2" t="s">
        <v>356</v>
      </c>
      <c r="D5" s="2"/>
      <c r="E5" s="2" t="s">
        <v>357</v>
      </c>
      <c r="F5" s="2"/>
      <c r="G5" s="2" t="s">
        <v>358</v>
      </c>
      <c r="H5" s="96"/>
      <c r="I5" s="9" t="s">
        <v>359</v>
      </c>
      <c r="J5" s="9"/>
      <c r="K5" s="2" t="s">
        <v>360</v>
      </c>
      <c r="L5" s="2"/>
      <c r="M5" s="2" t="s">
        <v>361</v>
      </c>
      <c r="N5" s="4" t="s">
        <v>362</v>
      </c>
      <c r="O5" s="4" t="s">
        <v>363</v>
      </c>
      <c r="P5" s="5" t="s">
        <v>364</v>
      </c>
    </row>
    <row r="6" spans="1:16" ht="16.5" thickBot="1">
      <c r="A6" s="3">
        <v>1</v>
      </c>
      <c r="B6" s="97" t="s">
        <v>21</v>
      </c>
      <c r="C6" s="10">
        <v>10.5</v>
      </c>
      <c r="D6" s="10">
        <f>(C6/2)</f>
        <v>5.25</v>
      </c>
      <c r="E6" s="10">
        <v>12</v>
      </c>
      <c r="F6" s="10">
        <f>(E6/2)</f>
        <v>6</v>
      </c>
      <c r="G6" s="10">
        <v>17.5</v>
      </c>
      <c r="H6" s="10">
        <f>(G6/2)</f>
        <v>8.75</v>
      </c>
      <c r="I6" s="8">
        <v>3</v>
      </c>
      <c r="J6" s="149">
        <f>(I6/2)</f>
        <v>1.5</v>
      </c>
      <c r="K6" s="145">
        <v>13.5</v>
      </c>
      <c r="L6" s="145">
        <f>(K6/2)</f>
        <v>6.75</v>
      </c>
      <c r="M6" s="10">
        <v>13.5</v>
      </c>
      <c r="N6" s="14">
        <f t="shared" ref="N6:N37" si="0">SUM(C6:K6)</f>
        <v>78</v>
      </c>
      <c r="O6" s="14">
        <f>N6/100*100</f>
        <v>78</v>
      </c>
      <c r="P6" s="14" t="str">
        <f t="shared" ref="P6:P37" si="1">IF(O6&gt;=91,"A1",IF(O6&gt;=81,"A2",IF(O6&gt;=71,"B1",IF(O6&gt;=61,"B2",IF(O6&gt;=51,"C1",IF(O6&gt;=41,"C2",IF(O6&gt;=33,"D","E")))))))</f>
        <v>B1</v>
      </c>
    </row>
    <row r="7" spans="1:16" ht="16.5" thickBot="1">
      <c r="A7" s="3">
        <v>2</v>
      </c>
      <c r="B7" s="98" t="s">
        <v>34</v>
      </c>
      <c r="C7" s="10">
        <v>18.5</v>
      </c>
      <c r="D7" s="10">
        <f t="shared" ref="D7:D37" si="2">(C7/2)</f>
        <v>9.25</v>
      </c>
      <c r="E7" s="10">
        <v>16.5</v>
      </c>
      <c r="F7" s="10">
        <f t="shared" ref="F7" si="3">(E7/2)</f>
        <v>8.25</v>
      </c>
      <c r="G7" s="10">
        <v>20</v>
      </c>
      <c r="H7" s="10">
        <f t="shared" ref="H7" si="4">(G7/2)</f>
        <v>10</v>
      </c>
      <c r="I7" s="8">
        <v>15</v>
      </c>
      <c r="J7">
        <f t="shared" ref="J7" si="5">(I7/2)</f>
        <v>7.5</v>
      </c>
      <c r="K7" s="11">
        <v>18.5</v>
      </c>
      <c r="L7" s="11">
        <f t="shared" ref="L7" si="6">(K7/2)</f>
        <v>9.25</v>
      </c>
      <c r="M7" s="10">
        <v>19</v>
      </c>
      <c r="N7" s="14">
        <f t="shared" si="0"/>
        <v>123.5</v>
      </c>
      <c r="O7" s="14">
        <f t="shared" ref="O7:O37" si="7">N7/100*100</f>
        <v>123.50000000000001</v>
      </c>
      <c r="P7" s="14" t="str">
        <f t="shared" si="1"/>
        <v>A1</v>
      </c>
    </row>
    <row r="8" spans="1:16" ht="16.5" thickBot="1">
      <c r="A8" s="3">
        <v>3</v>
      </c>
      <c r="B8" s="98" t="s">
        <v>47</v>
      </c>
      <c r="C8" s="10">
        <v>18</v>
      </c>
      <c r="D8" s="10">
        <f t="shared" si="2"/>
        <v>9</v>
      </c>
      <c r="E8" s="10">
        <v>7.5</v>
      </c>
      <c r="F8" s="10">
        <f t="shared" ref="F8" si="8">(E8/2)</f>
        <v>3.75</v>
      </c>
      <c r="G8" s="10">
        <v>14.5</v>
      </c>
      <c r="H8" s="10">
        <f t="shared" ref="H8" si="9">(G8/2)</f>
        <v>7.25</v>
      </c>
      <c r="I8" s="8">
        <v>4.5</v>
      </c>
      <c r="J8" s="149">
        <f t="shared" ref="J8" si="10">(I8/2)</f>
        <v>2.25</v>
      </c>
      <c r="K8" s="145">
        <v>12</v>
      </c>
      <c r="L8" s="145">
        <f t="shared" ref="L8" si="11">(K8/2)</f>
        <v>6</v>
      </c>
      <c r="M8" s="10">
        <v>15</v>
      </c>
      <c r="N8" s="14">
        <f t="shared" si="0"/>
        <v>78.75</v>
      </c>
      <c r="O8" s="14">
        <f t="shared" si="7"/>
        <v>78.75</v>
      </c>
      <c r="P8" s="14" t="str">
        <f t="shared" si="1"/>
        <v>B1</v>
      </c>
    </row>
    <row r="9" spans="1:16" ht="16.5" thickBot="1">
      <c r="A9" s="3">
        <v>4</v>
      </c>
      <c r="B9" s="98" t="s">
        <v>69</v>
      </c>
      <c r="C9" s="10">
        <v>17</v>
      </c>
      <c r="D9" s="10">
        <f t="shared" si="2"/>
        <v>8.5</v>
      </c>
      <c r="E9" s="10">
        <v>14.5</v>
      </c>
      <c r="F9" s="10">
        <f t="shared" ref="F9" si="12">(E9/2)</f>
        <v>7.25</v>
      </c>
      <c r="G9" s="10">
        <v>15.5</v>
      </c>
      <c r="H9" s="10">
        <f t="shared" ref="H9" si="13">(G9/2)</f>
        <v>7.75</v>
      </c>
      <c r="I9" s="8">
        <v>9</v>
      </c>
      <c r="J9" s="149">
        <f t="shared" ref="J9" si="14">(I9/2)</f>
        <v>4.5</v>
      </c>
      <c r="K9" s="145">
        <v>14</v>
      </c>
      <c r="L9" s="145">
        <f t="shared" ref="L9" si="15">(K9/2)</f>
        <v>7</v>
      </c>
      <c r="M9" s="12">
        <v>17</v>
      </c>
      <c r="N9" s="14">
        <f t="shared" si="0"/>
        <v>98</v>
      </c>
      <c r="O9" s="14">
        <f>N9/100*100</f>
        <v>98</v>
      </c>
      <c r="P9" s="14" t="str">
        <f>IF(O9&gt;=91,"A1",IF(O9&gt;=81,"A2",IF(O9&gt;=71,"B1",IF(O9&gt;=61,"B2",IF(O9&gt;=51,"C1",IF(O9&gt;=41,"C2",IF(O9&gt;=33,"D","E")))))))</f>
        <v>A1</v>
      </c>
    </row>
    <row r="10" spans="1:16" ht="16.5" thickBot="1">
      <c r="A10" s="3">
        <v>5</v>
      </c>
      <c r="B10" s="98" t="s">
        <v>59</v>
      </c>
      <c r="C10" s="10">
        <v>16</v>
      </c>
      <c r="D10" s="10">
        <f t="shared" si="2"/>
        <v>8</v>
      </c>
      <c r="E10" s="10">
        <v>17</v>
      </c>
      <c r="F10" s="10">
        <f t="shared" ref="F10" si="16">(E10/2)</f>
        <v>8.5</v>
      </c>
      <c r="G10" s="10">
        <v>16.5</v>
      </c>
      <c r="H10" s="10">
        <f t="shared" ref="H10" si="17">(G10/2)</f>
        <v>8.25</v>
      </c>
      <c r="I10" s="8">
        <v>13</v>
      </c>
      <c r="J10" s="149">
        <f t="shared" ref="J10" si="18">(I10/2)</f>
        <v>6.5</v>
      </c>
      <c r="K10" s="145">
        <v>18</v>
      </c>
      <c r="L10" s="145">
        <f t="shared" ref="L10" si="19">(K10/2)</f>
        <v>9</v>
      </c>
      <c r="M10" s="10">
        <v>19</v>
      </c>
      <c r="N10" s="14">
        <f t="shared" si="0"/>
        <v>111.75</v>
      </c>
      <c r="O10" s="14">
        <f t="shared" si="7"/>
        <v>111.75</v>
      </c>
      <c r="P10" s="14" t="str">
        <f t="shared" si="1"/>
        <v>A1</v>
      </c>
    </row>
    <row r="11" spans="1:16" ht="16.5" thickBot="1">
      <c r="A11" s="3">
        <v>6</v>
      </c>
      <c r="B11" s="100" t="s">
        <v>79</v>
      </c>
      <c r="C11" s="10">
        <v>16</v>
      </c>
      <c r="D11" s="10">
        <f t="shared" si="2"/>
        <v>8</v>
      </c>
      <c r="E11" s="10">
        <v>18</v>
      </c>
      <c r="F11" s="10">
        <f t="shared" ref="F11" si="20">(E11/2)</f>
        <v>9</v>
      </c>
      <c r="G11" s="10">
        <v>11.5</v>
      </c>
      <c r="H11" s="10">
        <f t="shared" ref="H11" si="21">(G11/2)</f>
        <v>5.75</v>
      </c>
      <c r="I11" s="8">
        <v>7.5</v>
      </c>
      <c r="J11" s="149">
        <f t="shared" ref="J11" si="22">(I11/2)</f>
        <v>3.75</v>
      </c>
      <c r="K11" s="145">
        <v>17</v>
      </c>
      <c r="L11" s="145">
        <f t="shared" ref="L11" si="23">(K11/2)</f>
        <v>8.5</v>
      </c>
      <c r="M11" s="10">
        <v>15</v>
      </c>
      <c r="N11" s="14">
        <f t="shared" si="0"/>
        <v>96.5</v>
      </c>
      <c r="O11" s="14">
        <f t="shared" si="7"/>
        <v>96.5</v>
      </c>
      <c r="P11" s="14" t="str">
        <f t="shared" si="1"/>
        <v>A1</v>
      </c>
    </row>
    <row r="12" spans="1:16" ht="16.5" thickBot="1">
      <c r="A12" s="3">
        <v>7</v>
      </c>
      <c r="B12" s="100" t="s">
        <v>320</v>
      </c>
      <c r="C12" s="10">
        <v>16</v>
      </c>
      <c r="D12" s="10">
        <f t="shared" si="2"/>
        <v>8</v>
      </c>
      <c r="E12" s="10">
        <v>16</v>
      </c>
      <c r="F12" s="10">
        <f t="shared" ref="F12" si="24">(E12/2)</f>
        <v>8</v>
      </c>
      <c r="G12" s="10">
        <v>15</v>
      </c>
      <c r="H12" s="10">
        <f t="shared" ref="H12" si="25">(G12/2)</f>
        <v>7.5</v>
      </c>
      <c r="I12" s="8">
        <v>13.5</v>
      </c>
      <c r="J12" s="149">
        <f t="shared" ref="J12" si="26">(I12/2)</f>
        <v>6.75</v>
      </c>
      <c r="K12" s="145">
        <v>19.5</v>
      </c>
      <c r="L12" s="145">
        <f t="shared" ref="L12" si="27">(K12/2)</f>
        <v>9.75</v>
      </c>
      <c r="M12" s="10">
        <v>19</v>
      </c>
      <c r="N12" s="14">
        <f t="shared" si="0"/>
        <v>110.25</v>
      </c>
      <c r="O12" s="14">
        <f t="shared" si="7"/>
        <v>110.25</v>
      </c>
      <c r="P12" s="14" t="str">
        <f t="shared" si="1"/>
        <v>A1</v>
      </c>
    </row>
    <row r="13" spans="1:16" ht="16.5" thickBot="1">
      <c r="A13" s="3">
        <v>8</v>
      </c>
      <c r="B13" s="98" t="s">
        <v>91</v>
      </c>
      <c r="C13" s="10">
        <v>17</v>
      </c>
      <c r="D13" s="10">
        <f t="shared" si="2"/>
        <v>8.5</v>
      </c>
      <c r="E13" s="12">
        <v>16</v>
      </c>
      <c r="F13" s="12">
        <f t="shared" ref="F13" si="28">(E13/2)</f>
        <v>8</v>
      </c>
      <c r="G13" s="10">
        <v>18</v>
      </c>
      <c r="H13" s="10">
        <f t="shared" ref="H13" si="29">(G13/2)</f>
        <v>9</v>
      </c>
      <c r="I13" s="8">
        <v>19.5</v>
      </c>
      <c r="J13" s="149">
        <f t="shared" ref="J13" si="30">(I13/2)</f>
        <v>9.75</v>
      </c>
      <c r="K13" s="145">
        <v>18</v>
      </c>
      <c r="L13" s="145">
        <f t="shared" ref="L13" si="31">(K13/2)</f>
        <v>9</v>
      </c>
      <c r="M13" s="10">
        <v>19</v>
      </c>
      <c r="N13" s="14">
        <f t="shared" si="0"/>
        <v>123.75</v>
      </c>
      <c r="O13" s="14">
        <f t="shared" si="7"/>
        <v>123.75</v>
      </c>
      <c r="P13" s="14" t="str">
        <f t="shared" si="1"/>
        <v>A1</v>
      </c>
    </row>
    <row r="14" spans="1:16" ht="16.5" thickBot="1">
      <c r="A14" s="3">
        <v>9</v>
      </c>
      <c r="B14" s="98" t="s">
        <v>101</v>
      </c>
      <c r="C14" s="10">
        <v>17</v>
      </c>
      <c r="D14" s="10">
        <f t="shared" si="2"/>
        <v>8.5</v>
      </c>
      <c r="E14" s="10">
        <v>16</v>
      </c>
      <c r="F14" s="10">
        <f t="shared" ref="F14" si="32">(E14/2)</f>
        <v>8</v>
      </c>
      <c r="G14" s="10">
        <v>15</v>
      </c>
      <c r="H14" s="10">
        <f t="shared" ref="H14" si="33">(G14/2)</f>
        <v>7.5</v>
      </c>
      <c r="I14" s="8">
        <v>11.5</v>
      </c>
      <c r="J14" s="149">
        <f t="shared" ref="J14" si="34">(I14/2)</f>
        <v>5.75</v>
      </c>
      <c r="K14" s="145">
        <v>16.5</v>
      </c>
      <c r="L14" s="145">
        <f t="shared" ref="L14" si="35">(K14/2)</f>
        <v>8.25</v>
      </c>
      <c r="M14" s="10">
        <v>19</v>
      </c>
      <c r="N14" s="14">
        <f t="shared" si="0"/>
        <v>105.75</v>
      </c>
      <c r="O14" s="14">
        <f t="shared" si="7"/>
        <v>105.75000000000001</v>
      </c>
      <c r="P14" s="14" t="str">
        <f t="shared" si="1"/>
        <v>A1</v>
      </c>
    </row>
    <row r="15" spans="1:16" ht="16.5" thickBot="1">
      <c r="A15" s="3">
        <v>10</v>
      </c>
      <c r="B15" s="98" t="s">
        <v>112</v>
      </c>
      <c r="C15" s="10">
        <v>15.5</v>
      </c>
      <c r="D15" s="10">
        <f t="shared" si="2"/>
        <v>7.75</v>
      </c>
      <c r="E15" s="10">
        <v>14</v>
      </c>
      <c r="F15" s="10">
        <f t="shared" ref="F15" si="36">(E15/2)</f>
        <v>7</v>
      </c>
      <c r="G15" s="10">
        <v>11</v>
      </c>
      <c r="H15" s="10">
        <f t="shared" ref="H15" si="37">(G15/2)</f>
        <v>5.5</v>
      </c>
      <c r="I15" s="8">
        <v>6.5</v>
      </c>
      <c r="J15" s="149">
        <f t="shared" ref="J15" si="38">(I15/2)</f>
        <v>3.25</v>
      </c>
      <c r="K15" s="145"/>
      <c r="L15" s="145">
        <f t="shared" ref="L15" si="39">(K15/2)</f>
        <v>0</v>
      </c>
      <c r="M15" s="10">
        <v>19</v>
      </c>
      <c r="N15" s="14">
        <f t="shared" si="0"/>
        <v>70.5</v>
      </c>
      <c r="O15" s="14">
        <f t="shared" si="7"/>
        <v>70.5</v>
      </c>
      <c r="P15" s="14" t="str">
        <f t="shared" si="1"/>
        <v>B2</v>
      </c>
    </row>
    <row r="16" spans="1:16" ht="16.5" thickBot="1">
      <c r="A16" s="3">
        <v>11</v>
      </c>
      <c r="B16" s="98" t="s">
        <v>122</v>
      </c>
      <c r="C16" s="10">
        <v>15</v>
      </c>
      <c r="D16" s="10">
        <f t="shared" si="2"/>
        <v>7.5</v>
      </c>
      <c r="E16" s="10">
        <v>9</v>
      </c>
      <c r="F16" s="10">
        <f t="shared" ref="F16" si="40">(E16/2)</f>
        <v>4.5</v>
      </c>
      <c r="G16" s="10">
        <v>13</v>
      </c>
      <c r="H16" s="10">
        <f t="shared" ref="H16" si="41">(G16/2)</f>
        <v>6.5</v>
      </c>
      <c r="I16" s="8">
        <v>3.5</v>
      </c>
      <c r="J16" s="149">
        <f t="shared" ref="J16" si="42">(I16/2)</f>
        <v>1.75</v>
      </c>
      <c r="K16" s="145">
        <v>15</v>
      </c>
      <c r="L16" s="145">
        <f t="shared" ref="L16" si="43">(K16/2)</f>
        <v>7.5</v>
      </c>
      <c r="M16" s="10">
        <v>14</v>
      </c>
      <c r="N16" s="14">
        <f t="shared" si="0"/>
        <v>75.75</v>
      </c>
      <c r="O16" s="14">
        <f t="shared" si="7"/>
        <v>75.75</v>
      </c>
      <c r="P16" s="14" t="str">
        <f t="shared" si="1"/>
        <v>B1</v>
      </c>
    </row>
    <row r="17" spans="1:16" ht="16.5" thickBot="1">
      <c r="A17" s="3">
        <v>12</v>
      </c>
      <c r="B17" s="98" t="s">
        <v>133</v>
      </c>
      <c r="C17" s="10">
        <v>19.5</v>
      </c>
      <c r="D17" s="10">
        <f t="shared" si="2"/>
        <v>9.75</v>
      </c>
      <c r="E17" s="10">
        <v>16</v>
      </c>
      <c r="F17" s="10">
        <f t="shared" ref="F17" si="44">(E17/2)</f>
        <v>8</v>
      </c>
      <c r="G17" s="10">
        <v>13</v>
      </c>
      <c r="H17" s="10">
        <f t="shared" ref="H17" si="45">(G17/2)</f>
        <v>6.5</v>
      </c>
      <c r="I17" s="8">
        <v>10.5</v>
      </c>
      <c r="J17" s="149">
        <f t="shared" ref="J17" si="46">(I17/2)</f>
        <v>5.25</v>
      </c>
      <c r="K17" s="145">
        <v>19.5</v>
      </c>
      <c r="L17" s="145">
        <f t="shared" ref="L17" si="47">(K17/2)</f>
        <v>9.75</v>
      </c>
      <c r="M17" s="12">
        <v>19</v>
      </c>
      <c r="N17" s="14">
        <f t="shared" si="0"/>
        <v>108</v>
      </c>
      <c r="O17" s="14">
        <f t="shared" si="7"/>
        <v>108</v>
      </c>
      <c r="P17" s="14" t="str">
        <f t="shared" si="1"/>
        <v>A1</v>
      </c>
    </row>
    <row r="18" spans="1:16" ht="15.75">
      <c r="A18" s="101">
        <v>13</v>
      </c>
      <c r="B18" s="102" t="s">
        <v>143</v>
      </c>
      <c r="C18" s="103">
        <v>18.5</v>
      </c>
      <c r="D18" s="10">
        <f t="shared" si="2"/>
        <v>9.25</v>
      </c>
      <c r="E18" s="103">
        <v>16</v>
      </c>
      <c r="F18" s="103">
        <f t="shared" ref="F18" si="48">(E18/2)</f>
        <v>8</v>
      </c>
      <c r="G18" s="103">
        <v>19</v>
      </c>
      <c r="H18" s="103">
        <f t="shared" ref="H18" si="49">(G18/2)</f>
        <v>9.5</v>
      </c>
      <c r="I18" s="8">
        <v>18</v>
      </c>
      <c r="J18" s="169">
        <f t="shared" ref="J18" si="50">(I18/2)</f>
        <v>9</v>
      </c>
      <c r="K18" s="146">
        <v>19.5</v>
      </c>
      <c r="L18" s="146">
        <f t="shared" ref="L18" si="51">(K18/2)</f>
        <v>9.75</v>
      </c>
      <c r="M18" s="103">
        <v>20</v>
      </c>
      <c r="N18" s="14">
        <f t="shared" si="0"/>
        <v>126.75</v>
      </c>
      <c r="O18" s="107">
        <f t="shared" si="7"/>
        <v>126.75</v>
      </c>
      <c r="P18" s="107" t="str">
        <f t="shared" si="1"/>
        <v>A1</v>
      </c>
    </row>
    <row r="19" spans="1:16" ht="15.75">
      <c r="A19" s="3">
        <v>14</v>
      </c>
      <c r="B19" s="104" t="s">
        <v>152</v>
      </c>
      <c r="C19" s="10">
        <v>6.5</v>
      </c>
      <c r="D19" s="10">
        <f t="shared" si="2"/>
        <v>3.25</v>
      </c>
      <c r="E19" s="10">
        <v>6.5</v>
      </c>
      <c r="F19" s="10">
        <f t="shared" ref="F19" si="52">(E19/2)</f>
        <v>3.25</v>
      </c>
      <c r="G19" s="10">
        <v>3</v>
      </c>
      <c r="H19" s="10">
        <f t="shared" ref="H19" si="53">(G19/2)</f>
        <v>1.5</v>
      </c>
      <c r="I19" s="8">
        <v>0</v>
      </c>
      <c r="J19" s="149">
        <f t="shared" ref="J19" si="54">(I19/2)</f>
        <v>0</v>
      </c>
      <c r="K19" s="145">
        <v>4</v>
      </c>
      <c r="L19" s="145">
        <f t="shared" ref="L19" si="55">(K19/2)</f>
        <v>2</v>
      </c>
      <c r="M19" s="10">
        <v>4</v>
      </c>
      <c r="N19" s="14">
        <f t="shared" si="0"/>
        <v>28</v>
      </c>
      <c r="O19" s="14">
        <f t="shared" si="7"/>
        <v>28.000000000000004</v>
      </c>
      <c r="P19" s="14" t="str">
        <f t="shared" si="1"/>
        <v>E</v>
      </c>
    </row>
    <row r="20" spans="1:16" ht="15.75">
      <c r="A20" s="3">
        <v>15</v>
      </c>
      <c r="B20" s="105" t="s">
        <v>169</v>
      </c>
      <c r="C20" s="10">
        <v>15.5</v>
      </c>
      <c r="D20" s="10">
        <f t="shared" si="2"/>
        <v>7.75</v>
      </c>
      <c r="E20" s="10">
        <v>15.5</v>
      </c>
      <c r="F20" s="10">
        <f t="shared" ref="F20" si="56">(E20/2)</f>
        <v>7.75</v>
      </c>
      <c r="G20" s="10">
        <v>20</v>
      </c>
      <c r="H20" s="10">
        <f t="shared" ref="H20" si="57">(G20/2)</f>
        <v>10</v>
      </c>
      <c r="I20" s="8">
        <v>9.5</v>
      </c>
      <c r="J20" s="149">
        <f t="shared" ref="J20" si="58">(I20/2)</f>
        <v>4.75</v>
      </c>
      <c r="K20" s="145">
        <v>15.5</v>
      </c>
      <c r="L20" s="145">
        <f t="shared" ref="L20" si="59">(K20/2)</f>
        <v>7.75</v>
      </c>
      <c r="M20" s="10">
        <v>10</v>
      </c>
      <c r="N20" s="14">
        <f t="shared" si="0"/>
        <v>106.25</v>
      </c>
      <c r="O20" s="14">
        <f t="shared" si="7"/>
        <v>106.25</v>
      </c>
      <c r="P20" s="14" t="str">
        <f t="shared" si="1"/>
        <v>A1</v>
      </c>
    </row>
    <row r="21" spans="1:16" ht="15.75">
      <c r="A21" s="3">
        <v>16</v>
      </c>
      <c r="B21" s="105" t="s">
        <v>310</v>
      </c>
      <c r="C21" s="10">
        <v>11.5</v>
      </c>
      <c r="D21" s="10">
        <f t="shared" si="2"/>
        <v>5.75</v>
      </c>
      <c r="E21" s="10">
        <v>9.5</v>
      </c>
      <c r="F21" s="10">
        <f t="shared" ref="F21" si="60">(E21/2)</f>
        <v>4.75</v>
      </c>
      <c r="G21" s="10">
        <v>10</v>
      </c>
      <c r="H21" s="10">
        <f t="shared" ref="H21" si="61">(G21/2)</f>
        <v>5</v>
      </c>
      <c r="I21" s="8">
        <v>5</v>
      </c>
      <c r="J21" s="149">
        <f t="shared" ref="J21" si="62">(I21/2)</f>
        <v>2.5</v>
      </c>
      <c r="K21" s="145">
        <v>10.5</v>
      </c>
      <c r="L21" s="145">
        <f t="shared" ref="L21" si="63">(K21/2)</f>
        <v>5.25</v>
      </c>
      <c r="M21" s="10">
        <v>12</v>
      </c>
      <c r="N21" s="14">
        <f t="shared" si="0"/>
        <v>64.5</v>
      </c>
      <c r="O21" s="14">
        <f t="shared" si="7"/>
        <v>64.5</v>
      </c>
      <c r="P21" s="14" t="str">
        <f t="shared" si="1"/>
        <v>B2</v>
      </c>
    </row>
    <row r="22" spans="1:16" ht="15.75">
      <c r="A22" s="3">
        <v>17</v>
      </c>
      <c r="B22" s="104" t="s">
        <v>188</v>
      </c>
      <c r="C22" s="10">
        <v>18.5</v>
      </c>
      <c r="D22" s="10">
        <f t="shared" si="2"/>
        <v>9.25</v>
      </c>
      <c r="E22" s="10">
        <v>17</v>
      </c>
      <c r="F22" s="10">
        <f t="shared" ref="F22" si="64">(E22/2)</f>
        <v>8.5</v>
      </c>
      <c r="G22" s="10">
        <v>15.5</v>
      </c>
      <c r="H22" s="10">
        <f t="shared" ref="H22" si="65">(G22/2)</f>
        <v>7.75</v>
      </c>
      <c r="I22" s="8">
        <v>11</v>
      </c>
      <c r="J22" s="149">
        <f t="shared" ref="J22" si="66">(I22/2)</f>
        <v>5.5</v>
      </c>
      <c r="K22" s="145">
        <v>15</v>
      </c>
      <c r="L22" s="145">
        <f t="shared" ref="L22" si="67">(K22/2)</f>
        <v>7.5</v>
      </c>
      <c r="M22" s="10">
        <v>20</v>
      </c>
      <c r="N22" s="14">
        <f t="shared" si="0"/>
        <v>108</v>
      </c>
      <c r="O22" s="14">
        <f t="shared" si="7"/>
        <v>108</v>
      </c>
      <c r="P22" s="14" t="str">
        <f t="shared" si="1"/>
        <v>A1</v>
      </c>
    </row>
    <row r="23" spans="1:16" ht="15.75">
      <c r="A23" s="3">
        <v>18</v>
      </c>
      <c r="B23" s="104" t="s">
        <v>199</v>
      </c>
      <c r="C23" s="12">
        <v>6.5</v>
      </c>
      <c r="D23" s="10">
        <f t="shared" si="2"/>
        <v>3.25</v>
      </c>
      <c r="E23" s="12">
        <v>4.5</v>
      </c>
      <c r="F23" s="12">
        <f t="shared" ref="F23" si="68">(E23/2)</f>
        <v>2.25</v>
      </c>
      <c r="G23" s="10">
        <v>6</v>
      </c>
      <c r="H23" s="10">
        <f t="shared" ref="H23" si="69">(G23/2)</f>
        <v>3</v>
      </c>
      <c r="I23" s="8">
        <v>0</v>
      </c>
      <c r="J23" s="149">
        <f t="shared" ref="J23" si="70">(I23/2)</f>
        <v>0</v>
      </c>
      <c r="K23" s="145">
        <v>6</v>
      </c>
      <c r="L23" s="145">
        <f t="shared" ref="L23" si="71">(K23/2)</f>
        <v>3</v>
      </c>
      <c r="M23" s="12">
        <v>3</v>
      </c>
      <c r="N23" s="14">
        <f t="shared" si="0"/>
        <v>31.5</v>
      </c>
      <c r="O23" s="14">
        <f t="shared" si="7"/>
        <v>31.5</v>
      </c>
      <c r="P23" s="14" t="str">
        <f t="shared" si="1"/>
        <v>E</v>
      </c>
    </row>
    <row r="24" spans="1:16" ht="15.75">
      <c r="A24" s="3">
        <v>19</v>
      </c>
      <c r="B24" s="104" t="s">
        <v>219</v>
      </c>
      <c r="C24" s="10">
        <v>8</v>
      </c>
      <c r="D24" s="10">
        <f t="shared" si="2"/>
        <v>4</v>
      </c>
      <c r="E24" s="10">
        <v>12.5</v>
      </c>
      <c r="F24" s="10">
        <f t="shared" ref="F24" si="72">(E24/2)</f>
        <v>6.25</v>
      </c>
      <c r="G24" s="10">
        <v>7</v>
      </c>
      <c r="H24" s="10">
        <f t="shared" ref="H24" si="73">(G24/2)</f>
        <v>3.5</v>
      </c>
      <c r="I24" s="8">
        <v>7.5</v>
      </c>
      <c r="J24" s="149">
        <f t="shared" ref="J24" si="74">(I24/2)</f>
        <v>3.75</v>
      </c>
      <c r="K24" s="145">
        <v>14.5</v>
      </c>
      <c r="L24" s="145">
        <f t="shared" ref="L24" si="75">(K24/2)</f>
        <v>7.25</v>
      </c>
      <c r="M24" s="10">
        <v>7.5</v>
      </c>
      <c r="N24" s="14">
        <f t="shared" si="0"/>
        <v>67</v>
      </c>
      <c r="O24" s="14">
        <f t="shared" si="7"/>
        <v>67</v>
      </c>
      <c r="P24" s="14" t="str">
        <f t="shared" si="1"/>
        <v>B2</v>
      </c>
    </row>
    <row r="25" spans="1:16" ht="15.75">
      <c r="A25" s="3">
        <v>20</v>
      </c>
      <c r="B25" s="104" t="s">
        <v>228</v>
      </c>
      <c r="C25" s="12">
        <v>7.5</v>
      </c>
      <c r="D25" s="10">
        <f t="shared" si="2"/>
        <v>3.75</v>
      </c>
      <c r="E25" s="12">
        <v>8.5</v>
      </c>
      <c r="F25" s="12">
        <f t="shared" ref="F25" si="76">(E25/2)</f>
        <v>4.25</v>
      </c>
      <c r="G25" s="12">
        <v>12</v>
      </c>
      <c r="H25" s="12">
        <f t="shared" ref="H25" si="77">(G25/2)</f>
        <v>6</v>
      </c>
      <c r="I25" s="8">
        <v>5</v>
      </c>
      <c r="J25" s="149">
        <f t="shared" ref="J25" si="78">(I25/2)</f>
        <v>2.5</v>
      </c>
      <c r="K25" s="147">
        <v>14</v>
      </c>
      <c r="L25" s="147">
        <f t="shared" ref="L25" si="79">(K25/2)</f>
        <v>7</v>
      </c>
      <c r="M25" s="12">
        <v>5.5</v>
      </c>
      <c r="N25" s="14">
        <f t="shared" si="0"/>
        <v>63.5</v>
      </c>
      <c r="O25" s="14">
        <f t="shared" si="7"/>
        <v>63.5</v>
      </c>
      <c r="P25" s="14" t="str">
        <f t="shared" si="1"/>
        <v>B2</v>
      </c>
    </row>
    <row r="26" spans="1:16" ht="15.75">
      <c r="A26" s="3">
        <v>21</v>
      </c>
      <c r="B26" s="105" t="s">
        <v>419</v>
      </c>
      <c r="C26" s="12">
        <v>12.5</v>
      </c>
      <c r="D26" s="10">
        <f t="shared" si="2"/>
        <v>6.25</v>
      </c>
      <c r="E26" s="12">
        <v>8</v>
      </c>
      <c r="F26" s="12">
        <f t="shared" ref="F26" si="80">(E26/2)</f>
        <v>4</v>
      </c>
      <c r="G26" s="12">
        <v>7</v>
      </c>
      <c r="H26" s="12">
        <f t="shared" ref="H26" si="81">(G26/2)</f>
        <v>3.5</v>
      </c>
      <c r="I26" s="8">
        <v>8</v>
      </c>
      <c r="J26" s="149">
        <f t="shared" ref="J26" si="82">(I26/2)</f>
        <v>4</v>
      </c>
      <c r="K26" s="147">
        <v>14</v>
      </c>
      <c r="L26" s="147">
        <f t="shared" ref="L26" si="83">(K26/2)</f>
        <v>7</v>
      </c>
      <c r="M26" s="12">
        <v>10.5</v>
      </c>
      <c r="N26" s="14">
        <f t="shared" si="0"/>
        <v>67.25</v>
      </c>
      <c r="O26" s="14">
        <f t="shared" si="7"/>
        <v>67.25</v>
      </c>
      <c r="P26" s="14" t="str">
        <f t="shared" si="1"/>
        <v>B2</v>
      </c>
    </row>
    <row r="27" spans="1:16" ht="15.75">
      <c r="A27" s="3">
        <v>22</v>
      </c>
      <c r="B27" s="104" t="s">
        <v>251</v>
      </c>
      <c r="C27" s="12">
        <v>17.5</v>
      </c>
      <c r="D27" s="10">
        <f t="shared" si="2"/>
        <v>8.75</v>
      </c>
      <c r="E27" s="12" t="s">
        <v>624</v>
      </c>
      <c r="F27" s="12" t="e">
        <f t="shared" ref="F27" si="84">(E27/2)</f>
        <v>#VALUE!</v>
      </c>
      <c r="G27" s="12">
        <v>13</v>
      </c>
      <c r="H27" s="12">
        <f t="shared" ref="H27" si="85">(G27/2)</f>
        <v>6.5</v>
      </c>
      <c r="I27" s="8">
        <v>13.5</v>
      </c>
      <c r="J27" s="149">
        <f t="shared" ref="J27" si="86">(I27/2)</f>
        <v>6.75</v>
      </c>
      <c r="K27" s="147">
        <v>16</v>
      </c>
      <c r="L27" s="147">
        <f t="shared" ref="L27" si="87">(K27/2)</f>
        <v>8</v>
      </c>
      <c r="M27" s="12"/>
      <c r="N27" s="14" t="e">
        <f t="shared" si="0"/>
        <v>#VALUE!</v>
      </c>
      <c r="O27" s="14" t="e">
        <f t="shared" si="7"/>
        <v>#VALUE!</v>
      </c>
      <c r="P27" s="14" t="e">
        <f t="shared" si="1"/>
        <v>#VALUE!</v>
      </c>
    </row>
    <row r="28" spans="1:16" ht="15.75">
      <c r="A28" s="3">
        <v>23</v>
      </c>
      <c r="B28" s="104" t="s">
        <v>261</v>
      </c>
      <c r="C28" s="10">
        <v>15.5</v>
      </c>
      <c r="D28" s="10">
        <f t="shared" si="2"/>
        <v>7.75</v>
      </c>
      <c r="E28" s="10">
        <v>9</v>
      </c>
      <c r="F28" s="10">
        <f t="shared" ref="F28" si="88">(E28/2)</f>
        <v>4.5</v>
      </c>
      <c r="G28" s="10">
        <v>14.5</v>
      </c>
      <c r="H28" s="10">
        <f t="shared" ref="H28" si="89">(G28/2)</f>
        <v>7.25</v>
      </c>
      <c r="I28" s="8">
        <v>7</v>
      </c>
      <c r="J28" s="149">
        <f t="shared" ref="J28" si="90">(I28/2)</f>
        <v>3.5</v>
      </c>
      <c r="K28" s="145">
        <v>9.5</v>
      </c>
      <c r="L28" s="145">
        <f t="shared" ref="L28" si="91">(K28/2)</f>
        <v>4.75</v>
      </c>
      <c r="M28" s="10">
        <v>15</v>
      </c>
      <c r="N28" s="14">
        <f t="shared" si="0"/>
        <v>78.5</v>
      </c>
      <c r="O28" s="14">
        <f t="shared" si="7"/>
        <v>78.5</v>
      </c>
      <c r="P28" s="14" t="str">
        <f t="shared" si="1"/>
        <v>B1</v>
      </c>
    </row>
    <row r="29" spans="1:16" ht="15.75">
      <c r="A29" s="3">
        <v>24</v>
      </c>
      <c r="B29" s="104" t="s">
        <v>280</v>
      </c>
      <c r="C29" s="10">
        <v>9.5</v>
      </c>
      <c r="D29" s="10">
        <f t="shared" si="2"/>
        <v>4.75</v>
      </c>
      <c r="E29" s="10">
        <v>5</v>
      </c>
      <c r="F29" s="10">
        <f t="shared" ref="F29" si="92">(E29/2)</f>
        <v>2.5</v>
      </c>
      <c r="G29" s="10">
        <v>7</v>
      </c>
      <c r="H29" s="10">
        <f t="shared" ref="H29" si="93">(G29/2)</f>
        <v>3.5</v>
      </c>
      <c r="I29" s="8">
        <v>0</v>
      </c>
      <c r="J29" s="149">
        <f t="shared" ref="J29" si="94">(I29/2)</f>
        <v>0</v>
      </c>
      <c r="K29" s="145">
        <v>8</v>
      </c>
      <c r="L29" s="145">
        <f t="shared" ref="L29" si="95">(K29/2)</f>
        <v>4</v>
      </c>
      <c r="M29" s="10">
        <v>8</v>
      </c>
      <c r="N29" s="14">
        <f t="shared" si="0"/>
        <v>40.25</v>
      </c>
      <c r="O29" s="14">
        <f t="shared" si="7"/>
        <v>40.25</v>
      </c>
      <c r="P29" s="14" t="str">
        <f t="shared" si="1"/>
        <v>D</v>
      </c>
    </row>
    <row r="30" spans="1:16" ht="15.75">
      <c r="A30" s="3">
        <v>25</v>
      </c>
      <c r="B30" s="104" t="s">
        <v>290</v>
      </c>
      <c r="C30" s="10">
        <v>18</v>
      </c>
      <c r="D30" s="10">
        <f t="shared" si="2"/>
        <v>9</v>
      </c>
      <c r="E30" s="12">
        <v>16.5</v>
      </c>
      <c r="F30" s="12">
        <f t="shared" ref="F30" si="96">(E30/2)</f>
        <v>8.25</v>
      </c>
      <c r="G30" s="10">
        <v>20</v>
      </c>
      <c r="H30" s="10">
        <f t="shared" ref="H30" si="97">(G30/2)</f>
        <v>10</v>
      </c>
      <c r="I30" s="8">
        <v>12.5</v>
      </c>
      <c r="J30" s="149">
        <f t="shared" ref="J30" si="98">(I30/2)</f>
        <v>6.25</v>
      </c>
      <c r="K30" s="145">
        <v>18</v>
      </c>
      <c r="L30" s="145">
        <f t="shared" ref="L30" si="99">(K30/2)</f>
        <v>9</v>
      </c>
      <c r="M30" s="10">
        <v>18</v>
      </c>
      <c r="N30" s="14">
        <f t="shared" si="0"/>
        <v>118.5</v>
      </c>
      <c r="O30" s="14">
        <f t="shared" si="7"/>
        <v>118.5</v>
      </c>
      <c r="P30" s="14" t="str">
        <f t="shared" si="1"/>
        <v>A1</v>
      </c>
    </row>
    <row r="31" spans="1:16" ht="15.75">
      <c r="A31" s="3">
        <v>26</v>
      </c>
      <c r="B31" s="104" t="s">
        <v>300</v>
      </c>
      <c r="C31" s="10">
        <v>15.5</v>
      </c>
      <c r="D31" s="10">
        <f t="shared" si="2"/>
        <v>7.75</v>
      </c>
      <c r="E31" s="10">
        <v>19</v>
      </c>
      <c r="F31" s="10">
        <f t="shared" ref="F31" si="100">(E31/2)</f>
        <v>9.5</v>
      </c>
      <c r="G31" s="10">
        <v>19</v>
      </c>
      <c r="H31" s="10">
        <f t="shared" ref="H31" si="101">(G31/2)</f>
        <v>9.5</v>
      </c>
      <c r="I31" s="8">
        <v>20</v>
      </c>
      <c r="J31" s="149">
        <f t="shared" ref="J31" si="102">(I31/2)</f>
        <v>10</v>
      </c>
      <c r="K31" s="145">
        <v>19.5</v>
      </c>
      <c r="L31" s="145">
        <f t="shared" ref="L31" si="103">(K31/2)</f>
        <v>9.75</v>
      </c>
      <c r="M31" s="10">
        <v>20</v>
      </c>
      <c r="N31" s="14">
        <f t="shared" si="0"/>
        <v>129.75</v>
      </c>
      <c r="O31" s="14">
        <f t="shared" si="7"/>
        <v>129.75</v>
      </c>
      <c r="P31" s="14" t="str">
        <f t="shared" si="1"/>
        <v>A1</v>
      </c>
    </row>
    <row r="32" spans="1:16" ht="15.75">
      <c r="A32" s="3">
        <v>27</v>
      </c>
      <c r="B32" s="106" t="s">
        <v>161</v>
      </c>
      <c r="C32" s="7">
        <v>16</v>
      </c>
      <c r="D32" s="10">
        <f t="shared" si="2"/>
        <v>8</v>
      </c>
      <c r="E32" s="7">
        <v>9.5</v>
      </c>
      <c r="F32" s="7">
        <f t="shared" ref="F32" si="104">(E32/2)</f>
        <v>4.75</v>
      </c>
      <c r="G32" s="7">
        <v>13</v>
      </c>
      <c r="H32" s="7">
        <f t="shared" ref="H32" si="105">(G32/2)</f>
        <v>6.5</v>
      </c>
      <c r="I32" s="8">
        <v>8.5</v>
      </c>
      <c r="J32" s="149">
        <f t="shared" ref="J32" si="106">(I32/2)</f>
        <v>4.25</v>
      </c>
      <c r="K32" s="148">
        <v>10.5</v>
      </c>
      <c r="L32" s="148">
        <f t="shared" ref="L32" si="107">(K32/2)</f>
        <v>5.25</v>
      </c>
      <c r="M32" s="7">
        <v>19</v>
      </c>
      <c r="N32" s="14">
        <f t="shared" si="0"/>
        <v>81</v>
      </c>
      <c r="O32" s="7">
        <f t="shared" si="7"/>
        <v>81</v>
      </c>
      <c r="P32" s="7" t="str">
        <f t="shared" si="1"/>
        <v>A2</v>
      </c>
    </row>
    <row r="33" spans="1:16" ht="15.75">
      <c r="A33" s="3">
        <v>28</v>
      </c>
      <c r="B33" s="104" t="s">
        <v>210</v>
      </c>
      <c r="C33" s="7">
        <v>12.5</v>
      </c>
      <c r="D33" s="10">
        <f t="shared" si="2"/>
        <v>6.25</v>
      </c>
      <c r="E33" s="7">
        <v>8.5</v>
      </c>
      <c r="F33" s="7">
        <f t="shared" ref="F33" si="108">(E33/2)</f>
        <v>4.25</v>
      </c>
      <c r="G33" s="7">
        <v>10</v>
      </c>
      <c r="H33" s="7">
        <f t="shared" ref="H33" si="109">(G33/2)</f>
        <v>5</v>
      </c>
      <c r="I33" s="8">
        <v>4</v>
      </c>
      <c r="J33" s="149">
        <f t="shared" ref="J33" si="110">(I33/2)</f>
        <v>2</v>
      </c>
      <c r="K33" s="148">
        <v>10.5</v>
      </c>
      <c r="L33" s="148">
        <f t="shared" ref="L33" si="111">(K33/2)</f>
        <v>5.25</v>
      </c>
      <c r="M33" s="7">
        <v>16</v>
      </c>
      <c r="N33" s="14">
        <f t="shared" si="0"/>
        <v>63</v>
      </c>
      <c r="O33" s="7">
        <f t="shared" si="7"/>
        <v>63</v>
      </c>
      <c r="P33" s="7" t="str">
        <f t="shared" si="1"/>
        <v>B2</v>
      </c>
    </row>
    <row r="34" spans="1:16" ht="15.75">
      <c r="A34" s="3">
        <v>29</v>
      </c>
      <c r="B34" s="104" t="s">
        <v>271</v>
      </c>
      <c r="C34" s="7">
        <v>12</v>
      </c>
      <c r="D34" s="10">
        <f t="shared" si="2"/>
        <v>6</v>
      </c>
      <c r="E34" s="7">
        <v>12</v>
      </c>
      <c r="F34" s="7">
        <f t="shared" ref="F34" si="112">(E34/2)</f>
        <v>6</v>
      </c>
      <c r="G34" s="7">
        <v>11</v>
      </c>
      <c r="H34" s="7">
        <f t="shared" ref="H34" si="113">(G34/2)</f>
        <v>5.5</v>
      </c>
      <c r="I34" s="8">
        <v>10</v>
      </c>
      <c r="J34" s="149">
        <f t="shared" ref="J34" si="114">(I34/2)</f>
        <v>5</v>
      </c>
      <c r="K34" s="148">
        <v>19</v>
      </c>
      <c r="L34" s="148">
        <f t="shared" ref="L34" si="115">(K34/2)</f>
        <v>9.5</v>
      </c>
      <c r="M34" s="7">
        <v>16</v>
      </c>
      <c r="N34" s="14">
        <f t="shared" si="0"/>
        <v>86.5</v>
      </c>
      <c r="O34" s="7">
        <f t="shared" si="7"/>
        <v>86.5</v>
      </c>
      <c r="P34" s="7" t="str">
        <f t="shared" si="1"/>
        <v>A2</v>
      </c>
    </row>
    <row r="35" spans="1:16" ht="15.75">
      <c r="A35" s="3">
        <v>30</v>
      </c>
      <c r="B35" s="104" t="s">
        <v>179</v>
      </c>
      <c r="C35" s="7">
        <v>7.5</v>
      </c>
      <c r="D35" s="10">
        <f t="shared" si="2"/>
        <v>3.75</v>
      </c>
      <c r="E35" s="7">
        <v>8.5</v>
      </c>
      <c r="F35" s="7">
        <f t="shared" ref="F35" si="116">(E35/2)</f>
        <v>4.25</v>
      </c>
      <c r="G35" s="7">
        <v>8.5</v>
      </c>
      <c r="H35" s="7">
        <f t="shared" ref="H35" si="117">(G35/2)</f>
        <v>4.25</v>
      </c>
      <c r="I35" s="8">
        <v>6</v>
      </c>
      <c r="J35" s="149">
        <f t="shared" ref="J35" si="118">(I35/2)</f>
        <v>3</v>
      </c>
      <c r="K35" s="148">
        <v>7.5</v>
      </c>
      <c r="L35" s="148">
        <f t="shared" ref="L35" si="119">(K35/2)</f>
        <v>3.75</v>
      </c>
      <c r="M35" s="7">
        <v>5</v>
      </c>
      <c r="N35" s="14">
        <f t="shared" si="0"/>
        <v>53.25</v>
      </c>
      <c r="O35" s="7">
        <f t="shared" si="7"/>
        <v>53.25</v>
      </c>
      <c r="P35" s="7" t="str">
        <f t="shared" si="1"/>
        <v>C1</v>
      </c>
    </row>
    <row r="36" spans="1:16" ht="15.75">
      <c r="A36" s="3">
        <v>31</v>
      </c>
      <c r="B36" s="104" t="s">
        <v>365</v>
      </c>
      <c r="C36" s="7">
        <v>12</v>
      </c>
      <c r="D36" s="10">
        <f t="shared" si="2"/>
        <v>6</v>
      </c>
      <c r="E36" s="7">
        <v>13.5</v>
      </c>
      <c r="F36" s="7">
        <f t="shared" ref="F36" si="120">(E36/2)</f>
        <v>6.75</v>
      </c>
      <c r="G36" s="7">
        <v>9.5</v>
      </c>
      <c r="H36" s="7">
        <f t="shared" ref="H36" si="121">(G36/2)</f>
        <v>4.75</v>
      </c>
      <c r="I36" s="8">
        <v>4.5</v>
      </c>
      <c r="J36" s="149">
        <f t="shared" ref="J36" si="122">(I36/2)</f>
        <v>2.25</v>
      </c>
      <c r="K36" s="148">
        <v>17</v>
      </c>
      <c r="L36" s="148">
        <f t="shared" ref="L36" si="123">(K36/2)</f>
        <v>8.5</v>
      </c>
      <c r="M36" s="7">
        <v>13.5</v>
      </c>
      <c r="N36" s="14">
        <f t="shared" si="0"/>
        <v>76.25</v>
      </c>
      <c r="O36" s="7">
        <f t="shared" si="7"/>
        <v>76.25</v>
      </c>
      <c r="P36" s="7" t="str">
        <f t="shared" si="1"/>
        <v>B1</v>
      </c>
    </row>
    <row r="37" spans="1:16" ht="15.75">
      <c r="A37" s="3">
        <v>32</v>
      </c>
      <c r="B37" s="104" t="s">
        <v>625</v>
      </c>
      <c r="C37" s="7">
        <v>15.5</v>
      </c>
      <c r="D37" s="10">
        <f t="shared" si="2"/>
        <v>7.75</v>
      </c>
      <c r="E37" s="8">
        <v>8</v>
      </c>
      <c r="F37" s="8">
        <f t="shared" ref="F37" si="124">(E37/2)</f>
        <v>4</v>
      </c>
      <c r="G37" s="7">
        <v>12</v>
      </c>
      <c r="H37" s="7">
        <f t="shared" ref="H37" si="125">(G37/2)</f>
        <v>6</v>
      </c>
      <c r="I37" s="8">
        <v>5.5</v>
      </c>
      <c r="J37" s="149">
        <f t="shared" ref="J37" si="126">(I37/2)</f>
        <v>2.75</v>
      </c>
      <c r="K37" s="149">
        <v>9</v>
      </c>
      <c r="L37" s="149">
        <f t="shared" ref="L37" si="127">(K37/2)</f>
        <v>4.5</v>
      </c>
      <c r="M37" s="7">
        <v>7.5</v>
      </c>
      <c r="N37" s="14">
        <f t="shared" si="0"/>
        <v>70.5</v>
      </c>
      <c r="O37" s="7">
        <f t="shared" si="7"/>
        <v>70.5</v>
      </c>
      <c r="P37" s="7" t="str">
        <f t="shared" si="1"/>
        <v>B2</v>
      </c>
    </row>
  </sheetData>
  <mergeCells count="4">
    <mergeCell ref="A1:P1"/>
    <mergeCell ref="A2:P2"/>
    <mergeCell ref="A3:P3"/>
    <mergeCell ref="A4:P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5"/>
  <sheetViews>
    <sheetView workbookViewId="0">
      <selection activeCell="C7" sqref="C7:E7"/>
    </sheetView>
  </sheetViews>
  <sheetFormatPr defaultColWidth="9.140625" defaultRowHeight="24.95" customHeight="1"/>
  <cols>
    <col min="1" max="1" width="12.85546875" style="73" customWidth="1"/>
    <col min="2" max="2" width="33.85546875" style="73" customWidth="1"/>
    <col min="3" max="3" width="16.42578125" style="73" customWidth="1"/>
    <col min="4" max="4" width="16" style="73" customWidth="1"/>
    <col min="5" max="5" width="11.28515625" style="73" customWidth="1"/>
    <col min="6" max="6" width="28.28515625" style="73" customWidth="1"/>
    <col min="7" max="7" width="9.140625" style="73"/>
    <col min="8" max="8" width="34.28515625" style="73" customWidth="1"/>
    <col min="9" max="16384" width="9.140625" style="73"/>
  </cols>
  <sheetData>
    <row r="1" spans="1:8" ht="24.95" customHeight="1">
      <c r="A1" s="348" t="s">
        <v>366</v>
      </c>
      <c r="B1" s="349"/>
      <c r="C1" s="349"/>
      <c r="D1" s="349"/>
      <c r="E1" s="349"/>
      <c r="F1" s="349"/>
      <c r="G1" s="349"/>
      <c r="H1" s="350"/>
    </row>
    <row r="2" spans="1:8" ht="24.95" customHeight="1">
      <c r="A2" s="333" t="s">
        <v>367</v>
      </c>
      <c r="B2" s="334"/>
      <c r="C2" s="334"/>
      <c r="D2" s="334"/>
      <c r="E2" s="334"/>
      <c r="F2" s="334"/>
      <c r="G2" s="334"/>
      <c r="H2" s="335"/>
    </row>
    <row r="3" spans="1:8" ht="24.95" customHeight="1">
      <c r="A3" s="333" t="s">
        <v>368</v>
      </c>
      <c r="B3" s="334"/>
      <c r="C3" s="334"/>
      <c r="D3" s="334"/>
      <c r="E3" s="334"/>
      <c r="F3" s="334"/>
      <c r="G3" s="334"/>
      <c r="H3" s="335"/>
    </row>
    <row r="4" spans="1:8" ht="24.95" customHeight="1">
      <c r="A4" s="333" t="s">
        <v>369</v>
      </c>
      <c r="B4" s="334"/>
      <c r="C4" s="334"/>
      <c r="D4" s="334"/>
      <c r="E4" s="334"/>
      <c r="F4" s="334"/>
      <c r="G4" s="334"/>
      <c r="H4" s="335"/>
    </row>
    <row r="5" spans="1:8" ht="24.95" customHeight="1">
      <c r="A5" s="333" t="s">
        <v>626</v>
      </c>
      <c r="B5" s="334"/>
      <c r="C5" s="334"/>
      <c r="D5" s="334"/>
      <c r="E5" s="334"/>
      <c r="F5" s="334"/>
      <c r="G5" s="334"/>
      <c r="H5" s="335"/>
    </row>
    <row r="6" spans="1:8" ht="24.95" customHeight="1">
      <c r="A6" s="76" t="s">
        <v>371</v>
      </c>
      <c r="C6" s="336" t="s">
        <v>372</v>
      </c>
      <c r="D6" s="336"/>
      <c r="E6" s="336"/>
      <c r="F6" s="74"/>
      <c r="G6" s="334"/>
      <c r="H6" s="335"/>
    </row>
    <row r="7" spans="1:8" ht="24.95" customHeight="1">
      <c r="A7" s="351" t="s">
        <v>373</v>
      </c>
      <c r="B7" s="344"/>
      <c r="C7" s="344" t="s">
        <v>21</v>
      </c>
      <c r="D7" s="344"/>
      <c r="E7" s="344"/>
      <c r="F7" s="77" t="s">
        <v>374</v>
      </c>
      <c r="G7" s="336">
        <v>1</v>
      </c>
      <c r="H7" s="337"/>
    </row>
    <row r="8" spans="1:8" ht="24.95" customHeight="1">
      <c r="A8" s="351" t="s">
        <v>7</v>
      </c>
      <c r="B8" s="344"/>
      <c r="C8" s="336" t="s">
        <v>20</v>
      </c>
      <c r="D8" s="336"/>
      <c r="E8" s="336"/>
      <c r="G8" s="344"/>
      <c r="H8" s="345"/>
    </row>
    <row r="9" spans="1:8" ht="24.95" customHeight="1">
      <c r="A9" s="347" t="s">
        <v>375</v>
      </c>
      <c r="B9" s="346"/>
      <c r="C9" s="346" t="s">
        <v>22</v>
      </c>
      <c r="D9" s="346"/>
      <c r="E9" s="346"/>
      <c r="F9" s="74" t="s">
        <v>11</v>
      </c>
      <c r="G9" s="78" t="s">
        <v>24</v>
      </c>
      <c r="H9" s="79"/>
    </row>
    <row r="10" spans="1:8" ht="24.95" customHeight="1">
      <c r="A10" s="341"/>
      <c r="B10" s="342"/>
      <c r="C10" s="342"/>
      <c r="D10" s="342"/>
      <c r="E10" s="343"/>
      <c r="F10" s="331"/>
      <c r="G10" s="331"/>
      <c r="H10" s="332"/>
    </row>
    <row r="11" spans="1:8" ht="24.95" customHeight="1">
      <c r="A11" s="81" t="s">
        <v>6</v>
      </c>
      <c r="B11" s="80" t="s">
        <v>376</v>
      </c>
      <c r="C11" s="80" t="s">
        <v>377</v>
      </c>
      <c r="D11" s="80" t="s">
        <v>378</v>
      </c>
      <c r="E11" s="80" t="s">
        <v>379</v>
      </c>
      <c r="F11" s="331"/>
      <c r="G11" s="331"/>
      <c r="H11" s="332"/>
    </row>
    <row r="12" spans="1:8" ht="24.95" customHeight="1">
      <c r="A12" s="81">
        <v>1</v>
      </c>
      <c r="B12" s="82" t="s">
        <v>380</v>
      </c>
      <c r="C12" s="80">
        <v>20</v>
      </c>
      <c r="D12" s="80">
        <v>10.5</v>
      </c>
      <c r="E12" s="83" t="str">
        <f>IF(D12&gt;=18,"A1",IF(D12&gt;=16,"A2",IF(D12&gt;=14,"B1",IF(D12&gt;=12,"B2",IF(D12&gt;=10,"C1",IF(D12&gt;=8,"C2",IF(D12&gt;=6.5,"D","E")))))))</f>
        <v>C1</v>
      </c>
      <c r="F12" s="331"/>
      <c r="G12" s="331"/>
      <c r="H12" s="332"/>
    </row>
    <row r="13" spans="1:8" ht="24.95" customHeight="1">
      <c r="A13" s="81">
        <v>2</v>
      </c>
      <c r="B13" s="82" t="s">
        <v>381</v>
      </c>
      <c r="C13" s="80">
        <v>20</v>
      </c>
      <c r="D13" s="80">
        <v>12</v>
      </c>
      <c r="E13" s="83" t="str">
        <f t="shared" ref="E13:E16" si="0">IF(D13&gt;=18,"A1",IF(D13&gt;=16,"A2",IF(D13&gt;=14,"B1",IF(D13&gt;=12,"B2",IF(D13&gt;=10,"C1",IF(D13&gt;=8,"C2",IF(D13&gt;=6.5,"D","E")))))))</f>
        <v>B2</v>
      </c>
      <c r="F13" s="331"/>
      <c r="G13" s="331"/>
      <c r="H13" s="332"/>
    </row>
    <row r="14" spans="1:8" ht="24.95" customHeight="1">
      <c r="A14" s="81">
        <v>3</v>
      </c>
      <c r="B14" s="82" t="s">
        <v>382</v>
      </c>
      <c r="C14" s="80">
        <v>20</v>
      </c>
      <c r="D14" s="80">
        <v>17.5</v>
      </c>
      <c r="E14" s="83" t="str">
        <f t="shared" si="0"/>
        <v>A2</v>
      </c>
      <c r="F14" s="331"/>
      <c r="G14" s="331"/>
      <c r="H14" s="332"/>
    </row>
    <row r="15" spans="1:8" ht="24.95" customHeight="1">
      <c r="A15" s="81">
        <v>4</v>
      </c>
      <c r="B15" s="82" t="s">
        <v>383</v>
      </c>
      <c r="C15" s="80">
        <v>20</v>
      </c>
      <c r="D15" s="80">
        <v>3</v>
      </c>
      <c r="E15" s="83" t="str">
        <f t="shared" si="0"/>
        <v>E</v>
      </c>
      <c r="F15" s="331"/>
      <c r="G15" s="331"/>
      <c r="H15" s="332"/>
    </row>
    <row r="16" spans="1:8" ht="24.95" customHeight="1">
      <c r="A16" s="81">
        <v>5</v>
      </c>
      <c r="B16" s="82" t="s">
        <v>384</v>
      </c>
      <c r="C16" s="80">
        <v>20</v>
      </c>
      <c r="D16" s="80">
        <v>13.5</v>
      </c>
      <c r="E16" s="83" t="str">
        <f t="shared" si="0"/>
        <v>B2</v>
      </c>
      <c r="F16" s="331"/>
      <c r="G16" s="331"/>
      <c r="H16" s="332"/>
    </row>
    <row r="17" spans="1:8" ht="24.95" customHeight="1">
      <c r="A17" s="81">
        <v>6</v>
      </c>
      <c r="B17" s="82" t="s">
        <v>385</v>
      </c>
      <c r="C17" s="80">
        <v>20</v>
      </c>
      <c r="D17" s="80">
        <v>13.5</v>
      </c>
      <c r="E17" s="83"/>
      <c r="F17" s="331"/>
      <c r="G17" s="331"/>
      <c r="H17" s="332"/>
    </row>
    <row r="18" spans="1:8" ht="24.95" customHeight="1">
      <c r="A18" s="85"/>
      <c r="B18" s="86"/>
      <c r="C18" s="86"/>
      <c r="D18" s="80"/>
      <c r="E18" s="86"/>
      <c r="F18" s="331"/>
      <c r="G18" s="331"/>
      <c r="H18" s="332"/>
    </row>
    <row r="19" spans="1:8" ht="24.95" customHeight="1">
      <c r="A19" s="85"/>
      <c r="B19" s="80" t="s">
        <v>362</v>
      </c>
      <c r="C19" s="80">
        <f>SUM(C12:C16)</f>
        <v>100</v>
      </c>
      <c r="D19" s="80">
        <f>SUM(D12:D16)</f>
        <v>56.5</v>
      </c>
      <c r="E19" s="86"/>
      <c r="F19" s="331"/>
      <c r="G19" s="331"/>
      <c r="H19" s="332"/>
    </row>
    <row r="20" spans="1:8" ht="24.95" customHeight="1">
      <c r="A20" s="85"/>
      <c r="B20" s="87" t="s">
        <v>386</v>
      </c>
      <c r="C20" s="87"/>
      <c r="D20" s="88">
        <f>(D19/100)*100</f>
        <v>56.499999999999993</v>
      </c>
      <c r="E20" s="89"/>
      <c r="F20" s="331"/>
      <c r="G20" s="331"/>
      <c r="H20" s="332"/>
    </row>
    <row r="21" spans="1:8" ht="24.95" customHeight="1">
      <c r="A21" s="352" t="s">
        <v>387</v>
      </c>
      <c r="B21" s="327" t="s">
        <v>388</v>
      </c>
      <c r="C21" s="327"/>
      <c r="D21" s="327"/>
      <c r="E21" s="327" t="s">
        <v>389</v>
      </c>
      <c r="F21" s="327"/>
      <c r="G21" s="327"/>
      <c r="H21" s="329"/>
    </row>
    <row r="22" spans="1:8" ht="24.95" customHeight="1" thickBot="1">
      <c r="A22" s="353"/>
      <c r="B22" s="328"/>
      <c r="C22" s="328"/>
      <c r="D22" s="328"/>
      <c r="E22" s="328"/>
      <c r="F22" s="328"/>
      <c r="G22" s="328"/>
      <c r="H22" s="330"/>
    </row>
    <row r="23" spans="1:8" ht="24.95" customHeight="1" thickBot="1"/>
    <row r="24" spans="1:8" ht="24.95" customHeight="1">
      <c r="A24" s="348" t="s">
        <v>366</v>
      </c>
      <c r="B24" s="349"/>
      <c r="C24" s="349"/>
      <c r="D24" s="349"/>
      <c r="E24" s="349"/>
      <c r="F24" s="349"/>
      <c r="G24" s="349"/>
      <c r="H24" s="350"/>
    </row>
    <row r="25" spans="1:8" ht="24.95" customHeight="1">
      <c r="A25" s="333" t="s">
        <v>367</v>
      </c>
      <c r="B25" s="334"/>
      <c r="C25" s="334"/>
      <c r="D25" s="334"/>
      <c r="E25" s="334"/>
      <c r="F25" s="334"/>
      <c r="G25" s="334"/>
      <c r="H25" s="335"/>
    </row>
    <row r="26" spans="1:8" ht="24.95" customHeight="1">
      <c r="A26" s="333" t="s">
        <v>368</v>
      </c>
      <c r="B26" s="334"/>
      <c r="C26" s="334"/>
      <c r="D26" s="334"/>
      <c r="E26" s="334"/>
      <c r="F26" s="334"/>
      <c r="G26" s="334"/>
      <c r="H26" s="335"/>
    </row>
    <row r="27" spans="1:8" ht="24.95" customHeight="1">
      <c r="A27" s="333" t="s">
        <v>390</v>
      </c>
      <c r="B27" s="334"/>
      <c r="C27" s="334"/>
      <c r="D27" s="334"/>
      <c r="E27" s="334"/>
      <c r="F27" s="334"/>
      <c r="G27" s="334"/>
      <c r="H27" s="335"/>
    </row>
    <row r="28" spans="1:8" ht="24.95" customHeight="1">
      <c r="A28" s="333" t="s">
        <v>626</v>
      </c>
      <c r="B28" s="334"/>
      <c r="C28" s="334"/>
      <c r="D28" s="334"/>
      <c r="E28" s="334"/>
      <c r="F28" s="334"/>
      <c r="G28" s="334"/>
      <c r="H28" s="335"/>
    </row>
    <row r="29" spans="1:8" ht="24.95" customHeight="1">
      <c r="A29" s="76" t="s">
        <v>371</v>
      </c>
      <c r="C29" s="344" t="s">
        <v>372</v>
      </c>
      <c r="D29" s="344"/>
      <c r="E29" s="344"/>
      <c r="F29" s="74"/>
      <c r="G29" s="334"/>
      <c r="H29" s="335"/>
    </row>
    <row r="30" spans="1:8" ht="24.95" customHeight="1">
      <c r="A30" s="351" t="s">
        <v>373</v>
      </c>
      <c r="B30" s="344"/>
      <c r="C30" s="344" t="s">
        <v>34</v>
      </c>
      <c r="D30" s="344"/>
      <c r="E30" s="344"/>
      <c r="F30" s="77" t="s">
        <v>374</v>
      </c>
      <c r="G30" s="336">
        <v>2</v>
      </c>
      <c r="H30" s="337"/>
    </row>
    <row r="31" spans="1:8" ht="24.95" customHeight="1">
      <c r="A31" s="351" t="s">
        <v>7</v>
      </c>
      <c r="B31" s="344"/>
      <c r="C31" s="344" t="s">
        <v>33</v>
      </c>
      <c r="D31" s="344"/>
      <c r="E31" s="344"/>
      <c r="G31" s="344"/>
      <c r="H31" s="345"/>
    </row>
    <row r="32" spans="1:8" ht="24.95" customHeight="1">
      <c r="A32" s="351" t="s">
        <v>375</v>
      </c>
      <c r="B32" s="344"/>
      <c r="C32" s="344" t="s">
        <v>35</v>
      </c>
      <c r="D32" s="344"/>
      <c r="E32" s="344"/>
      <c r="F32" s="74" t="s">
        <v>11</v>
      </c>
      <c r="G32" s="78" t="s">
        <v>37</v>
      </c>
      <c r="H32" s="79"/>
    </row>
    <row r="33" spans="1:8" ht="24.95" customHeight="1">
      <c r="A33" s="341"/>
      <c r="B33" s="342"/>
      <c r="C33" s="342"/>
      <c r="D33" s="342"/>
      <c r="E33" s="343"/>
      <c r="F33" s="331"/>
      <c r="G33" s="331"/>
      <c r="H33" s="332"/>
    </row>
    <row r="34" spans="1:8" ht="24.95" customHeight="1">
      <c r="A34" s="81" t="s">
        <v>6</v>
      </c>
      <c r="B34" s="80" t="s">
        <v>376</v>
      </c>
      <c r="C34" s="80" t="s">
        <v>377</v>
      </c>
      <c r="D34" s="80" t="s">
        <v>378</v>
      </c>
      <c r="E34" s="80" t="s">
        <v>379</v>
      </c>
      <c r="F34" s="331"/>
      <c r="G34" s="331"/>
      <c r="H34" s="332"/>
    </row>
    <row r="35" spans="1:8" ht="24.95" customHeight="1">
      <c r="A35" s="81">
        <v>1</v>
      </c>
      <c r="B35" s="82" t="s">
        <v>380</v>
      </c>
      <c r="C35" s="80">
        <v>20</v>
      </c>
      <c r="D35" s="80">
        <v>18.5</v>
      </c>
      <c r="E35" s="83" t="str">
        <f>IF(D35&gt;=18,"A1",IF(D35&gt;=16,"A2",IF(D35&gt;=14,"B1",IF(D35&gt;=12,"B2",IF(D35&gt;=10,"C1",IF(D35&gt;=8,"C2",IF(D35&gt;=6.5,"D","E")))))))</f>
        <v>A1</v>
      </c>
      <c r="F35" s="331"/>
      <c r="G35" s="331"/>
      <c r="H35" s="332"/>
    </row>
    <row r="36" spans="1:8" ht="24.95" customHeight="1">
      <c r="A36" s="81">
        <v>2</v>
      </c>
      <c r="B36" s="82" t="s">
        <v>381</v>
      </c>
      <c r="C36" s="80">
        <v>20</v>
      </c>
      <c r="D36" s="80">
        <v>16.5</v>
      </c>
      <c r="E36" s="83" t="str">
        <f t="shared" ref="E36:E39" si="1">IF(D36&gt;=18,"A1",IF(D36&gt;=16,"A2",IF(D36&gt;=14,"B1",IF(D36&gt;=12,"B2",IF(D36&gt;=10,"C1",IF(D36&gt;=8,"C2",IF(D36&gt;=6.5,"D","E")))))))</f>
        <v>A2</v>
      </c>
      <c r="F36" s="331"/>
      <c r="G36" s="331"/>
      <c r="H36" s="332"/>
    </row>
    <row r="37" spans="1:8" ht="24.95" customHeight="1">
      <c r="A37" s="81">
        <v>3</v>
      </c>
      <c r="B37" s="82" t="s">
        <v>382</v>
      </c>
      <c r="C37" s="80">
        <v>20</v>
      </c>
      <c r="D37" s="80">
        <v>20</v>
      </c>
      <c r="E37" s="83" t="str">
        <f t="shared" si="1"/>
        <v>A1</v>
      </c>
      <c r="F37" s="331"/>
      <c r="G37" s="331"/>
      <c r="H37" s="332"/>
    </row>
    <row r="38" spans="1:8" ht="24.95" customHeight="1">
      <c r="A38" s="81">
        <v>4</v>
      </c>
      <c r="B38" s="82" t="s">
        <v>383</v>
      </c>
      <c r="C38" s="80">
        <v>20</v>
      </c>
      <c r="D38" s="80">
        <v>15</v>
      </c>
      <c r="E38" s="83" t="str">
        <f t="shared" si="1"/>
        <v>B1</v>
      </c>
      <c r="F38" s="331"/>
      <c r="G38" s="331"/>
      <c r="H38" s="332"/>
    </row>
    <row r="39" spans="1:8" ht="24.95" customHeight="1">
      <c r="A39" s="81">
        <v>5</v>
      </c>
      <c r="B39" s="82" t="s">
        <v>384</v>
      </c>
      <c r="C39" s="80">
        <v>20</v>
      </c>
      <c r="D39" s="80">
        <v>18.5</v>
      </c>
      <c r="E39" s="83" t="str">
        <f t="shared" si="1"/>
        <v>A1</v>
      </c>
      <c r="F39" s="331"/>
      <c r="G39" s="331"/>
      <c r="H39" s="332"/>
    </row>
    <row r="40" spans="1:8" ht="24.95" customHeight="1">
      <c r="A40" s="81">
        <v>6</v>
      </c>
      <c r="B40" s="82" t="s">
        <v>385</v>
      </c>
      <c r="C40" s="80">
        <v>20</v>
      </c>
      <c r="D40" s="80">
        <v>19</v>
      </c>
      <c r="E40" s="83"/>
      <c r="F40" s="331"/>
      <c r="G40" s="331"/>
      <c r="H40" s="332"/>
    </row>
    <row r="41" spans="1:8" ht="24.95" customHeight="1">
      <c r="A41" s="85"/>
      <c r="B41" s="86"/>
      <c r="C41" s="86"/>
      <c r="D41" s="80"/>
      <c r="E41" s="86"/>
      <c r="F41" s="331"/>
      <c r="G41" s="331"/>
      <c r="H41" s="332"/>
    </row>
    <row r="42" spans="1:8" ht="24.95" customHeight="1">
      <c r="A42" s="85"/>
      <c r="B42" s="80" t="s">
        <v>362</v>
      </c>
      <c r="C42" s="80">
        <f>SUM(C35:C39)</f>
        <v>100</v>
      </c>
      <c r="D42" s="80">
        <f>SUM(D35:D39)</f>
        <v>88.5</v>
      </c>
      <c r="E42" s="86"/>
      <c r="F42" s="331"/>
      <c r="G42" s="331"/>
      <c r="H42" s="332"/>
    </row>
    <row r="43" spans="1:8" ht="24.95" customHeight="1">
      <c r="A43" s="85"/>
      <c r="B43" s="87" t="s">
        <v>386</v>
      </c>
      <c r="C43" s="87"/>
      <c r="D43" s="88">
        <f>(D42/100)*100</f>
        <v>88.5</v>
      </c>
      <c r="E43" s="86"/>
      <c r="F43" s="331"/>
      <c r="G43" s="331"/>
      <c r="H43" s="332"/>
    </row>
    <row r="44" spans="1:8" ht="24.95" customHeight="1">
      <c r="A44" s="352" t="s">
        <v>387</v>
      </c>
      <c r="B44" s="327" t="s">
        <v>388</v>
      </c>
      <c r="C44" s="327"/>
      <c r="D44" s="327"/>
      <c r="E44" s="327" t="s">
        <v>389</v>
      </c>
      <c r="F44" s="327"/>
      <c r="G44" s="327"/>
      <c r="H44" s="329"/>
    </row>
    <row r="45" spans="1:8" ht="24.95" customHeight="1" thickBot="1">
      <c r="A45" s="353"/>
      <c r="B45" s="328"/>
      <c r="C45" s="328"/>
      <c r="D45" s="328"/>
      <c r="E45" s="328"/>
      <c r="F45" s="328"/>
      <c r="G45" s="328"/>
      <c r="H45" s="330"/>
    </row>
    <row r="46" spans="1:8" ht="24.95" customHeight="1" thickBot="1"/>
    <row r="47" spans="1:8" ht="24.95" customHeight="1">
      <c r="A47" s="348" t="s">
        <v>366</v>
      </c>
      <c r="B47" s="349"/>
      <c r="C47" s="349"/>
      <c r="D47" s="349"/>
      <c r="E47" s="349"/>
      <c r="F47" s="349"/>
      <c r="G47" s="349"/>
      <c r="H47" s="350"/>
    </row>
    <row r="48" spans="1:8" ht="24.95" customHeight="1">
      <c r="A48" s="333" t="s">
        <v>367</v>
      </c>
      <c r="B48" s="334"/>
      <c r="C48" s="334"/>
      <c r="D48" s="334"/>
      <c r="E48" s="334"/>
      <c r="F48" s="334"/>
      <c r="G48" s="334"/>
      <c r="H48" s="335"/>
    </row>
    <row r="49" spans="1:8" ht="24.95" customHeight="1">
      <c r="A49" s="333" t="s">
        <v>368</v>
      </c>
      <c r="B49" s="334"/>
      <c r="C49" s="334"/>
      <c r="D49" s="334"/>
      <c r="E49" s="334"/>
      <c r="F49" s="334"/>
      <c r="G49" s="334"/>
      <c r="H49" s="335"/>
    </row>
    <row r="50" spans="1:8" ht="24.95" customHeight="1">
      <c r="A50" s="333" t="s">
        <v>369</v>
      </c>
      <c r="B50" s="334"/>
      <c r="C50" s="334"/>
      <c r="D50" s="334"/>
      <c r="E50" s="334"/>
      <c r="F50" s="334"/>
      <c r="G50" s="334"/>
      <c r="H50" s="335"/>
    </row>
    <row r="51" spans="1:8" ht="24.95" customHeight="1">
      <c r="A51" s="333" t="s">
        <v>626</v>
      </c>
      <c r="B51" s="334"/>
      <c r="C51" s="334"/>
      <c r="D51" s="334"/>
      <c r="E51" s="334"/>
      <c r="F51" s="334"/>
      <c r="G51" s="334"/>
      <c r="H51" s="335"/>
    </row>
    <row r="52" spans="1:8" ht="24.95" customHeight="1">
      <c r="A52" s="76" t="s">
        <v>371</v>
      </c>
      <c r="C52" s="336" t="s">
        <v>372</v>
      </c>
      <c r="D52" s="336"/>
      <c r="E52" s="336"/>
      <c r="F52" s="74"/>
      <c r="G52" s="74"/>
      <c r="H52" s="75"/>
    </row>
    <row r="53" spans="1:8" ht="24.95" customHeight="1">
      <c r="A53" s="76" t="s">
        <v>373</v>
      </c>
      <c r="C53" s="336" t="s">
        <v>47</v>
      </c>
      <c r="D53" s="336"/>
      <c r="E53" s="336"/>
      <c r="F53" s="77" t="s">
        <v>391</v>
      </c>
      <c r="G53" s="334">
        <v>3</v>
      </c>
      <c r="H53" s="335"/>
    </row>
    <row r="54" spans="1:8" ht="24.95" customHeight="1">
      <c r="A54" s="76" t="s">
        <v>7</v>
      </c>
      <c r="C54" s="336" t="s">
        <v>46</v>
      </c>
      <c r="D54" s="336"/>
      <c r="E54" s="336"/>
      <c r="F54" s="78"/>
      <c r="G54" s="344"/>
      <c r="H54" s="345"/>
    </row>
    <row r="55" spans="1:8" ht="24.95" customHeight="1">
      <c r="A55" s="76" t="s">
        <v>375</v>
      </c>
      <c r="B55" s="78"/>
      <c r="C55" s="78" t="s">
        <v>48</v>
      </c>
      <c r="D55" s="78"/>
      <c r="F55" s="78" t="s">
        <v>11</v>
      </c>
      <c r="G55" s="334" t="s">
        <v>50</v>
      </c>
      <c r="H55" s="335"/>
    </row>
    <row r="56" spans="1:8" ht="24.95" customHeight="1">
      <c r="A56" s="341"/>
      <c r="B56" s="342"/>
      <c r="C56" s="342"/>
      <c r="D56" s="342"/>
      <c r="E56" s="343"/>
      <c r="F56" s="331"/>
      <c r="G56" s="331"/>
      <c r="H56" s="332"/>
    </row>
    <row r="57" spans="1:8" ht="24.95" customHeight="1">
      <c r="A57" s="81" t="s">
        <v>6</v>
      </c>
      <c r="B57" s="80" t="s">
        <v>376</v>
      </c>
      <c r="C57" s="80" t="s">
        <v>377</v>
      </c>
      <c r="D57" s="80" t="s">
        <v>378</v>
      </c>
      <c r="E57" s="80" t="s">
        <v>379</v>
      </c>
      <c r="F57" s="331"/>
      <c r="G57" s="331"/>
      <c r="H57" s="332"/>
    </row>
    <row r="58" spans="1:8" ht="24.95" customHeight="1">
      <c r="A58" s="81">
        <v>1</v>
      </c>
      <c r="B58" s="82" t="s">
        <v>380</v>
      </c>
      <c r="C58" s="80">
        <v>20</v>
      </c>
      <c r="D58" s="80">
        <v>18</v>
      </c>
      <c r="E58" s="83" t="str">
        <f>IF(D58&gt;=18,"A1",IF(D58&gt;=16,"A2",IF(D58&gt;=14,"B1",IF(D58&gt;=12,"B2",IF(D58&gt;=10,"C1",IF(D58&gt;=8,"C2",IF(D58&gt;=6.5,"D","E")))))))</f>
        <v>A1</v>
      </c>
      <c r="F58" s="331"/>
      <c r="G58" s="331"/>
      <c r="H58" s="332"/>
    </row>
    <row r="59" spans="1:8" ht="24.95" customHeight="1">
      <c r="A59" s="81">
        <v>2</v>
      </c>
      <c r="B59" s="82" t="s">
        <v>381</v>
      </c>
      <c r="C59" s="80">
        <v>20</v>
      </c>
      <c r="D59" s="80">
        <v>7.5</v>
      </c>
      <c r="E59" s="83" t="str">
        <f t="shared" ref="E59:E62" si="2">IF(D59&gt;=18,"A1",IF(D59&gt;=16,"A2",IF(D59&gt;=14,"B1",IF(D59&gt;=12,"B2",IF(D59&gt;=10,"C1",IF(D59&gt;=8,"C2",IF(D59&gt;=6.5,"D","E")))))))</f>
        <v>D</v>
      </c>
      <c r="F59" s="331"/>
      <c r="G59" s="331"/>
      <c r="H59" s="332"/>
    </row>
    <row r="60" spans="1:8" ht="24.95" customHeight="1">
      <c r="A60" s="81">
        <v>3</v>
      </c>
      <c r="B60" s="82" t="s">
        <v>382</v>
      </c>
      <c r="C60" s="80">
        <v>20</v>
      </c>
      <c r="D60" s="80">
        <v>14.5</v>
      </c>
      <c r="E60" s="83" t="str">
        <f t="shared" si="2"/>
        <v>B1</v>
      </c>
      <c r="F60" s="331"/>
      <c r="G60" s="331"/>
      <c r="H60" s="332"/>
    </row>
    <row r="61" spans="1:8" ht="24.95" customHeight="1">
      <c r="A61" s="81">
        <v>4</v>
      </c>
      <c r="B61" s="82" t="s">
        <v>383</v>
      </c>
      <c r="C61" s="80">
        <v>20</v>
      </c>
      <c r="D61" s="80">
        <v>4.5</v>
      </c>
      <c r="E61" s="83" t="str">
        <f t="shared" si="2"/>
        <v>E</v>
      </c>
      <c r="F61" s="331"/>
      <c r="G61" s="331"/>
      <c r="H61" s="332"/>
    </row>
    <row r="62" spans="1:8" ht="24.95" customHeight="1">
      <c r="A62" s="81">
        <v>5</v>
      </c>
      <c r="B62" s="82" t="s">
        <v>384</v>
      </c>
      <c r="C62" s="80">
        <v>20</v>
      </c>
      <c r="D62" s="80">
        <v>12</v>
      </c>
      <c r="E62" s="83" t="str">
        <f t="shared" si="2"/>
        <v>B2</v>
      </c>
      <c r="F62" s="331"/>
      <c r="G62" s="331"/>
      <c r="H62" s="332"/>
    </row>
    <row r="63" spans="1:8" ht="24.95" customHeight="1">
      <c r="A63" s="81">
        <v>6</v>
      </c>
      <c r="B63" s="82" t="s">
        <v>385</v>
      </c>
      <c r="C63" s="80">
        <v>20</v>
      </c>
      <c r="D63" s="80">
        <v>15</v>
      </c>
      <c r="E63" s="83"/>
      <c r="F63" s="331"/>
      <c r="G63" s="331"/>
      <c r="H63" s="332"/>
    </row>
    <row r="64" spans="1:8" ht="24.95" customHeight="1">
      <c r="A64" s="85"/>
      <c r="B64" s="86"/>
      <c r="C64" s="86"/>
      <c r="D64" s="80"/>
      <c r="E64" s="86"/>
      <c r="F64" s="331"/>
      <c r="G64" s="331"/>
      <c r="H64" s="332"/>
    </row>
    <row r="65" spans="1:8" ht="24.95" customHeight="1">
      <c r="A65" s="85"/>
      <c r="B65" s="80" t="s">
        <v>362</v>
      </c>
      <c r="C65" s="80">
        <f>SUM(C58:C62)</f>
        <v>100</v>
      </c>
      <c r="D65" s="80">
        <f>SUM(D58:D62)</f>
        <v>56.5</v>
      </c>
      <c r="E65" s="86"/>
      <c r="F65" s="331"/>
      <c r="G65" s="331"/>
      <c r="H65" s="332"/>
    </row>
    <row r="66" spans="1:8" ht="24.95" customHeight="1">
      <c r="A66" s="85"/>
      <c r="B66" s="87" t="s">
        <v>386</v>
      </c>
      <c r="C66" s="87"/>
      <c r="D66" s="88">
        <f>(D65/100)*100</f>
        <v>56.499999999999993</v>
      </c>
      <c r="E66" s="89"/>
      <c r="F66" s="331"/>
      <c r="G66" s="331"/>
      <c r="H66" s="332"/>
    </row>
    <row r="67" spans="1:8" ht="24.95" customHeight="1">
      <c r="A67" s="352" t="s">
        <v>387</v>
      </c>
      <c r="B67" s="327" t="s">
        <v>388</v>
      </c>
      <c r="C67" s="327"/>
      <c r="D67" s="327"/>
      <c r="E67" s="327" t="s">
        <v>389</v>
      </c>
      <c r="F67" s="327"/>
      <c r="G67" s="327"/>
      <c r="H67" s="329"/>
    </row>
    <row r="68" spans="1:8" ht="24.95" customHeight="1" thickBot="1">
      <c r="A68" s="353"/>
      <c r="B68" s="328"/>
      <c r="C68" s="328"/>
      <c r="D68" s="328"/>
      <c r="E68" s="328"/>
      <c r="F68" s="328"/>
      <c r="G68" s="328"/>
      <c r="H68" s="330"/>
    </row>
    <row r="69" spans="1:8" ht="24.95" customHeight="1" thickBot="1"/>
    <row r="70" spans="1:8" ht="24.95" customHeight="1">
      <c r="A70" s="348" t="s">
        <v>366</v>
      </c>
      <c r="B70" s="349"/>
      <c r="C70" s="349"/>
      <c r="D70" s="349"/>
      <c r="E70" s="349"/>
      <c r="F70" s="349"/>
      <c r="G70" s="349"/>
      <c r="H70" s="350"/>
    </row>
    <row r="71" spans="1:8" ht="24.95" customHeight="1">
      <c r="A71" s="333" t="s">
        <v>367</v>
      </c>
      <c r="B71" s="334"/>
      <c r="C71" s="334"/>
      <c r="D71" s="334"/>
      <c r="E71" s="334"/>
      <c r="F71" s="334"/>
      <c r="G71" s="334"/>
      <c r="H71" s="335"/>
    </row>
    <row r="72" spans="1:8" ht="24.95" customHeight="1">
      <c r="A72" s="333" t="s">
        <v>368</v>
      </c>
      <c r="B72" s="334"/>
      <c r="C72" s="334"/>
      <c r="D72" s="334"/>
      <c r="E72" s="334"/>
      <c r="F72" s="334"/>
      <c r="G72" s="334"/>
      <c r="H72" s="335"/>
    </row>
    <row r="73" spans="1:8" ht="24.95" customHeight="1">
      <c r="A73" s="333" t="s">
        <v>369</v>
      </c>
      <c r="B73" s="334"/>
      <c r="C73" s="334"/>
      <c r="D73" s="334"/>
      <c r="E73" s="334"/>
      <c r="F73" s="334"/>
      <c r="G73" s="334"/>
      <c r="H73" s="335"/>
    </row>
    <row r="74" spans="1:8" ht="24.95" customHeight="1">
      <c r="A74" s="333" t="s">
        <v>626</v>
      </c>
      <c r="B74" s="334"/>
      <c r="C74" s="334"/>
      <c r="D74" s="334"/>
      <c r="E74" s="334"/>
      <c r="F74" s="334"/>
      <c r="G74" s="334"/>
      <c r="H74" s="335"/>
    </row>
    <row r="75" spans="1:8" ht="24.95" customHeight="1">
      <c r="A75" s="76" t="s">
        <v>371</v>
      </c>
      <c r="C75" s="336" t="s">
        <v>372</v>
      </c>
      <c r="D75" s="336"/>
      <c r="E75" s="336"/>
      <c r="F75" s="74"/>
      <c r="G75" s="74"/>
      <c r="H75" s="75"/>
    </row>
    <row r="76" spans="1:8" ht="24.95" customHeight="1">
      <c r="A76" s="76" t="s">
        <v>373</v>
      </c>
      <c r="C76" s="336" t="s">
        <v>69</v>
      </c>
      <c r="D76" s="336"/>
      <c r="E76" s="336"/>
      <c r="F76" s="77" t="s">
        <v>391</v>
      </c>
      <c r="G76" s="334">
        <v>4</v>
      </c>
      <c r="H76" s="335"/>
    </row>
    <row r="77" spans="1:8" ht="24.95" customHeight="1">
      <c r="A77" s="76" t="s">
        <v>7</v>
      </c>
      <c r="C77" s="336" t="s">
        <v>46</v>
      </c>
      <c r="D77" s="336"/>
      <c r="E77" s="336"/>
      <c r="F77" s="78"/>
      <c r="G77" s="344"/>
      <c r="H77" s="345"/>
    </row>
    <row r="78" spans="1:8" ht="24.95" customHeight="1">
      <c r="A78" s="76" t="s">
        <v>375</v>
      </c>
      <c r="B78" s="78"/>
      <c r="C78" s="354" t="s">
        <v>70</v>
      </c>
      <c r="D78" s="354"/>
      <c r="E78" s="354"/>
      <c r="F78" s="78" t="s">
        <v>11</v>
      </c>
      <c r="G78" s="334" t="s">
        <v>71</v>
      </c>
      <c r="H78" s="335"/>
    </row>
    <row r="79" spans="1:8" ht="24.95" customHeight="1">
      <c r="A79" s="341"/>
      <c r="B79" s="342"/>
      <c r="C79" s="342"/>
      <c r="D79" s="342"/>
      <c r="E79" s="343"/>
      <c r="F79" s="331"/>
      <c r="G79" s="331"/>
      <c r="H79" s="332"/>
    </row>
    <row r="80" spans="1:8" ht="24.95" customHeight="1">
      <c r="A80" s="81" t="s">
        <v>6</v>
      </c>
      <c r="B80" s="80" t="s">
        <v>376</v>
      </c>
      <c r="C80" s="80" t="s">
        <v>377</v>
      </c>
      <c r="D80" s="80" t="s">
        <v>378</v>
      </c>
      <c r="E80" s="80" t="s">
        <v>379</v>
      </c>
      <c r="F80" s="331"/>
      <c r="G80" s="331"/>
      <c r="H80" s="332"/>
    </row>
    <row r="81" spans="1:8" ht="24.95" customHeight="1">
      <c r="A81" s="81">
        <v>1</v>
      </c>
      <c r="B81" s="82" t="s">
        <v>380</v>
      </c>
      <c r="C81" s="80">
        <v>20</v>
      </c>
      <c r="D81" s="80">
        <v>17</v>
      </c>
      <c r="E81" s="83" t="str">
        <f>IF(D81&gt;=18,"A1",IF(D81&gt;=16,"A2",IF(D81&gt;=14,"B1",IF(D81&gt;=12,"B2",IF(D81&gt;=10,"C1",IF(D81&gt;=8,"C2",IF(D81&gt;=6.5,"D","E")))))))</f>
        <v>A2</v>
      </c>
      <c r="F81" s="331"/>
      <c r="G81" s="331"/>
      <c r="H81" s="332"/>
    </row>
    <row r="82" spans="1:8" ht="24.95" customHeight="1">
      <c r="A82" s="81">
        <v>2</v>
      </c>
      <c r="B82" s="82" t="s">
        <v>381</v>
      </c>
      <c r="C82" s="80">
        <v>20</v>
      </c>
      <c r="D82" s="80">
        <v>14.5</v>
      </c>
      <c r="E82" s="83" t="str">
        <f t="shared" ref="E82:E85" si="3">IF(D82&gt;=18,"A1",IF(D82&gt;=16,"A2",IF(D82&gt;=14,"B1",IF(D82&gt;=12,"B2",IF(D82&gt;=10,"C1",IF(D82&gt;=8,"C2",IF(D82&gt;=6.5,"D","E")))))))</f>
        <v>B1</v>
      </c>
      <c r="F82" s="331"/>
      <c r="G82" s="331"/>
      <c r="H82" s="332"/>
    </row>
    <row r="83" spans="1:8" ht="24.95" customHeight="1">
      <c r="A83" s="81">
        <v>3</v>
      </c>
      <c r="B83" s="82" t="s">
        <v>382</v>
      </c>
      <c r="C83" s="80">
        <v>20</v>
      </c>
      <c r="D83" s="80">
        <v>15.5</v>
      </c>
      <c r="E83" s="83" t="str">
        <f t="shared" si="3"/>
        <v>B1</v>
      </c>
      <c r="F83" s="331"/>
      <c r="G83" s="331"/>
      <c r="H83" s="332"/>
    </row>
    <row r="84" spans="1:8" ht="24.95" customHeight="1">
      <c r="A84" s="81">
        <v>4</v>
      </c>
      <c r="B84" s="82" t="s">
        <v>383</v>
      </c>
      <c r="C84" s="80">
        <v>20</v>
      </c>
      <c r="D84" s="80">
        <v>9</v>
      </c>
      <c r="E84" s="83" t="str">
        <f t="shared" si="3"/>
        <v>C2</v>
      </c>
      <c r="F84" s="331"/>
      <c r="G84" s="331"/>
      <c r="H84" s="332"/>
    </row>
    <row r="85" spans="1:8" ht="24.95" customHeight="1">
      <c r="A85" s="81">
        <v>5</v>
      </c>
      <c r="B85" s="82" t="s">
        <v>384</v>
      </c>
      <c r="C85" s="80">
        <v>20</v>
      </c>
      <c r="D85" s="80">
        <v>14</v>
      </c>
      <c r="E85" s="83" t="str">
        <f t="shared" si="3"/>
        <v>B1</v>
      </c>
      <c r="F85" s="331"/>
      <c r="G85" s="331"/>
      <c r="H85" s="332"/>
    </row>
    <row r="86" spans="1:8" ht="24.95" customHeight="1">
      <c r="A86" s="81">
        <v>6</v>
      </c>
      <c r="B86" s="82" t="s">
        <v>385</v>
      </c>
      <c r="C86" s="80">
        <v>20</v>
      </c>
      <c r="D86" s="80">
        <v>17</v>
      </c>
      <c r="E86" s="83"/>
      <c r="F86" s="331"/>
      <c r="G86" s="331"/>
      <c r="H86" s="332"/>
    </row>
    <row r="87" spans="1:8" ht="24.95" customHeight="1">
      <c r="A87" s="85"/>
      <c r="B87" s="86"/>
      <c r="C87" s="86"/>
      <c r="D87" s="80"/>
      <c r="E87" s="86"/>
      <c r="F87" s="331"/>
      <c r="G87" s="331"/>
      <c r="H87" s="332"/>
    </row>
    <row r="88" spans="1:8" ht="24.95" customHeight="1">
      <c r="A88" s="85"/>
      <c r="B88" s="80" t="s">
        <v>362</v>
      </c>
      <c r="C88" s="80">
        <f>SUM(C81:C85)</f>
        <v>100</v>
      </c>
      <c r="D88" s="80">
        <f>SUM(D81:D85)</f>
        <v>70</v>
      </c>
      <c r="E88" s="86"/>
      <c r="F88" s="331"/>
      <c r="G88" s="331"/>
      <c r="H88" s="332"/>
    </row>
    <row r="89" spans="1:8" ht="24.95" customHeight="1">
      <c r="A89" s="85"/>
      <c r="B89" s="87" t="s">
        <v>386</v>
      </c>
      <c r="C89" s="87"/>
      <c r="D89" s="88">
        <f>(D88/100)*100</f>
        <v>70</v>
      </c>
      <c r="E89" s="89"/>
      <c r="F89" s="331"/>
      <c r="G89" s="331"/>
      <c r="H89" s="332"/>
    </row>
    <row r="90" spans="1:8" ht="24.95" customHeight="1">
      <c r="A90" s="352" t="s">
        <v>387</v>
      </c>
      <c r="B90" s="327" t="s">
        <v>388</v>
      </c>
      <c r="C90" s="327"/>
      <c r="D90" s="327"/>
      <c r="E90" s="327" t="s">
        <v>389</v>
      </c>
      <c r="F90" s="327"/>
      <c r="G90" s="327"/>
      <c r="H90" s="329"/>
    </row>
    <row r="91" spans="1:8" ht="24.95" customHeight="1" thickBot="1">
      <c r="A91" s="353"/>
      <c r="B91" s="328"/>
      <c r="C91" s="328"/>
      <c r="D91" s="328"/>
      <c r="E91" s="328"/>
      <c r="F91" s="328"/>
      <c r="G91" s="328"/>
      <c r="H91" s="330"/>
    </row>
    <row r="92" spans="1:8" ht="24.95" customHeight="1" thickBot="1"/>
    <row r="93" spans="1:8" ht="24.95" customHeight="1">
      <c r="A93" s="348" t="s">
        <v>366</v>
      </c>
      <c r="B93" s="349"/>
      <c r="C93" s="349"/>
      <c r="D93" s="349"/>
      <c r="E93" s="349"/>
      <c r="F93" s="349"/>
      <c r="G93" s="349"/>
      <c r="H93" s="350"/>
    </row>
    <row r="94" spans="1:8" ht="24.95" customHeight="1">
      <c r="A94" s="333" t="s">
        <v>367</v>
      </c>
      <c r="B94" s="334"/>
      <c r="C94" s="334"/>
      <c r="D94" s="334"/>
      <c r="E94" s="334"/>
      <c r="F94" s="334"/>
      <c r="G94" s="334"/>
      <c r="H94" s="335"/>
    </row>
    <row r="95" spans="1:8" ht="24.95" customHeight="1">
      <c r="A95" s="333" t="s">
        <v>368</v>
      </c>
      <c r="B95" s="334"/>
      <c r="C95" s="334"/>
      <c r="D95" s="334"/>
      <c r="E95" s="334"/>
      <c r="F95" s="334"/>
      <c r="G95" s="334"/>
      <c r="H95" s="335"/>
    </row>
    <row r="96" spans="1:8" ht="24.95" customHeight="1">
      <c r="A96" s="333" t="s">
        <v>369</v>
      </c>
      <c r="B96" s="334"/>
      <c r="C96" s="334"/>
      <c r="D96" s="334"/>
      <c r="E96" s="334"/>
      <c r="F96" s="334"/>
      <c r="G96" s="334"/>
      <c r="H96" s="335"/>
    </row>
    <row r="97" spans="1:8" ht="24.95" customHeight="1">
      <c r="A97" s="333" t="s">
        <v>626</v>
      </c>
      <c r="B97" s="334"/>
      <c r="C97" s="334"/>
      <c r="D97" s="334"/>
      <c r="E97" s="334"/>
      <c r="F97" s="334"/>
      <c r="G97" s="334"/>
      <c r="H97" s="335"/>
    </row>
    <row r="98" spans="1:8" ht="24.95" customHeight="1">
      <c r="A98" s="76" t="s">
        <v>371</v>
      </c>
      <c r="C98" s="336" t="s">
        <v>372</v>
      </c>
      <c r="D98" s="336"/>
      <c r="E98" s="336"/>
      <c r="F98" s="74"/>
      <c r="G98" s="74"/>
      <c r="H98" s="75"/>
    </row>
    <row r="99" spans="1:8" ht="24.95" customHeight="1">
      <c r="A99" s="76" t="s">
        <v>373</v>
      </c>
      <c r="C99" s="344" t="s">
        <v>59</v>
      </c>
      <c r="D99" s="344"/>
      <c r="E99" s="344"/>
      <c r="F99" s="77" t="s">
        <v>391</v>
      </c>
      <c r="G99" s="334">
        <v>5</v>
      </c>
      <c r="H99" s="335"/>
    </row>
    <row r="100" spans="1:8" ht="24.95" customHeight="1">
      <c r="A100" s="76" t="s">
        <v>7</v>
      </c>
      <c r="C100" s="344" t="s">
        <v>58</v>
      </c>
      <c r="D100" s="344"/>
      <c r="E100" s="344"/>
      <c r="F100" s="78"/>
      <c r="G100" s="344"/>
      <c r="H100" s="345"/>
    </row>
    <row r="101" spans="1:8" ht="24.95" customHeight="1">
      <c r="A101" s="76" t="s">
        <v>375</v>
      </c>
      <c r="B101" s="78"/>
      <c r="C101" s="346" t="s">
        <v>60</v>
      </c>
      <c r="D101" s="346"/>
      <c r="E101" s="346"/>
      <c r="F101" s="78" t="s">
        <v>11</v>
      </c>
      <c r="G101" s="344" t="s">
        <v>61</v>
      </c>
      <c r="H101" s="345"/>
    </row>
    <row r="102" spans="1:8" ht="24.95" customHeight="1">
      <c r="A102" s="341"/>
      <c r="B102" s="342"/>
      <c r="C102" s="342"/>
      <c r="D102" s="342"/>
      <c r="E102" s="343"/>
      <c r="F102" s="331"/>
      <c r="G102" s="331"/>
      <c r="H102" s="332"/>
    </row>
    <row r="103" spans="1:8" ht="24.95" customHeight="1">
      <c r="A103" s="81" t="s">
        <v>6</v>
      </c>
      <c r="B103" s="80" t="s">
        <v>376</v>
      </c>
      <c r="C103" s="80" t="s">
        <v>377</v>
      </c>
      <c r="D103" s="80" t="s">
        <v>378</v>
      </c>
      <c r="E103" s="80" t="s">
        <v>379</v>
      </c>
      <c r="F103" s="331"/>
      <c r="G103" s="331"/>
      <c r="H103" s="332"/>
    </row>
    <row r="104" spans="1:8" ht="24.95" customHeight="1">
      <c r="A104" s="81">
        <v>1</v>
      </c>
      <c r="B104" s="82" t="s">
        <v>380</v>
      </c>
      <c r="C104" s="80">
        <v>20</v>
      </c>
      <c r="D104" s="80">
        <v>16</v>
      </c>
      <c r="E104" s="83" t="str">
        <f>IF(D104&gt;=18,"A1",IF(D104&gt;=16,"A2",IF(D104&gt;=14,"B1",IF(D104&gt;=12,"B2",IF(D104&gt;=10,"C1",IF(D104&gt;=8,"C2",IF(D104&gt;=6.5,"D","E")))))))</f>
        <v>A2</v>
      </c>
      <c r="F104" s="331"/>
      <c r="G104" s="331"/>
      <c r="H104" s="332"/>
    </row>
    <row r="105" spans="1:8" ht="24.95" customHeight="1">
      <c r="A105" s="81">
        <v>2</v>
      </c>
      <c r="B105" s="82" t="s">
        <v>381</v>
      </c>
      <c r="C105" s="80">
        <v>20</v>
      </c>
      <c r="D105" s="80">
        <v>17</v>
      </c>
      <c r="E105" s="83" t="str">
        <f t="shared" ref="E105:E108" si="4">IF(D105&gt;=18,"A1",IF(D105&gt;=16,"A2",IF(D105&gt;=14,"B1",IF(D105&gt;=12,"B2",IF(D105&gt;=10,"C1",IF(D105&gt;=8,"C2",IF(D105&gt;=6.5,"D","E")))))))</f>
        <v>A2</v>
      </c>
      <c r="F105" s="331"/>
      <c r="G105" s="331"/>
      <c r="H105" s="332"/>
    </row>
    <row r="106" spans="1:8" ht="24.95" customHeight="1">
      <c r="A106" s="81">
        <v>3</v>
      </c>
      <c r="B106" s="82" t="s">
        <v>382</v>
      </c>
      <c r="C106" s="80">
        <v>20</v>
      </c>
      <c r="D106" s="80">
        <v>16.5</v>
      </c>
      <c r="E106" s="83" t="str">
        <f t="shared" si="4"/>
        <v>A2</v>
      </c>
      <c r="F106" s="331"/>
      <c r="G106" s="331"/>
      <c r="H106" s="332"/>
    </row>
    <row r="107" spans="1:8" ht="24.95" customHeight="1">
      <c r="A107" s="81">
        <v>4</v>
      </c>
      <c r="B107" s="82" t="s">
        <v>383</v>
      </c>
      <c r="C107" s="80">
        <v>20</v>
      </c>
      <c r="D107" s="80">
        <v>13</v>
      </c>
      <c r="E107" s="83" t="str">
        <f t="shared" si="4"/>
        <v>B2</v>
      </c>
      <c r="F107" s="331"/>
      <c r="G107" s="331"/>
      <c r="H107" s="332"/>
    </row>
    <row r="108" spans="1:8" ht="24.95" customHeight="1">
      <c r="A108" s="81">
        <v>5</v>
      </c>
      <c r="B108" s="82" t="s">
        <v>384</v>
      </c>
      <c r="C108" s="80">
        <v>20</v>
      </c>
      <c r="D108" s="80">
        <v>18</v>
      </c>
      <c r="E108" s="83" t="str">
        <f t="shared" si="4"/>
        <v>A1</v>
      </c>
      <c r="F108" s="331"/>
      <c r="G108" s="331"/>
      <c r="H108" s="332"/>
    </row>
    <row r="109" spans="1:8" ht="24.95" customHeight="1">
      <c r="A109" s="81">
        <v>6</v>
      </c>
      <c r="B109" s="82" t="s">
        <v>385</v>
      </c>
      <c r="C109" s="80">
        <v>20</v>
      </c>
      <c r="D109" s="80">
        <v>19</v>
      </c>
      <c r="E109" s="83"/>
      <c r="F109" s="331"/>
      <c r="G109" s="331"/>
      <c r="H109" s="332"/>
    </row>
    <row r="110" spans="1:8" ht="24.95" customHeight="1">
      <c r="A110" s="85"/>
      <c r="B110" s="86"/>
      <c r="C110" s="14"/>
      <c r="D110" s="80"/>
      <c r="E110" s="86"/>
      <c r="F110" s="331"/>
      <c r="G110" s="331"/>
      <c r="H110" s="332"/>
    </row>
    <row r="111" spans="1:8" ht="24.95" customHeight="1">
      <c r="A111" s="85"/>
      <c r="B111" s="80" t="s">
        <v>362</v>
      </c>
      <c r="C111" s="80">
        <f>SUM(C104:C108)</f>
        <v>100</v>
      </c>
      <c r="D111" s="80">
        <f>SUM(D104:D108)</f>
        <v>80.5</v>
      </c>
      <c r="E111" s="86"/>
      <c r="F111" s="331"/>
      <c r="G111" s="331"/>
      <c r="H111" s="332"/>
    </row>
    <row r="112" spans="1:8" ht="24.95" customHeight="1">
      <c r="A112" s="85"/>
      <c r="B112" s="87" t="s">
        <v>386</v>
      </c>
      <c r="C112" s="87"/>
      <c r="D112" s="88">
        <f>(D111/100)*100</f>
        <v>80.5</v>
      </c>
      <c r="E112" s="89"/>
      <c r="F112" s="331"/>
      <c r="G112" s="331"/>
      <c r="H112" s="332"/>
    </row>
    <row r="113" spans="1:8" ht="24.95" customHeight="1">
      <c r="A113" s="352" t="s">
        <v>387</v>
      </c>
      <c r="B113" s="327" t="s">
        <v>388</v>
      </c>
      <c r="C113" s="327"/>
      <c r="D113" s="327"/>
      <c r="E113" s="327" t="s">
        <v>389</v>
      </c>
      <c r="F113" s="327"/>
      <c r="G113" s="327"/>
      <c r="H113" s="329"/>
    </row>
    <row r="114" spans="1:8" ht="24.95" customHeight="1" thickBot="1">
      <c r="A114" s="353"/>
      <c r="B114" s="328"/>
      <c r="C114" s="328"/>
      <c r="D114" s="328"/>
      <c r="E114" s="328"/>
      <c r="F114" s="328"/>
      <c r="G114" s="328"/>
      <c r="H114" s="330"/>
    </row>
    <row r="115" spans="1:8" ht="24.95" customHeight="1" thickBot="1"/>
    <row r="116" spans="1:8" ht="24.95" customHeight="1">
      <c r="A116" s="348" t="s">
        <v>366</v>
      </c>
      <c r="B116" s="349"/>
      <c r="C116" s="349"/>
      <c r="D116" s="349"/>
      <c r="E116" s="349"/>
      <c r="F116" s="349"/>
      <c r="G116" s="349"/>
      <c r="H116" s="350"/>
    </row>
    <row r="117" spans="1:8" ht="24.95" customHeight="1">
      <c r="A117" s="333" t="s">
        <v>367</v>
      </c>
      <c r="B117" s="334"/>
      <c r="C117" s="334"/>
      <c r="D117" s="334"/>
      <c r="E117" s="334"/>
      <c r="F117" s="334"/>
      <c r="G117" s="334"/>
      <c r="H117" s="335"/>
    </row>
    <row r="118" spans="1:8" ht="24.95" customHeight="1">
      <c r="A118" s="333" t="s">
        <v>368</v>
      </c>
      <c r="B118" s="334"/>
      <c r="C118" s="334"/>
      <c r="D118" s="334"/>
      <c r="E118" s="334"/>
      <c r="F118" s="334"/>
      <c r="G118" s="334"/>
      <c r="H118" s="335"/>
    </row>
    <row r="119" spans="1:8" ht="24.95" customHeight="1">
      <c r="A119" s="333" t="s">
        <v>369</v>
      </c>
      <c r="B119" s="334"/>
      <c r="C119" s="334"/>
      <c r="D119" s="334"/>
      <c r="E119" s="334"/>
      <c r="F119" s="334"/>
      <c r="G119" s="334"/>
      <c r="H119" s="335"/>
    </row>
    <row r="120" spans="1:8" ht="24.95" customHeight="1">
      <c r="A120" s="333" t="s">
        <v>626</v>
      </c>
      <c r="B120" s="334"/>
      <c r="C120" s="334"/>
      <c r="D120" s="334"/>
      <c r="E120" s="334"/>
      <c r="F120" s="334"/>
      <c r="G120" s="334"/>
      <c r="H120" s="335"/>
    </row>
    <row r="121" spans="1:8" ht="24.95" customHeight="1">
      <c r="A121" s="76" t="s">
        <v>371</v>
      </c>
      <c r="C121" s="336" t="s">
        <v>372</v>
      </c>
      <c r="D121" s="336"/>
      <c r="E121" s="336"/>
      <c r="F121" s="74"/>
      <c r="G121" s="74"/>
      <c r="H121" s="75"/>
    </row>
    <row r="122" spans="1:8" ht="24.95" customHeight="1">
      <c r="A122" s="76" t="s">
        <v>373</v>
      </c>
      <c r="C122" s="336" t="s">
        <v>79</v>
      </c>
      <c r="D122" s="336"/>
      <c r="E122" s="336"/>
      <c r="F122" s="77" t="s">
        <v>391</v>
      </c>
      <c r="G122" s="336">
        <v>6</v>
      </c>
      <c r="H122" s="337"/>
    </row>
    <row r="123" spans="1:8" ht="24.95" customHeight="1">
      <c r="A123" s="76" t="s">
        <v>7</v>
      </c>
      <c r="C123" s="336" t="s">
        <v>78</v>
      </c>
      <c r="D123" s="336"/>
      <c r="E123" s="336"/>
      <c r="F123" s="77"/>
      <c r="G123" s="336"/>
      <c r="H123" s="337"/>
    </row>
    <row r="124" spans="1:8" ht="24.95" customHeight="1">
      <c r="A124" s="76" t="s">
        <v>375</v>
      </c>
      <c r="B124" s="78"/>
      <c r="C124" s="338" t="s">
        <v>80</v>
      </c>
      <c r="D124" s="338"/>
      <c r="E124" s="338"/>
      <c r="F124" s="77" t="s">
        <v>11</v>
      </c>
      <c r="G124" s="339" t="s">
        <v>82</v>
      </c>
      <c r="H124" s="340"/>
    </row>
    <row r="125" spans="1:8" ht="24.95" customHeight="1">
      <c r="A125" s="341"/>
      <c r="B125" s="342"/>
      <c r="C125" s="342"/>
      <c r="D125" s="342"/>
      <c r="E125" s="343"/>
      <c r="F125" s="331"/>
      <c r="G125" s="331"/>
      <c r="H125" s="332"/>
    </row>
    <row r="126" spans="1:8" ht="24.95" customHeight="1">
      <c r="A126" s="81" t="s">
        <v>6</v>
      </c>
      <c r="B126" s="80" t="s">
        <v>376</v>
      </c>
      <c r="C126" s="80" t="s">
        <v>377</v>
      </c>
      <c r="D126" s="80" t="s">
        <v>378</v>
      </c>
      <c r="E126" s="80" t="s">
        <v>379</v>
      </c>
      <c r="F126" s="331"/>
      <c r="G126" s="331"/>
      <c r="H126" s="332"/>
    </row>
    <row r="127" spans="1:8" ht="24.95" customHeight="1">
      <c r="A127" s="81">
        <v>1</v>
      </c>
      <c r="B127" s="82" t="s">
        <v>380</v>
      </c>
      <c r="C127" s="80">
        <v>20</v>
      </c>
      <c r="D127" s="80">
        <v>16</v>
      </c>
      <c r="E127" s="83" t="str">
        <f>IF(D127&gt;=18,"A1",IF(D127&gt;=16,"A2",IF(D127&gt;=14,"B1",IF(D127&gt;=12,"B2",IF(D127&gt;=10,"C1",IF(D127&gt;=8,"C2",IF(D127&gt;=6.5,"D","E")))))))</f>
        <v>A2</v>
      </c>
      <c r="F127" s="331"/>
      <c r="G127" s="331"/>
      <c r="H127" s="332"/>
    </row>
    <row r="128" spans="1:8" ht="24.95" customHeight="1">
      <c r="A128" s="81">
        <v>2</v>
      </c>
      <c r="B128" s="82" t="s">
        <v>381</v>
      </c>
      <c r="C128" s="80">
        <v>20</v>
      </c>
      <c r="D128" s="80">
        <v>18</v>
      </c>
      <c r="E128" s="83" t="str">
        <f t="shared" ref="E128:E131" si="5">IF(D128&gt;=18,"A1",IF(D128&gt;=16,"A2",IF(D128&gt;=14,"B1",IF(D128&gt;=12,"B2",IF(D128&gt;=10,"C1",IF(D128&gt;=8,"C2",IF(D128&gt;=6.5,"D","E")))))))</f>
        <v>A1</v>
      </c>
      <c r="F128" s="331"/>
      <c r="G128" s="331"/>
      <c r="H128" s="332"/>
    </row>
    <row r="129" spans="1:8" ht="24.95" customHeight="1">
      <c r="A129" s="81">
        <v>3</v>
      </c>
      <c r="B129" s="82" t="s">
        <v>382</v>
      </c>
      <c r="C129" s="80">
        <v>20</v>
      </c>
      <c r="D129" s="80">
        <v>11.5</v>
      </c>
      <c r="E129" s="83" t="str">
        <f t="shared" si="5"/>
        <v>C1</v>
      </c>
      <c r="F129" s="331"/>
      <c r="G129" s="331"/>
      <c r="H129" s="332"/>
    </row>
    <row r="130" spans="1:8" ht="24.95" customHeight="1">
      <c r="A130" s="81">
        <v>4</v>
      </c>
      <c r="B130" s="82" t="s">
        <v>383</v>
      </c>
      <c r="C130" s="80">
        <v>20</v>
      </c>
      <c r="D130" s="80">
        <v>7.5</v>
      </c>
      <c r="E130" s="83" t="str">
        <f t="shared" si="5"/>
        <v>D</v>
      </c>
      <c r="F130" s="331"/>
      <c r="G130" s="331"/>
      <c r="H130" s="332"/>
    </row>
    <row r="131" spans="1:8" ht="24.95" customHeight="1">
      <c r="A131" s="81">
        <v>5</v>
      </c>
      <c r="B131" s="82" t="s">
        <v>384</v>
      </c>
      <c r="C131" s="80">
        <v>20</v>
      </c>
      <c r="D131" s="80">
        <v>17</v>
      </c>
      <c r="E131" s="83" t="str">
        <f t="shared" si="5"/>
        <v>A2</v>
      </c>
      <c r="F131" s="331"/>
      <c r="G131" s="331"/>
      <c r="H131" s="332"/>
    </row>
    <row r="132" spans="1:8" ht="24.95" customHeight="1">
      <c r="A132" s="81">
        <v>6</v>
      </c>
      <c r="B132" s="82" t="s">
        <v>385</v>
      </c>
      <c r="C132" s="80">
        <v>20</v>
      </c>
      <c r="D132" s="80">
        <v>15</v>
      </c>
      <c r="E132" s="83"/>
      <c r="F132" s="331"/>
      <c r="G132" s="331"/>
      <c r="H132" s="332"/>
    </row>
    <row r="133" spans="1:8" ht="24.95" customHeight="1">
      <c r="A133" s="85"/>
      <c r="B133" s="86"/>
      <c r="C133" s="86"/>
      <c r="D133" s="80"/>
      <c r="E133" s="86"/>
      <c r="F133" s="331"/>
      <c r="G133" s="331"/>
      <c r="H133" s="332"/>
    </row>
    <row r="134" spans="1:8" ht="24.95" customHeight="1">
      <c r="A134" s="85"/>
      <c r="B134" s="80" t="s">
        <v>362</v>
      </c>
      <c r="C134" s="80">
        <f>SUM(C127:C131)</f>
        <v>100</v>
      </c>
      <c r="D134" s="80">
        <f>SUM(D127:D131)</f>
        <v>70</v>
      </c>
      <c r="E134" s="86"/>
      <c r="F134" s="331"/>
      <c r="G134" s="331"/>
      <c r="H134" s="332"/>
    </row>
    <row r="135" spans="1:8" ht="24.95" customHeight="1">
      <c r="A135" s="85"/>
      <c r="B135" s="87" t="s">
        <v>386</v>
      </c>
      <c r="C135" s="87"/>
      <c r="D135" s="88">
        <f>(D134/100)*100</f>
        <v>70</v>
      </c>
      <c r="E135" s="89"/>
      <c r="F135" s="331"/>
      <c r="G135" s="331"/>
      <c r="H135" s="332"/>
    </row>
    <row r="136" spans="1:8" ht="24.95" customHeight="1">
      <c r="A136" s="352" t="s">
        <v>387</v>
      </c>
      <c r="B136" s="327" t="s">
        <v>388</v>
      </c>
      <c r="C136" s="327"/>
      <c r="D136" s="327"/>
      <c r="E136" s="327" t="s">
        <v>389</v>
      </c>
      <c r="F136" s="327"/>
      <c r="G136" s="327"/>
      <c r="H136" s="329"/>
    </row>
    <row r="137" spans="1:8" ht="24.95" customHeight="1" thickBot="1">
      <c r="A137" s="353"/>
      <c r="B137" s="328"/>
      <c r="C137" s="328"/>
      <c r="D137" s="328"/>
      <c r="E137" s="328"/>
      <c r="F137" s="328"/>
      <c r="G137" s="328"/>
      <c r="H137" s="330"/>
    </row>
    <row r="138" spans="1:8" ht="24.95" customHeight="1" thickBot="1"/>
    <row r="139" spans="1:8" ht="24.95" customHeight="1">
      <c r="A139" s="348" t="s">
        <v>366</v>
      </c>
      <c r="B139" s="349"/>
      <c r="C139" s="349"/>
      <c r="D139" s="349"/>
      <c r="E139" s="349"/>
      <c r="F139" s="349"/>
      <c r="G139" s="349"/>
      <c r="H139" s="350"/>
    </row>
    <row r="140" spans="1:8" ht="24.95" customHeight="1">
      <c r="A140" s="333" t="s">
        <v>367</v>
      </c>
      <c r="B140" s="334"/>
      <c r="C140" s="334"/>
      <c r="D140" s="334"/>
      <c r="E140" s="334"/>
      <c r="F140" s="334"/>
      <c r="G140" s="334"/>
      <c r="H140" s="335"/>
    </row>
    <row r="141" spans="1:8" ht="24.95" customHeight="1">
      <c r="A141" s="333" t="s">
        <v>368</v>
      </c>
      <c r="B141" s="334"/>
      <c r="C141" s="334"/>
      <c r="D141" s="334"/>
      <c r="E141" s="334"/>
      <c r="F141" s="334"/>
      <c r="G141" s="334"/>
      <c r="H141" s="335"/>
    </row>
    <row r="142" spans="1:8" ht="24.95" customHeight="1">
      <c r="A142" s="333" t="s">
        <v>369</v>
      </c>
      <c r="B142" s="334"/>
      <c r="C142" s="334"/>
      <c r="D142" s="334"/>
      <c r="E142" s="334"/>
      <c r="F142" s="334"/>
      <c r="G142" s="334"/>
      <c r="H142" s="335"/>
    </row>
    <row r="143" spans="1:8" ht="24.95" customHeight="1">
      <c r="A143" s="333" t="s">
        <v>626</v>
      </c>
      <c r="B143" s="334"/>
      <c r="C143" s="334"/>
      <c r="D143" s="334"/>
      <c r="E143" s="334"/>
      <c r="F143" s="334"/>
      <c r="G143" s="334"/>
      <c r="H143" s="335"/>
    </row>
    <row r="144" spans="1:8" ht="24.95" customHeight="1">
      <c r="A144" s="76" t="s">
        <v>371</v>
      </c>
      <c r="C144" s="336" t="s">
        <v>372</v>
      </c>
      <c r="D144" s="336"/>
      <c r="E144" s="336"/>
      <c r="F144" s="74"/>
      <c r="G144" s="74"/>
      <c r="H144" s="75"/>
    </row>
    <row r="145" spans="1:8" ht="24.95" customHeight="1">
      <c r="A145" s="76" t="s">
        <v>373</v>
      </c>
      <c r="B145" s="92"/>
      <c r="C145" s="360" t="s">
        <v>320</v>
      </c>
      <c r="D145" s="360"/>
      <c r="E145" s="360"/>
      <c r="F145" s="77" t="s">
        <v>391</v>
      </c>
      <c r="G145" s="336">
        <v>7</v>
      </c>
      <c r="H145" s="337"/>
    </row>
    <row r="146" spans="1:8" ht="24.95" customHeight="1">
      <c r="A146" s="76" t="s">
        <v>7</v>
      </c>
      <c r="B146" s="92"/>
      <c r="C146" s="360" t="s">
        <v>319</v>
      </c>
      <c r="D146" s="360"/>
      <c r="E146" s="360"/>
      <c r="F146" s="78"/>
      <c r="G146" s="336"/>
      <c r="H146" s="337"/>
    </row>
    <row r="147" spans="1:8" ht="24.95" customHeight="1">
      <c r="A147" s="76" t="s">
        <v>375</v>
      </c>
      <c r="B147" s="78"/>
      <c r="C147" s="357" t="s">
        <v>321</v>
      </c>
      <c r="D147" s="357"/>
      <c r="E147" s="357"/>
      <c r="F147" s="78" t="s">
        <v>11</v>
      </c>
      <c r="G147" s="358" t="s">
        <v>322</v>
      </c>
      <c r="H147" s="359"/>
    </row>
    <row r="148" spans="1:8" ht="24.95" customHeight="1">
      <c r="A148" s="341"/>
      <c r="B148" s="342"/>
      <c r="C148" s="342"/>
      <c r="D148" s="342"/>
      <c r="E148" s="343"/>
      <c r="F148" s="331"/>
      <c r="G148" s="331"/>
      <c r="H148" s="332"/>
    </row>
    <row r="149" spans="1:8" ht="24.95" customHeight="1">
      <c r="A149" s="81" t="s">
        <v>6</v>
      </c>
      <c r="B149" s="80" t="s">
        <v>376</v>
      </c>
      <c r="C149" s="80" t="s">
        <v>377</v>
      </c>
      <c r="D149" s="80" t="s">
        <v>378</v>
      </c>
      <c r="E149" s="80" t="s">
        <v>379</v>
      </c>
      <c r="F149" s="331"/>
      <c r="G149" s="331"/>
      <c r="H149" s="332"/>
    </row>
    <row r="150" spans="1:8" ht="24.95" customHeight="1">
      <c r="A150" s="81">
        <v>1</v>
      </c>
      <c r="B150" s="82" t="s">
        <v>380</v>
      </c>
      <c r="C150" s="80">
        <v>20</v>
      </c>
      <c r="D150" s="80">
        <v>16</v>
      </c>
      <c r="E150" s="83" t="str">
        <f>IF(D150&gt;=18,"A1",IF(D150&gt;=16,"A2",IF(D150&gt;=14,"B1",IF(D150&gt;=12,"B2",IF(D150&gt;=10,"C1",IF(D150&gt;=8,"C2",IF(D150&gt;=6.5,"D","E")))))))</f>
        <v>A2</v>
      </c>
      <c r="F150" s="331"/>
      <c r="G150" s="331"/>
      <c r="H150" s="332"/>
    </row>
    <row r="151" spans="1:8" ht="24.95" customHeight="1">
      <c r="A151" s="81">
        <v>2</v>
      </c>
      <c r="B151" s="82" t="s">
        <v>381</v>
      </c>
      <c r="C151" s="80">
        <v>20</v>
      </c>
      <c r="D151" s="80">
        <v>16</v>
      </c>
      <c r="E151" s="83" t="str">
        <f t="shared" ref="E151:E154" si="6">IF(D151&gt;=18,"A1",IF(D151&gt;=16,"A2",IF(D151&gt;=14,"B1",IF(D151&gt;=12,"B2",IF(D151&gt;=10,"C1",IF(D151&gt;=8,"C2",IF(D151&gt;=6.5,"D","E")))))))</f>
        <v>A2</v>
      </c>
      <c r="F151" s="331"/>
      <c r="G151" s="331"/>
      <c r="H151" s="332"/>
    </row>
    <row r="152" spans="1:8" ht="24.95" customHeight="1">
      <c r="A152" s="81">
        <v>3</v>
      </c>
      <c r="B152" s="82" t="s">
        <v>382</v>
      </c>
      <c r="C152" s="80">
        <v>20</v>
      </c>
      <c r="D152" s="80">
        <v>15</v>
      </c>
      <c r="E152" s="83" t="str">
        <f t="shared" si="6"/>
        <v>B1</v>
      </c>
      <c r="F152" s="331"/>
      <c r="G152" s="331"/>
      <c r="H152" s="332"/>
    </row>
    <row r="153" spans="1:8" ht="24.95" customHeight="1">
      <c r="A153" s="81">
        <v>4</v>
      </c>
      <c r="B153" s="82" t="s">
        <v>383</v>
      </c>
      <c r="C153" s="80">
        <v>20</v>
      </c>
      <c r="D153" s="80">
        <v>13.5</v>
      </c>
      <c r="E153" s="83" t="str">
        <f t="shared" si="6"/>
        <v>B2</v>
      </c>
      <c r="F153" s="331"/>
      <c r="G153" s="331"/>
      <c r="H153" s="332"/>
    </row>
    <row r="154" spans="1:8" ht="24.95" customHeight="1">
      <c r="A154" s="81">
        <v>5</v>
      </c>
      <c r="B154" s="82" t="s">
        <v>384</v>
      </c>
      <c r="C154" s="80">
        <v>20</v>
      </c>
      <c r="D154" s="80">
        <v>19.5</v>
      </c>
      <c r="E154" s="83" t="str">
        <f t="shared" si="6"/>
        <v>A1</v>
      </c>
      <c r="F154" s="331"/>
      <c r="G154" s="331"/>
      <c r="H154" s="332"/>
    </row>
    <row r="155" spans="1:8" ht="24.95" customHeight="1">
      <c r="A155" s="81">
        <v>6</v>
      </c>
      <c r="B155" s="82" t="s">
        <v>385</v>
      </c>
      <c r="C155" s="80">
        <v>20</v>
      </c>
      <c r="D155" s="80">
        <v>19</v>
      </c>
      <c r="E155" s="83"/>
      <c r="F155" s="331"/>
      <c r="G155" s="331"/>
      <c r="H155" s="332"/>
    </row>
    <row r="156" spans="1:8" ht="24.95" customHeight="1">
      <c r="A156" s="85"/>
      <c r="B156" s="86"/>
      <c r="C156" s="86"/>
      <c r="D156" s="80"/>
      <c r="E156" s="86"/>
      <c r="F156" s="331"/>
      <c r="G156" s="331"/>
      <c r="H156" s="332"/>
    </row>
    <row r="157" spans="1:8" ht="24.95" customHeight="1">
      <c r="A157" s="85"/>
      <c r="B157" s="80" t="s">
        <v>362</v>
      </c>
      <c r="C157" s="80">
        <f>SUM(C150:C154)</f>
        <v>100</v>
      </c>
      <c r="D157" s="80">
        <f>SUM(D150:D154)</f>
        <v>80</v>
      </c>
      <c r="E157" s="86"/>
      <c r="F157" s="331"/>
      <c r="G157" s="331"/>
      <c r="H157" s="332"/>
    </row>
    <row r="158" spans="1:8" ht="24.95" customHeight="1">
      <c r="A158" s="85"/>
      <c r="B158" s="87" t="s">
        <v>386</v>
      </c>
      <c r="C158" s="87"/>
      <c r="D158" s="88">
        <f>(D157/100)*100</f>
        <v>80</v>
      </c>
      <c r="E158" s="89"/>
      <c r="F158" s="331"/>
      <c r="G158" s="331"/>
      <c r="H158" s="332"/>
    </row>
    <row r="159" spans="1:8" ht="24.95" customHeight="1">
      <c r="A159" s="352" t="s">
        <v>387</v>
      </c>
      <c r="B159" s="327" t="s">
        <v>388</v>
      </c>
      <c r="C159" s="327"/>
      <c r="D159" s="327"/>
      <c r="E159" s="327" t="s">
        <v>389</v>
      </c>
      <c r="F159" s="327"/>
      <c r="G159" s="327"/>
      <c r="H159" s="329"/>
    </row>
    <row r="160" spans="1:8" ht="24.95" customHeight="1" thickBot="1">
      <c r="A160" s="353"/>
      <c r="B160" s="328"/>
      <c r="C160" s="328"/>
      <c r="D160" s="328"/>
      <c r="E160" s="328"/>
      <c r="F160" s="328"/>
      <c r="G160" s="328"/>
      <c r="H160" s="330"/>
    </row>
    <row r="161" spans="1:8" ht="24.95" customHeight="1" thickBot="1"/>
    <row r="162" spans="1:8" ht="24.95" customHeight="1">
      <c r="A162" s="348" t="s">
        <v>366</v>
      </c>
      <c r="B162" s="349"/>
      <c r="C162" s="349"/>
      <c r="D162" s="349"/>
      <c r="E162" s="349"/>
      <c r="F162" s="349"/>
      <c r="G162" s="349"/>
      <c r="H162" s="350"/>
    </row>
    <row r="163" spans="1:8" ht="24.95" customHeight="1">
      <c r="A163" s="333" t="s">
        <v>367</v>
      </c>
      <c r="B163" s="334"/>
      <c r="C163" s="334"/>
      <c r="D163" s="334"/>
      <c r="E163" s="334"/>
      <c r="F163" s="334"/>
      <c r="G163" s="334"/>
      <c r="H163" s="335"/>
    </row>
    <row r="164" spans="1:8" ht="24.95" customHeight="1">
      <c r="A164" s="333" t="s">
        <v>368</v>
      </c>
      <c r="B164" s="334"/>
      <c r="C164" s="334"/>
      <c r="D164" s="334"/>
      <c r="E164" s="334"/>
      <c r="F164" s="334"/>
      <c r="G164" s="334"/>
      <c r="H164" s="335"/>
    </row>
    <row r="165" spans="1:8" ht="24.95" customHeight="1">
      <c r="A165" s="333" t="s">
        <v>369</v>
      </c>
      <c r="B165" s="334"/>
      <c r="C165" s="334"/>
      <c r="D165" s="334"/>
      <c r="E165" s="334"/>
      <c r="F165" s="334"/>
      <c r="G165" s="334"/>
      <c r="H165" s="335"/>
    </row>
    <row r="166" spans="1:8" ht="24.95" customHeight="1">
      <c r="A166" s="333" t="s">
        <v>626</v>
      </c>
      <c r="B166" s="334"/>
      <c r="C166" s="334"/>
      <c r="D166" s="334"/>
      <c r="E166" s="334"/>
      <c r="F166" s="334"/>
      <c r="G166" s="334"/>
      <c r="H166" s="335"/>
    </row>
    <row r="167" spans="1:8" ht="24.95" customHeight="1">
      <c r="A167" s="76" t="s">
        <v>371</v>
      </c>
      <c r="C167" s="336" t="s">
        <v>372</v>
      </c>
      <c r="D167" s="336"/>
      <c r="E167" s="336"/>
      <c r="F167" s="74"/>
      <c r="G167" s="74"/>
      <c r="H167" s="75"/>
    </row>
    <row r="168" spans="1:8" ht="24.95" customHeight="1">
      <c r="A168" s="76" t="s">
        <v>373</v>
      </c>
      <c r="C168" s="336" t="s">
        <v>91</v>
      </c>
      <c r="D168" s="336"/>
      <c r="E168" s="336"/>
      <c r="F168" s="77" t="s">
        <v>391</v>
      </c>
      <c r="G168" s="336">
        <v>8</v>
      </c>
      <c r="H168" s="337"/>
    </row>
    <row r="169" spans="1:8" ht="24.95" customHeight="1">
      <c r="A169" s="76" t="s">
        <v>7</v>
      </c>
      <c r="C169" s="336" t="s">
        <v>90</v>
      </c>
      <c r="D169" s="336"/>
      <c r="E169" s="336"/>
      <c r="F169" s="78"/>
      <c r="G169" s="336"/>
      <c r="H169" s="337"/>
    </row>
    <row r="170" spans="1:8" ht="24.95" customHeight="1">
      <c r="A170" s="76" t="s">
        <v>375</v>
      </c>
      <c r="B170" s="78"/>
      <c r="C170" s="354" t="s">
        <v>92</v>
      </c>
      <c r="D170" s="354"/>
      <c r="E170" s="354"/>
      <c r="F170" s="78" t="s">
        <v>11</v>
      </c>
      <c r="G170" s="355" t="s">
        <v>93</v>
      </c>
      <c r="H170" s="356"/>
    </row>
    <row r="171" spans="1:8" ht="24.95" customHeight="1">
      <c r="A171" s="341"/>
      <c r="B171" s="342"/>
      <c r="C171" s="342"/>
      <c r="D171" s="342"/>
      <c r="E171" s="343"/>
      <c r="F171" s="331"/>
      <c r="G171" s="331"/>
      <c r="H171" s="332"/>
    </row>
    <row r="172" spans="1:8" ht="24.95" customHeight="1">
      <c r="A172" s="81" t="s">
        <v>6</v>
      </c>
      <c r="B172" s="80" t="s">
        <v>376</v>
      </c>
      <c r="C172" s="80" t="s">
        <v>377</v>
      </c>
      <c r="D172" s="80" t="s">
        <v>378</v>
      </c>
      <c r="E172" s="80" t="s">
        <v>379</v>
      </c>
      <c r="F172" s="331"/>
      <c r="G172" s="331"/>
      <c r="H172" s="332"/>
    </row>
    <row r="173" spans="1:8" ht="24.95" customHeight="1">
      <c r="A173" s="81">
        <v>1</v>
      </c>
      <c r="B173" s="82" t="s">
        <v>380</v>
      </c>
      <c r="C173" s="80">
        <v>20</v>
      </c>
      <c r="D173" s="80">
        <v>17</v>
      </c>
      <c r="E173" s="83" t="str">
        <f>IF(D173&gt;=18,"A1",IF(D173&gt;=16,"A2",IF(D173&gt;=14,"B1",IF(D173&gt;=12,"B2",IF(D173&gt;=10,"C1",IF(D173&gt;=8,"C2",IF(D173&gt;=6.5,"D","E")))))))</f>
        <v>A2</v>
      </c>
      <c r="F173" s="331"/>
      <c r="G173" s="331"/>
      <c r="H173" s="332"/>
    </row>
    <row r="174" spans="1:8" ht="24.95" customHeight="1">
      <c r="A174" s="81">
        <v>2</v>
      </c>
      <c r="B174" s="82" t="s">
        <v>381</v>
      </c>
      <c r="C174" s="80">
        <v>20</v>
      </c>
      <c r="D174" s="80">
        <v>16</v>
      </c>
      <c r="E174" s="83" t="str">
        <f t="shared" ref="E174:E177" si="7">IF(D174&gt;=18,"A1",IF(D174&gt;=16,"A2",IF(D174&gt;=14,"B1",IF(D174&gt;=12,"B2",IF(D174&gt;=10,"C1",IF(D174&gt;=8,"C2",IF(D174&gt;=6.5,"D","E")))))))</f>
        <v>A2</v>
      </c>
      <c r="F174" s="331"/>
      <c r="G174" s="331"/>
      <c r="H174" s="332"/>
    </row>
    <row r="175" spans="1:8" ht="24.95" customHeight="1">
      <c r="A175" s="81">
        <v>3</v>
      </c>
      <c r="B175" s="82" t="s">
        <v>382</v>
      </c>
      <c r="C175" s="80">
        <v>20</v>
      </c>
      <c r="D175" s="80">
        <v>18</v>
      </c>
      <c r="E175" s="83" t="str">
        <f t="shared" si="7"/>
        <v>A1</v>
      </c>
      <c r="F175" s="331"/>
      <c r="G175" s="331"/>
      <c r="H175" s="332"/>
    </row>
    <row r="176" spans="1:8" ht="24.95" customHeight="1">
      <c r="A176" s="81">
        <v>4</v>
      </c>
      <c r="B176" s="82" t="s">
        <v>383</v>
      </c>
      <c r="C176" s="80">
        <v>20</v>
      </c>
      <c r="D176" s="80">
        <v>19.5</v>
      </c>
      <c r="E176" s="83" t="str">
        <f t="shared" si="7"/>
        <v>A1</v>
      </c>
      <c r="F176" s="331"/>
      <c r="G176" s="331"/>
      <c r="H176" s="332"/>
    </row>
    <row r="177" spans="1:8" ht="24.95" customHeight="1">
      <c r="A177" s="81">
        <v>5</v>
      </c>
      <c r="B177" s="82" t="s">
        <v>384</v>
      </c>
      <c r="C177" s="80">
        <v>20</v>
      </c>
      <c r="D177" s="80">
        <v>18</v>
      </c>
      <c r="E177" s="83" t="str">
        <f t="shared" si="7"/>
        <v>A1</v>
      </c>
      <c r="F177" s="331"/>
      <c r="G177" s="331"/>
      <c r="H177" s="332"/>
    </row>
    <row r="178" spans="1:8" ht="24.95" customHeight="1">
      <c r="A178" s="81">
        <v>6</v>
      </c>
      <c r="B178" s="82" t="s">
        <v>385</v>
      </c>
      <c r="C178" s="80">
        <v>20</v>
      </c>
      <c r="D178" s="80">
        <v>19</v>
      </c>
      <c r="E178" s="83"/>
      <c r="F178" s="331"/>
      <c r="G178" s="331"/>
      <c r="H178" s="332"/>
    </row>
    <row r="179" spans="1:8" ht="24.95" customHeight="1">
      <c r="A179" s="85"/>
      <c r="B179" s="86"/>
      <c r="C179" s="86"/>
      <c r="D179" s="80"/>
      <c r="E179" s="86"/>
      <c r="F179" s="331"/>
      <c r="G179" s="331"/>
      <c r="H179" s="332"/>
    </row>
    <row r="180" spans="1:8" ht="24.95" customHeight="1">
      <c r="A180" s="85"/>
      <c r="B180" s="80" t="s">
        <v>362</v>
      </c>
      <c r="C180" s="80">
        <f>SUM(C173:C177)</f>
        <v>100</v>
      </c>
      <c r="D180" s="80">
        <f>SUM(D173:D177)</f>
        <v>88.5</v>
      </c>
      <c r="E180" s="86"/>
      <c r="F180" s="331"/>
      <c r="G180" s="331"/>
      <c r="H180" s="332"/>
    </row>
    <row r="181" spans="1:8" ht="24.95" customHeight="1">
      <c r="A181" s="85"/>
      <c r="B181" s="87" t="s">
        <v>386</v>
      </c>
      <c r="C181" s="87"/>
      <c r="D181" s="88">
        <f>(D180/100)*100</f>
        <v>88.5</v>
      </c>
      <c r="E181" s="89"/>
      <c r="F181" s="331"/>
      <c r="G181" s="331"/>
      <c r="H181" s="332"/>
    </row>
    <row r="182" spans="1:8" ht="24.95" customHeight="1">
      <c r="A182" s="352" t="s">
        <v>387</v>
      </c>
      <c r="B182" s="327" t="s">
        <v>388</v>
      </c>
      <c r="C182" s="327"/>
      <c r="D182" s="327"/>
      <c r="E182" s="327" t="s">
        <v>389</v>
      </c>
      <c r="F182" s="327"/>
      <c r="G182" s="327"/>
      <c r="H182" s="329"/>
    </row>
    <row r="183" spans="1:8" ht="24.95" customHeight="1" thickBot="1">
      <c r="A183" s="353"/>
      <c r="B183" s="328"/>
      <c r="C183" s="328"/>
      <c r="D183" s="328"/>
      <c r="E183" s="328"/>
      <c r="F183" s="328"/>
      <c r="G183" s="328"/>
      <c r="H183" s="330"/>
    </row>
    <row r="184" spans="1:8" ht="24.95" customHeight="1" thickBot="1"/>
    <row r="185" spans="1:8" ht="24.95" customHeight="1">
      <c r="A185" s="348" t="s">
        <v>366</v>
      </c>
      <c r="B185" s="349"/>
      <c r="C185" s="349"/>
      <c r="D185" s="349"/>
      <c r="E185" s="349"/>
      <c r="F185" s="349"/>
      <c r="G185" s="349"/>
      <c r="H185" s="350"/>
    </row>
    <row r="186" spans="1:8" ht="24.95" customHeight="1">
      <c r="A186" s="333" t="s">
        <v>367</v>
      </c>
      <c r="B186" s="334"/>
      <c r="C186" s="334"/>
      <c r="D186" s="334"/>
      <c r="E186" s="334"/>
      <c r="F186" s="334"/>
      <c r="G186" s="334"/>
      <c r="H186" s="335"/>
    </row>
    <row r="187" spans="1:8" ht="24.95" customHeight="1">
      <c r="A187" s="333" t="s">
        <v>368</v>
      </c>
      <c r="B187" s="334"/>
      <c r="C187" s="334"/>
      <c r="D187" s="334"/>
      <c r="E187" s="334"/>
      <c r="F187" s="334"/>
      <c r="G187" s="334"/>
      <c r="H187" s="335"/>
    </row>
    <row r="188" spans="1:8" ht="24.95" customHeight="1">
      <c r="A188" s="333" t="s">
        <v>369</v>
      </c>
      <c r="B188" s="334"/>
      <c r="C188" s="334"/>
      <c r="D188" s="334"/>
      <c r="E188" s="334"/>
      <c r="F188" s="334"/>
      <c r="G188" s="334"/>
      <c r="H188" s="335"/>
    </row>
    <row r="189" spans="1:8" ht="24.95" customHeight="1">
      <c r="A189" s="333" t="s">
        <v>626</v>
      </c>
      <c r="B189" s="334"/>
      <c r="C189" s="334"/>
      <c r="D189" s="334"/>
      <c r="E189" s="334"/>
      <c r="F189" s="334"/>
      <c r="G189" s="334"/>
      <c r="H189" s="335"/>
    </row>
    <row r="190" spans="1:8" ht="24.95" customHeight="1">
      <c r="A190" s="76" t="s">
        <v>371</v>
      </c>
      <c r="C190" s="336" t="s">
        <v>372</v>
      </c>
      <c r="D190" s="336"/>
      <c r="E190" s="336"/>
      <c r="F190" s="74"/>
      <c r="G190" s="334"/>
      <c r="H190" s="335"/>
    </row>
    <row r="191" spans="1:8" ht="24.95" customHeight="1">
      <c r="A191" s="351" t="s">
        <v>373</v>
      </c>
      <c r="B191" s="344"/>
      <c r="C191" s="344" t="s">
        <v>101</v>
      </c>
      <c r="D191" s="344"/>
      <c r="E191" s="344"/>
      <c r="F191" s="77" t="s">
        <v>374</v>
      </c>
      <c r="G191" s="336">
        <v>9</v>
      </c>
      <c r="H191" s="337"/>
    </row>
    <row r="192" spans="1:8" ht="24.95" customHeight="1">
      <c r="A192" s="351" t="s">
        <v>7</v>
      </c>
      <c r="B192" s="344"/>
      <c r="C192" s="336" t="s">
        <v>100</v>
      </c>
      <c r="D192" s="336"/>
      <c r="E192" s="336"/>
      <c r="G192" s="344"/>
      <c r="H192" s="345"/>
    </row>
    <row r="193" spans="1:8" ht="24.95" customHeight="1">
      <c r="A193" s="347" t="s">
        <v>375</v>
      </c>
      <c r="B193" s="346"/>
      <c r="C193" s="346" t="s">
        <v>102</v>
      </c>
      <c r="D193" s="346"/>
      <c r="E193" s="346"/>
      <c r="F193" s="74" t="s">
        <v>11</v>
      </c>
      <c r="G193" s="78" t="s">
        <v>103</v>
      </c>
      <c r="H193" s="79"/>
    </row>
    <row r="194" spans="1:8" ht="24.95" customHeight="1">
      <c r="A194" s="341"/>
      <c r="B194" s="342"/>
      <c r="C194" s="342"/>
      <c r="D194" s="342"/>
      <c r="E194" s="343"/>
      <c r="F194" s="331"/>
      <c r="G194" s="331"/>
      <c r="H194" s="332"/>
    </row>
    <row r="195" spans="1:8" ht="24.95" customHeight="1">
      <c r="A195" s="81" t="s">
        <v>6</v>
      </c>
      <c r="B195" s="80" t="s">
        <v>376</v>
      </c>
      <c r="C195" s="80" t="s">
        <v>377</v>
      </c>
      <c r="D195" s="80" t="s">
        <v>378</v>
      </c>
      <c r="E195" s="80" t="s">
        <v>379</v>
      </c>
      <c r="F195" s="331"/>
      <c r="G195" s="331"/>
      <c r="H195" s="332"/>
    </row>
    <row r="196" spans="1:8" ht="24.95" customHeight="1">
      <c r="A196" s="81">
        <v>1</v>
      </c>
      <c r="B196" s="82" t="s">
        <v>380</v>
      </c>
      <c r="C196" s="80">
        <v>20</v>
      </c>
      <c r="D196" s="80">
        <v>17</v>
      </c>
      <c r="E196" s="83" t="str">
        <f>IF(D196&gt;=18,"A1",IF(D196&gt;=16,"A2",IF(D196&gt;=14,"B1",IF(D196&gt;=12,"B2",IF(D196&gt;=10,"C1",IF(D196&gt;=8,"C2",IF(D196&gt;=6.5,"D","E")))))))</f>
        <v>A2</v>
      </c>
      <c r="F196" s="331"/>
      <c r="G196" s="331"/>
      <c r="H196" s="332"/>
    </row>
    <row r="197" spans="1:8" ht="24.95" customHeight="1">
      <c r="A197" s="81">
        <v>2</v>
      </c>
      <c r="B197" s="82" t="s">
        <v>381</v>
      </c>
      <c r="C197" s="80">
        <v>20</v>
      </c>
      <c r="D197" s="80">
        <v>16</v>
      </c>
      <c r="E197" s="83" t="str">
        <f t="shared" ref="E197:E200" si="8">IF(D197&gt;=18,"A1",IF(D197&gt;=16,"A2",IF(D197&gt;=14,"B1",IF(D197&gt;=12,"B2",IF(D197&gt;=10,"C1",IF(D197&gt;=8,"C2",IF(D197&gt;=6.5,"D","E")))))))</f>
        <v>A2</v>
      </c>
      <c r="F197" s="331"/>
      <c r="G197" s="331"/>
      <c r="H197" s="332"/>
    </row>
    <row r="198" spans="1:8" ht="24.95" customHeight="1">
      <c r="A198" s="81">
        <v>3</v>
      </c>
      <c r="B198" s="82" t="s">
        <v>382</v>
      </c>
      <c r="C198" s="80">
        <v>20</v>
      </c>
      <c r="D198" s="80">
        <v>15</v>
      </c>
      <c r="E198" s="83" t="str">
        <f t="shared" si="8"/>
        <v>B1</v>
      </c>
      <c r="F198" s="331"/>
      <c r="G198" s="331"/>
      <c r="H198" s="332"/>
    </row>
    <row r="199" spans="1:8" ht="24.95" customHeight="1">
      <c r="A199" s="81">
        <v>4</v>
      </c>
      <c r="B199" s="82" t="s">
        <v>383</v>
      </c>
      <c r="C199" s="80">
        <v>20</v>
      </c>
      <c r="D199" s="80">
        <v>11.5</v>
      </c>
      <c r="E199" s="83" t="str">
        <f t="shared" si="8"/>
        <v>C1</v>
      </c>
      <c r="F199" s="331"/>
      <c r="G199" s="331"/>
      <c r="H199" s="332"/>
    </row>
    <row r="200" spans="1:8" ht="24.95" customHeight="1">
      <c r="A200" s="81">
        <v>5</v>
      </c>
      <c r="B200" s="82" t="s">
        <v>384</v>
      </c>
      <c r="C200" s="80">
        <v>20</v>
      </c>
      <c r="D200" s="80">
        <v>16.5</v>
      </c>
      <c r="E200" s="83" t="str">
        <f t="shared" si="8"/>
        <v>A2</v>
      </c>
      <c r="F200" s="331"/>
      <c r="G200" s="331"/>
      <c r="H200" s="332"/>
    </row>
    <row r="201" spans="1:8" ht="24.95" customHeight="1">
      <c r="A201" s="81">
        <v>6</v>
      </c>
      <c r="B201" s="82" t="s">
        <v>385</v>
      </c>
      <c r="C201" s="80">
        <v>20</v>
      </c>
      <c r="D201" s="80">
        <v>19</v>
      </c>
      <c r="E201" s="83"/>
      <c r="F201" s="331"/>
      <c r="G201" s="331"/>
      <c r="H201" s="332"/>
    </row>
    <row r="202" spans="1:8" ht="24.95" customHeight="1">
      <c r="A202" s="85"/>
      <c r="B202" s="86"/>
      <c r="C202" s="86"/>
      <c r="D202" s="80"/>
      <c r="E202" s="86"/>
      <c r="F202" s="331"/>
      <c r="G202" s="331"/>
      <c r="H202" s="332"/>
    </row>
    <row r="203" spans="1:8" ht="24.95" customHeight="1">
      <c r="A203" s="85"/>
      <c r="B203" s="80" t="s">
        <v>362</v>
      </c>
      <c r="C203" s="80">
        <f>SUM(C196:C200)</f>
        <v>100</v>
      </c>
      <c r="D203" s="80">
        <f>SUM(D196:D200)</f>
        <v>76</v>
      </c>
      <c r="E203" s="86"/>
      <c r="F203" s="331"/>
      <c r="G203" s="331"/>
      <c r="H203" s="332"/>
    </row>
    <row r="204" spans="1:8" ht="24.95" customHeight="1">
      <c r="A204" s="85"/>
      <c r="B204" s="87" t="s">
        <v>386</v>
      </c>
      <c r="C204" s="87"/>
      <c r="D204" s="88">
        <f>(D203/100)*100</f>
        <v>76</v>
      </c>
      <c r="E204" s="89"/>
      <c r="F204" s="331"/>
      <c r="G204" s="331"/>
      <c r="H204" s="332"/>
    </row>
    <row r="205" spans="1:8" ht="24.95" customHeight="1">
      <c r="A205" s="352" t="s">
        <v>387</v>
      </c>
      <c r="B205" s="327" t="s">
        <v>388</v>
      </c>
      <c r="C205" s="327"/>
      <c r="D205" s="327"/>
      <c r="E205" s="327" t="s">
        <v>389</v>
      </c>
      <c r="F205" s="327"/>
      <c r="G205" s="327"/>
      <c r="H205" s="329"/>
    </row>
    <row r="206" spans="1:8" ht="24.95" customHeight="1" thickBot="1">
      <c r="A206" s="353"/>
      <c r="B206" s="328"/>
      <c r="C206" s="328"/>
      <c r="D206" s="328"/>
      <c r="E206" s="328"/>
      <c r="F206" s="328"/>
      <c r="G206" s="328"/>
      <c r="H206" s="330"/>
    </row>
    <row r="207" spans="1:8" ht="24.95" customHeight="1" thickBot="1"/>
    <row r="208" spans="1:8" ht="24.95" customHeight="1">
      <c r="A208" s="348" t="s">
        <v>366</v>
      </c>
      <c r="B208" s="349"/>
      <c r="C208" s="349"/>
      <c r="D208" s="349"/>
      <c r="E208" s="349"/>
      <c r="F208" s="349"/>
      <c r="G208" s="349"/>
      <c r="H208" s="350"/>
    </row>
    <row r="209" spans="1:8" ht="24.95" customHeight="1">
      <c r="A209" s="333" t="s">
        <v>367</v>
      </c>
      <c r="B209" s="334"/>
      <c r="C209" s="334"/>
      <c r="D209" s="334"/>
      <c r="E209" s="334"/>
      <c r="F209" s="334"/>
      <c r="G209" s="334"/>
      <c r="H209" s="335"/>
    </row>
    <row r="210" spans="1:8" ht="24.95" customHeight="1">
      <c r="A210" s="333" t="s">
        <v>368</v>
      </c>
      <c r="B210" s="334"/>
      <c r="C210" s="334"/>
      <c r="D210" s="334"/>
      <c r="E210" s="334"/>
      <c r="F210" s="334"/>
      <c r="G210" s="334"/>
      <c r="H210" s="335"/>
    </row>
    <row r="211" spans="1:8" ht="24.95" customHeight="1">
      <c r="A211" s="333" t="s">
        <v>369</v>
      </c>
      <c r="B211" s="334"/>
      <c r="C211" s="334"/>
      <c r="D211" s="334"/>
      <c r="E211" s="334"/>
      <c r="F211" s="334"/>
      <c r="G211" s="334"/>
      <c r="H211" s="335"/>
    </row>
    <row r="212" spans="1:8" ht="24.95" customHeight="1">
      <c r="A212" s="333" t="s">
        <v>626</v>
      </c>
      <c r="B212" s="334"/>
      <c r="C212" s="334"/>
      <c r="D212" s="334"/>
      <c r="E212" s="334"/>
      <c r="F212" s="334"/>
      <c r="G212" s="334"/>
      <c r="H212" s="335"/>
    </row>
    <row r="213" spans="1:8" ht="24.95" customHeight="1">
      <c r="A213" s="76" t="s">
        <v>371</v>
      </c>
      <c r="C213" s="336" t="s">
        <v>372</v>
      </c>
      <c r="D213" s="336"/>
      <c r="E213" s="336"/>
      <c r="F213" s="74"/>
      <c r="G213" s="334"/>
      <c r="H213" s="335"/>
    </row>
    <row r="214" spans="1:8" ht="24.95" customHeight="1">
      <c r="A214" s="351" t="s">
        <v>373</v>
      </c>
      <c r="B214" s="344"/>
      <c r="C214" s="344" t="s">
        <v>112</v>
      </c>
      <c r="D214" s="344"/>
      <c r="E214" s="344"/>
      <c r="F214" s="77" t="s">
        <v>374</v>
      </c>
      <c r="G214" s="336">
        <v>10</v>
      </c>
      <c r="H214" s="337"/>
    </row>
    <row r="215" spans="1:8" ht="24.95" customHeight="1">
      <c r="A215" s="351" t="s">
        <v>7</v>
      </c>
      <c r="B215" s="344"/>
      <c r="C215" s="336" t="s">
        <v>111</v>
      </c>
      <c r="D215" s="336"/>
      <c r="E215" s="336"/>
      <c r="G215" s="344"/>
      <c r="H215" s="345"/>
    </row>
    <row r="216" spans="1:8" ht="24.95" customHeight="1">
      <c r="A216" s="347" t="s">
        <v>375</v>
      </c>
      <c r="B216" s="346"/>
      <c r="C216" s="346" t="s">
        <v>113</v>
      </c>
      <c r="D216" s="346"/>
      <c r="E216" s="346"/>
      <c r="F216" s="74" t="s">
        <v>11</v>
      </c>
      <c r="G216" s="78" t="s">
        <v>114</v>
      </c>
      <c r="H216" s="79"/>
    </row>
    <row r="217" spans="1:8" ht="24.95" customHeight="1">
      <c r="A217" s="341"/>
      <c r="B217" s="342"/>
      <c r="C217" s="342"/>
      <c r="D217" s="342"/>
      <c r="E217" s="343"/>
      <c r="F217" s="331"/>
      <c r="G217" s="331"/>
      <c r="H217" s="332"/>
    </row>
    <row r="218" spans="1:8" ht="24.95" customHeight="1">
      <c r="A218" s="81" t="s">
        <v>6</v>
      </c>
      <c r="B218" s="80" t="s">
        <v>376</v>
      </c>
      <c r="C218" s="80" t="s">
        <v>377</v>
      </c>
      <c r="D218" s="80" t="s">
        <v>378</v>
      </c>
      <c r="E218" s="80" t="s">
        <v>379</v>
      </c>
      <c r="F218" s="331"/>
      <c r="G218" s="331"/>
      <c r="H218" s="332"/>
    </row>
    <row r="219" spans="1:8" ht="24.95" customHeight="1">
      <c r="A219" s="81">
        <v>1</v>
      </c>
      <c r="B219" s="82" t="s">
        <v>380</v>
      </c>
      <c r="C219" s="80">
        <v>20</v>
      </c>
      <c r="D219" s="80">
        <v>15.5</v>
      </c>
      <c r="E219" s="83" t="str">
        <f>IF(D219&gt;=18,"A1",IF(D219&gt;=16,"A2",IF(D219&gt;=14,"B1",IF(D219&gt;=12,"B2",IF(D219&gt;=10,"C1",IF(D219&gt;=8,"C2",IF(D219&gt;=6.5,"D","E")))))))</f>
        <v>B1</v>
      </c>
      <c r="F219" s="331"/>
      <c r="G219" s="331"/>
      <c r="H219" s="332"/>
    </row>
    <row r="220" spans="1:8" ht="24.95" customHeight="1">
      <c r="A220" s="81">
        <v>2</v>
      </c>
      <c r="B220" s="82" t="s">
        <v>381</v>
      </c>
      <c r="C220" s="80">
        <v>20</v>
      </c>
      <c r="D220" s="80">
        <v>14</v>
      </c>
      <c r="E220" s="83" t="str">
        <f t="shared" ref="E220:E223" si="9">IF(D220&gt;=18,"A1",IF(D220&gt;=16,"A2",IF(D220&gt;=14,"B1",IF(D220&gt;=12,"B2",IF(D220&gt;=10,"C1",IF(D220&gt;=8,"C2",IF(D220&gt;=6.5,"D","E")))))))</f>
        <v>B1</v>
      </c>
      <c r="F220" s="331"/>
      <c r="G220" s="331"/>
      <c r="H220" s="332"/>
    </row>
    <row r="221" spans="1:8" ht="24.95" customHeight="1">
      <c r="A221" s="81">
        <v>3</v>
      </c>
      <c r="B221" s="82" t="s">
        <v>382</v>
      </c>
      <c r="C221" s="80">
        <v>20</v>
      </c>
      <c r="D221" s="80">
        <v>11</v>
      </c>
      <c r="E221" s="83" t="str">
        <f t="shared" si="9"/>
        <v>C1</v>
      </c>
      <c r="F221" s="331"/>
      <c r="G221" s="331"/>
      <c r="H221" s="332"/>
    </row>
    <row r="222" spans="1:8" ht="24.95" customHeight="1">
      <c r="A222" s="81">
        <v>4</v>
      </c>
      <c r="B222" s="82" t="s">
        <v>383</v>
      </c>
      <c r="C222" s="80">
        <v>20</v>
      </c>
      <c r="D222" s="80">
        <v>6.5</v>
      </c>
      <c r="E222" s="83" t="str">
        <f t="shared" si="9"/>
        <v>D</v>
      </c>
      <c r="F222" s="331"/>
      <c r="G222" s="331"/>
      <c r="H222" s="332"/>
    </row>
    <row r="223" spans="1:8" ht="24.95" customHeight="1">
      <c r="A223" s="81">
        <v>5</v>
      </c>
      <c r="B223" s="82" t="s">
        <v>384</v>
      </c>
      <c r="C223" s="80">
        <v>20</v>
      </c>
      <c r="D223" s="80"/>
      <c r="E223" s="83" t="str">
        <f t="shared" si="9"/>
        <v>E</v>
      </c>
      <c r="F223" s="331"/>
      <c r="G223" s="331"/>
      <c r="H223" s="332"/>
    </row>
    <row r="224" spans="1:8" ht="24.95" customHeight="1">
      <c r="A224" s="81">
        <v>6</v>
      </c>
      <c r="B224" s="82" t="s">
        <v>385</v>
      </c>
      <c r="C224" s="80">
        <v>20</v>
      </c>
      <c r="D224" s="80">
        <v>19</v>
      </c>
      <c r="E224" s="83"/>
      <c r="F224" s="331"/>
      <c r="G224" s="331"/>
      <c r="H224" s="332"/>
    </row>
    <row r="225" spans="1:8" ht="24.95" customHeight="1">
      <c r="A225" s="85"/>
      <c r="B225" s="86"/>
      <c r="C225" s="86"/>
      <c r="D225" s="80"/>
      <c r="E225" s="86"/>
      <c r="F225" s="331"/>
      <c r="G225" s="331"/>
      <c r="H225" s="332"/>
    </row>
    <row r="226" spans="1:8" ht="24.95" customHeight="1">
      <c r="A226" s="85"/>
      <c r="B226" s="80" t="s">
        <v>362</v>
      </c>
      <c r="C226" s="80">
        <f>SUM(C219:C223)</f>
        <v>100</v>
      </c>
      <c r="D226" s="80">
        <f>SUM(D219:D223)</f>
        <v>47</v>
      </c>
      <c r="E226" s="86"/>
      <c r="F226" s="331"/>
      <c r="G226" s="331"/>
      <c r="H226" s="332"/>
    </row>
    <row r="227" spans="1:8" ht="24.95" customHeight="1">
      <c r="A227" s="85"/>
      <c r="B227" s="87" t="s">
        <v>386</v>
      </c>
      <c r="C227" s="87"/>
      <c r="D227" s="88">
        <f>(D226/100)*100</f>
        <v>47</v>
      </c>
      <c r="E227" s="89"/>
      <c r="F227" s="331"/>
      <c r="G227" s="331"/>
      <c r="H227" s="332"/>
    </row>
    <row r="228" spans="1:8" ht="24.95" customHeight="1">
      <c r="A228" s="352" t="s">
        <v>387</v>
      </c>
      <c r="B228" s="327" t="s">
        <v>388</v>
      </c>
      <c r="C228" s="327"/>
      <c r="D228" s="327"/>
      <c r="E228" s="327" t="s">
        <v>389</v>
      </c>
      <c r="F228" s="327"/>
      <c r="G228" s="327"/>
      <c r="H228" s="329"/>
    </row>
    <row r="229" spans="1:8" ht="24.95" customHeight="1" thickBot="1">
      <c r="A229" s="353"/>
      <c r="B229" s="328"/>
      <c r="C229" s="328"/>
      <c r="D229" s="328"/>
      <c r="E229" s="328"/>
      <c r="F229" s="328"/>
      <c r="G229" s="328"/>
      <c r="H229" s="330"/>
    </row>
    <row r="230" spans="1:8" ht="24.95" customHeight="1" thickBot="1"/>
    <row r="231" spans="1:8" ht="24.95" customHeight="1">
      <c r="A231" s="348" t="s">
        <v>366</v>
      </c>
      <c r="B231" s="349"/>
      <c r="C231" s="349"/>
      <c r="D231" s="349"/>
      <c r="E231" s="349"/>
      <c r="F231" s="349"/>
      <c r="G231" s="349"/>
      <c r="H231" s="350"/>
    </row>
    <row r="232" spans="1:8" ht="24.95" customHeight="1">
      <c r="A232" s="333" t="s">
        <v>367</v>
      </c>
      <c r="B232" s="334"/>
      <c r="C232" s="334"/>
      <c r="D232" s="334"/>
      <c r="E232" s="334"/>
      <c r="F232" s="334"/>
      <c r="G232" s="334"/>
      <c r="H232" s="335"/>
    </row>
    <row r="233" spans="1:8" ht="24.95" customHeight="1">
      <c r="A233" s="333" t="s">
        <v>368</v>
      </c>
      <c r="B233" s="334"/>
      <c r="C233" s="334"/>
      <c r="D233" s="334"/>
      <c r="E233" s="334"/>
      <c r="F233" s="334"/>
      <c r="G233" s="334"/>
      <c r="H233" s="335"/>
    </row>
    <row r="234" spans="1:8" ht="24.95" customHeight="1">
      <c r="A234" s="333" t="s">
        <v>369</v>
      </c>
      <c r="B234" s="334"/>
      <c r="C234" s="334"/>
      <c r="D234" s="334"/>
      <c r="E234" s="334"/>
      <c r="F234" s="334"/>
      <c r="G234" s="334"/>
      <c r="H234" s="335"/>
    </row>
    <row r="235" spans="1:8" ht="24.95" customHeight="1">
      <c r="A235" s="333" t="s">
        <v>626</v>
      </c>
      <c r="B235" s="334"/>
      <c r="C235" s="334"/>
      <c r="D235" s="334"/>
      <c r="E235" s="334"/>
      <c r="F235" s="334"/>
      <c r="G235" s="334"/>
      <c r="H235" s="335"/>
    </row>
    <row r="236" spans="1:8" ht="24.95" customHeight="1">
      <c r="A236" s="76" t="s">
        <v>371</v>
      </c>
      <c r="C236" s="336" t="s">
        <v>372</v>
      </c>
      <c r="D236" s="336"/>
      <c r="E236" s="336"/>
      <c r="F236" s="74"/>
      <c r="G236" s="334"/>
      <c r="H236" s="335"/>
    </row>
    <row r="237" spans="1:8" ht="24.95" customHeight="1">
      <c r="A237" s="351" t="s">
        <v>373</v>
      </c>
      <c r="B237" s="344"/>
      <c r="C237" s="344" t="s">
        <v>122</v>
      </c>
      <c r="D237" s="344"/>
      <c r="E237" s="344"/>
      <c r="F237" s="77" t="s">
        <v>374</v>
      </c>
      <c r="G237" s="336">
        <v>11</v>
      </c>
      <c r="H237" s="337"/>
    </row>
    <row r="238" spans="1:8" ht="24.95" customHeight="1">
      <c r="A238" s="351" t="s">
        <v>7</v>
      </c>
      <c r="B238" s="344"/>
      <c r="C238" s="336" t="s">
        <v>121</v>
      </c>
      <c r="D238" s="336"/>
      <c r="E238" s="336"/>
      <c r="G238" s="344"/>
      <c r="H238" s="345"/>
    </row>
    <row r="239" spans="1:8" ht="24.95" customHeight="1">
      <c r="A239" s="347" t="s">
        <v>375</v>
      </c>
      <c r="B239" s="346"/>
      <c r="C239" s="346" t="s">
        <v>123</v>
      </c>
      <c r="D239" s="346"/>
      <c r="E239" s="346"/>
      <c r="F239" s="74" t="s">
        <v>11</v>
      </c>
      <c r="G239" s="78" t="s">
        <v>125</v>
      </c>
      <c r="H239" s="79"/>
    </row>
    <row r="240" spans="1:8" ht="24.95" customHeight="1">
      <c r="A240" s="341"/>
      <c r="B240" s="342"/>
      <c r="C240" s="342"/>
      <c r="D240" s="342"/>
      <c r="E240" s="343"/>
      <c r="F240" s="331"/>
      <c r="G240" s="331"/>
      <c r="H240" s="332"/>
    </row>
    <row r="241" spans="1:8" ht="24.95" customHeight="1">
      <c r="A241" s="81" t="s">
        <v>6</v>
      </c>
      <c r="B241" s="80" t="s">
        <v>376</v>
      </c>
      <c r="C241" s="80" t="s">
        <v>377</v>
      </c>
      <c r="D241" s="80" t="s">
        <v>378</v>
      </c>
      <c r="E241" s="80" t="s">
        <v>379</v>
      </c>
      <c r="F241" s="331"/>
      <c r="G241" s="331"/>
      <c r="H241" s="332"/>
    </row>
    <row r="242" spans="1:8" ht="24.95" customHeight="1">
      <c r="A242" s="81">
        <v>1</v>
      </c>
      <c r="B242" s="82" t="s">
        <v>380</v>
      </c>
      <c r="C242" s="80">
        <v>20</v>
      </c>
      <c r="D242" s="80">
        <v>15</v>
      </c>
      <c r="E242" s="83" t="str">
        <f>IF(D242&gt;=18,"A1",IF(D242&gt;=16,"A2",IF(D242&gt;=14,"B1",IF(D242&gt;=12,"B2",IF(D242&gt;=10,"C1",IF(D242&gt;=8,"C2",IF(D242&gt;=6.5,"D","E")))))))</f>
        <v>B1</v>
      </c>
      <c r="F242" s="331"/>
      <c r="G242" s="331"/>
      <c r="H242" s="332"/>
    </row>
    <row r="243" spans="1:8" ht="24.95" customHeight="1">
      <c r="A243" s="81">
        <v>2</v>
      </c>
      <c r="B243" s="82" t="s">
        <v>381</v>
      </c>
      <c r="C243" s="80">
        <v>20</v>
      </c>
      <c r="D243" s="80">
        <v>9</v>
      </c>
      <c r="E243" s="83" t="str">
        <f t="shared" ref="E243:E246" si="10">IF(D243&gt;=18,"A1",IF(D243&gt;=16,"A2",IF(D243&gt;=14,"B1",IF(D243&gt;=12,"B2",IF(D243&gt;=10,"C1",IF(D243&gt;=8,"C2",IF(D243&gt;=6.5,"D","E")))))))</f>
        <v>C2</v>
      </c>
      <c r="F243" s="331"/>
      <c r="G243" s="331"/>
      <c r="H243" s="332"/>
    </row>
    <row r="244" spans="1:8" ht="24.95" customHeight="1">
      <c r="A244" s="81">
        <v>3</v>
      </c>
      <c r="B244" s="82" t="s">
        <v>382</v>
      </c>
      <c r="C244" s="80">
        <v>20</v>
      </c>
      <c r="D244" s="80">
        <v>13</v>
      </c>
      <c r="E244" s="83" t="str">
        <f t="shared" si="10"/>
        <v>B2</v>
      </c>
      <c r="F244" s="331"/>
      <c r="G244" s="331"/>
      <c r="H244" s="332"/>
    </row>
    <row r="245" spans="1:8" ht="24.95" customHeight="1">
      <c r="A245" s="81">
        <v>4</v>
      </c>
      <c r="B245" s="82" t="s">
        <v>383</v>
      </c>
      <c r="C245" s="80">
        <v>20</v>
      </c>
      <c r="D245" s="80">
        <v>3.5</v>
      </c>
      <c r="E245" s="83" t="str">
        <f t="shared" si="10"/>
        <v>E</v>
      </c>
      <c r="F245" s="331"/>
      <c r="G245" s="331"/>
      <c r="H245" s="332"/>
    </row>
    <row r="246" spans="1:8" ht="24.95" customHeight="1">
      <c r="A246" s="81">
        <v>5</v>
      </c>
      <c r="B246" s="82" t="s">
        <v>384</v>
      </c>
      <c r="C246" s="80">
        <v>20</v>
      </c>
      <c r="D246" s="80">
        <v>15</v>
      </c>
      <c r="E246" s="83" t="str">
        <f t="shared" si="10"/>
        <v>B1</v>
      </c>
      <c r="F246" s="331"/>
      <c r="G246" s="331"/>
      <c r="H246" s="332"/>
    </row>
    <row r="247" spans="1:8" ht="24.95" customHeight="1">
      <c r="A247" s="81">
        <v>6</v>
      </c>
      <c r="B247" s="82" t="s">
        <v>385</v>
      </c>
      <c r="C247" s="80">
        <v>20</v>
      </c>
      <c r="D247" s="80">
        <v>14</v>
      </c>
      <c r="E247" s="83"/>
      <c r="F247" s="331"/>
      <c r="G247" s="331"/>
      <c r="H247" s="332"/>
    </row>
    <row r="248" spans="1:8" ht="24.95" customHeight="1">
      <c r="A248" s="85"/>
      <c r="B248" s="86"/>
      <c r="C248" s="86"/>
      <c r="D248" s="80"/>
      <c r="E248" s="86"/>
      <c r="F248" s="331"/>
      <c r="G248" s="331"/>
      <c r="H248" s="332"/>
    </row>
    <row r="249" spans="1:8" ht="24.95" customHeight="1">
      <c r="A249" s="85"/>
      <c r="B249" s="80" t="s">
        <v>362</v>
      </c>
      <c r="C249" s="80">
        <f>SUM(C242:C246)</f>
        <v>100</v>
      </c>
      <c r="D249" s="80">
        <f>SUM(D242:D246)</f>
        <v>55.5</v>
      </c>
      <c r="E249" s="86"/>
      <c r="F249" s="331"/>
      <c r="G249" s="331"/>
      <c r="H249" s="332"/>
    </row>
    <row r="250" spans="1:8" ht="24.95" customHeight="1">
      <c r="A250" s="85"/>
      <c r="B250" s="87" t="s">
        <v>386</v>
      </c>
      <c r="C250" s="87"/>
      <c r="D250" s="88">
        <f>(D249/100)*100</f>
        <v>55.500000000000007</v>
      </c>
      <c r="E250" s="89"/>
      <c r="F250" s="331"/>
      <c r="G250" s="331"/>
      <c r="H250" s="332"/>
    </row>
    <row r="251" spans="1:8" ht="24.95" customHeight="1">
      <c r="A251" s="352" t="s">
        <v>387</v>
      </c>
      <c r="B251" s="327" t="s">
        <v>388</v>
      </c>
      <c r="C251" s="327"/>
      <c r="D251" s="327"/>
      <c r="E251" s="327" t="s">
        <v>389</v>
      </c>
      <c r="F251" s="327"/>
      <c r="G251" s="327"/>
      <c r="H251" s="329"/>
    </row>
    <row r="252" spans="1:8" ht="24.95" customHeight="1" thickBot="1">
      <c r="A252" s="353"/>
      <c r="B252" s="328"/>
      <c r="C252" s="328"/>
      <c r="D252" s="328"/>
      <c r="E252" s="328"/>
      <c r="F252" s="328"/>
      <c r="G252" s="328"/>
      <c r="H252" s="330"/>
    </row>
    <row r="253" spans="1:8" ht="24.95" customHeight="1" thickBot="1"/>
    <row r="254" spans="1:8" ht="24.95" customHeight="1">
      <c r="A254" s="348" t="s">
        <v>366</v>
      </c>
      <c r="B254" s="349"/>
      <c r="C254" s="349"/>
      <c r="D254" s="349"/>
      <c r="E254" s="349"/>
      <c r="F254" s="349"/>
      <c r="G254" s="349"/>
      <c r="H254" s="350"/>
    </row>
    <row r="255" spans="1:8" ht="24.95" customHeight="1">
      <c r="A255" s="333" t="s">
        <v>367</v>
      </c>
      <c r="B255" s="334"/>
      <c r="C255" s="334"/>
      <c r="D255" s="334"/>
      <c r="E255" s="334"/>
      <c r="F255" s="334"/>
      <c r="G255" s="334"/>
      <c r="H255" s="335"/>
    </row>
    <row r="256" spans="1:8" ht="24.95" customHeight="1">
      <c r="A256" s="333" t="s">
        <v>368</v>
      </c>
      <c r="B256" s="334"/>
      <c r="C256" s="334"/>
      <c r="D256" s="334"/>
      <c r="E256" s="334"/>
      <c r="F256" s="334"/>
      <c r="G256" s="334"/>
      <c r="H256" s="335"/>
    </row>
    <row r="257" spans="1:8" ht="24.95" customHeight="1">
      <c r="A257" s="333" t="s">
        <v>369</v>
      </c>
      <c r="B257" s="334"/>
      <c r="C257" s="334"/>
      <c r="D257" s="334"/>
      <c r="E257" s="334"/>
      <c r="F257" s="334"/>
      <c r="G257" s="334"/>
      <c r="H257" s="335"/>
    </row>
    <row r="258" spans="1:8" ht="24.95" customHeight="1">
      <c r="A258" s="333" t="s">
        <v>626</v>
      </c>
      <c r="B258" s="334"/>
      <c r="C258" s="334"/>
      <c r="D258" s="334"/>
      <c r="E258" s="334"/>
      <c r="F258" s="334"/>
      <c r="G258" s="334"/>
      <c r="H258" s="335"/>
    </row>
    <row r="259" spans="1:8" ht="24.95" customHeight="1">
      <c r="A259" s="76" t="s">
        <v>371</v>
      </c>
      <c r="C259" s="336" t="s">
        <v>372</v>
      </c>
      <c r="D259" s="336"/>
      <c r="E259" s="336"/>
      <c r="F259" s="74"/>
      <c r="G259" s="334"/>
      <c r="H259" s="335"/>
    </row>
    <row r="260" spans="1:8" ht="24.95" customHeight="1">
      <c r="A260" s="351" t="s">
        <v>373</v>
      </c>
      <c r="B260" s="344"/>
      <c r="C260" s="344" t="s">
        <v>133</v>
      </c>
      <c r="D260" s="344"/>
      <c r="E260" s="344"/>
      <c r="F260" s="77" t="s">
        <v>374</v>
      </c>
      <c r="G260" s="336">
        <v>12</v>
      </c>
      <c r="H260" s="337"/>
    </row>
    <row r="261" spans="1:8" ht="24.95" customHeight="1">
      <c r="A261" s="351" t="s">
        <v>7</v>
      </c>
      <c r="B261" s="344"/>
      <c r="C261" s="336" t="s">
        <v>132</v>
      </c>
      <c r="D261" s="336"/>
      <c r="E261" s="336"/>
      <c r="G261" s="344"/>
      <c r="H261" s="345"/>
    </row>
    <row r="262" spans="1:8" ht="24.95" customHeight="1">
      <c r="A262" s="347" t="s">
        <v>375</v>
      </c>
      <c r="B262" s="346"/>
      <c r="C262" s="346" t="s">
        <v>134</v>
      </c>
      <c r="D262" s="346"/>
      <c r="E262" s="346"/>
      <c r="F262" s="74" t="s">
        <v>11</v>
      </c>
      <c r="G262" s="78" t="s">
        <v>135</v>
      </c>
      <c r="H262" s="79"/>
    </row>
    <row r="263" spans="1:8" ht="24.95" customHeight="1">
      <c r="A263" s="341"/>
      <c r="B263" s="342"/>
      <c r="C263" s="342"/>
      <c r="D263" s="342"/>
      <c r="E263" s="343"/>
      <c r="F263" s="331"/>
      <c r="G263" s="331"/>
      <c r="H263" s="332"/>
    </row>
    <row r="264" spans="1:8" ht="24.95" customHeight="1">
      <c r="A264" s="81" t="s">
        <v>6</v>
      </c>
      <c r="B264" s="80" t="s">
        <v>376</v>
      </c>
      <c r="C264" s="80" t="s">
        <v>377</v>
      </c>
      <c r="D264" s="80" t="s">
        <v>378</v>
      </c>
      <c r="E264" s="80" t="s">
        <v>379</v>
      </c>
      <c r="F264" s="331"/>
      <c r="G264" s="331"/>
      <c r="H264" s="332"/>
    </row>
    <row r="265" spans="1:8" ht="24.95" customHeight="1">
      <c r="A265" s="81">
        <v>1</v>
      </c>
      <c r="B265" s="82" t="s">
        <v>380</v>
      </c>
      <c r="C265" s="80">
        <v>20</v>
      </c>
      <c r="D265" s="80">
        <v>19.5</v>
      </c>
      <c r="E265" s="83" t="str">
        <f>IF(D265&gt;=18,"A1",IF(D265&gt;=16,"A2",IF(D265&gt;=14,"B1",IF(D265&gt;=12,"B2",IF(D265&gt;=10,"C1",IF(D265&gt;=8,"C2",IF(D265&gt;=6.5,"D","E")))))))</f>
        <v>A1</v>
      </c>
      <c r="F265" s="331"/>
      <c r="G265" s="331"/>
      <c r="H265" s="332"/>
    </row>
    <row r="266" spans="1:8" ht="24.95" customHeight="1">
      <c r="A266" s="81">
        <v>2</v>
      </c>
      <c r="B266" s="82" t="s">
        <v>381</v>
      </c>
      <c r="C266" s="80">
        <v>20</v>
      </c>
      <c r="D266" s="80">
        <v>16</v>
      </c>
      <c r="E266" s="83" t="str">
        <f t="shared" ref="E266:E269" si="11">IF(D266&gt;=18,"A1",IF(D266&gt;=16,"A2",IF(D266&gt;=14,"B1",IF(D266&gt;=12,"B2",IF(D266&gt;=10,"C1",IF(D266&gt;=8,"C2",IF(D266&gt;=6.5,"D","E")))))))</f>
        <v>A2</v>
      </c>
      <c r="F266" s="331"/>
      <c r="G266" s="331"/>
      <c r="H266" s="332"/>
    </row>
    <row r="267" spans="1:8" ht="24.95" customHeight="1">
      <c r="A267" s="81">
        <v>3</v>
      </c>
      <c r="B267" s="82" t="s">
        <v>382</v>
      </c>
      <c r="C267" s="80">
        <v>20</v>
      </c>
      <c r="D267" s="80">
        <v>13</v>
      </c>
      <c r="E267" s="83" t="str">
        <f t="shared" si="11"/>
        <v>B2</v>
      </c>
      <c r="F267" s="331"/>
      <c r="G267" s="331"/>
      <c r="H267" s="332"/>
    </row>
    <row r="268" spans="1:8" ht="24.95" customHeight="1">
      <c r="A268" s="81">
        <v>4</v>
      </c>
      <c r="B268" s="82" t="s">
        <v>383</v>
      </c>
      <c r="C268" s="80">
        <v>20</v>
      </c>
      <c r="D268" s="80">
        <v>10.5</v>
      </c>
      <c r="E268" s="83" t="str">
        <f t="shared" si="11"/>
        <v>C1</v>
      </c>
      <c r="F268" s="331"/>
      <c r="G268" s="331"/>
      <c r="H268" s="332"/>
    </row>
    <row r="269" spans="1:8" ht="24.95" customHeight="1">
      <c r="A269" s="81">
        <v>5</v>
      </c>
      <c r="B269" s="82" t="s">
        <v>384</v>
      </c>
      <c r="C269" s="80">
        <v>20</v>
      </c>
      <c r="D269" s="80">
        <v>19.5</v>
      </c>
      <c r="E269" s="83" t="str">
        <f t="shared" si="11"/>
        <v>A1</v>
      </c>
      <c r="F269" s="331"/>
      <c r="G269" s="331"/>
      <c r="H269" s="332"/>
    </row>
    <row r="270" spans="1:8" ht="24.95" customHeight="1">
      <c r="A270" s="81">
        <v>6</v>
      </c>
      <c r="B270" s="82" t="s">
        <v>385</v>
      </c>
      <c r="C270" s="80">
        <v>20</v>
      </c>
      <c r="D270" s="80">
        <v>19</v>
      </c>
      <c r="E270" s="83"/>
      <c r="F270" s="331"/>
      <c r="G270" s="331"/>
      <c r="H270" s="332"/>
    </row>
    <row r="271" spans="1:8" ht="24.95" customHeight="1">
      <c r="A271" s="85"/>
      <c r="B271" s="86"/>
      <c r="C271" s="86"/>
      <c r="D271" s="80"/>
      <c r="E271" s="86"/>
      <c r="F271" s="331"/>
      <c r="G271" s="331"/>
      <c r="H271" s="332"/>
    </row>
    <row r="272" spans="1:8" ht="24.95" customHeight="1">
      <c r="A272" s="85"/>
      <c r="B272" s="80" t="s">
        <v>362</v>
      </c>
      <c r="C272" s="80">
        <f>SUM(C265:C269)</f>
        <v>100</v>
      </c>
      <c r="D272" s="80">
        <f>SUM(D265:D269)</f>
        <v>78.5</v>
      </c>
      <c r="E272" s="86"/>
      <c r="F272" s="331"/>
      <c r="G272" s="331"/>
      <c r="H272" s="332"/>
    </row>
    <row r="273" spans="1:8" ht="24.95" customHeight="1">
      <c r="A273" s="85"/>
      <c r="B273" s="87" t="s">
        <v>386</v>
      </c>
      <c r="C273" s="87"/>
      <c r="D273" s="88">
        <f>(D272/100)*100</f>
        <v>78.5</v>
      </c>
      <c r="E273" s="89"/>
      <c r="F273" s="331"/>
      <c r="G273" s="331"/>
      <c r="H273" s="332"/>
    </row>
    <row r="274" spans="1:8" ht="24.95" customHeight="1">
      <c r="A274" s="352" t="s">
        <v>387</v>
      </c>
      <c r="B274" s="327" t="s">
        <v>388</v>
      </c>
      <c r="C274" s="327"/>
      <c r="D274" s="327"/>
      <c r="E274" s="327" t="s">
        <v>389</v>
      </c>
      <c r="F274" s="327"/>
      <c r="G274" s="327"/>
      <c r="H274" s="329"/>
    </row>
    <row r="275" spans="1:8" ht="24.95" customHeight="1" thickBot="1">
      <c r="A275" s="353"/>
      <c r="B275" s="328"/>
      <c r="C275" s="328"/>
      <c r="D275" s="328"/>
      <c r="E275" s="328"/>
      <c r="F275" s="328"/>
      <c r="G275" s="328"/>
      <c r="H275" s="330"/>
    </row>
    <row r="276" spans="1:8" ht="24.95" customHeight="1" thickBot="1"/>
    <row r="277" spans="1:8" ht="24.95" customHeight="1">
      <c r="A277" s="348" t="s">
        <v>366</v>
      </c>
      <c r="B277" s="349"/>
      <c r="C277" s="349"/>
      <c r="D277" s="349"/>
      <c r="E277" s="349"/>
      <c r="F277" s="349"/>
      <c r="G277" s="349"/>
      <c r="H277" s="350"/>
    </row>
    <row r="278" spans="1:8" ht="24.95" customHeight="1">
      <c r="A278" s="333" t="s">
        <v>367</v>
      </c>
      <c r="B278" s="334"/>
      <c r="C278" s="334"/>
      <c r="D278" s="334"/>
      <c r="E278" s="334"/>
      <c r="F278" s="334"/>
      <c r="G278" s="334"/>
      <c r="H278" s="335"/>
    </row>
    <row r="279" spans="1:8" ht="24.95" customHeight="1">
      <c r="A279" s="333" t="s">
        <v>368</v>
      </c>
      <c r="B279" s="334"/>
      <c r="C279" s="334"/>
      <c r="D279" s="334"/>
      <c r="E279" s="334"/>
      <c r="F279" s="334"/>
      <c r="G279" s="334"/>
      <c r="H279" s="335"/>
    </row>
    <row r="280" spans="1:8" ht="24.95" customHeight="1">
      <c r="A280" s="333" t="s">
        <v>369</v>
      </c>
      <c r="B280" s="334"/>
      <c r="C280" s="334"/>
      <c r="D280" s="334"/>
      <c r="E280" s="334"/>
      <c r="F280" s="334"/>
      <c r="G280" s="334"/>
      <c r="H280" s="335"/>
    </row>
    <row r="281" spans="1:8" ht="24.95" customHeight="1">
      <c r="A281" s="333" t="s">
        <v>626</v>
      </c>
      <c r="B281" s="334"/>
      <c r="C281" s="334"/>
      <c r="D281" s="334"/>
      <c r="E281" s="334"/>
      <c r="F281" s="334"/>
      <c r="G281" s="334"/>
      <c r="H281" s="335"/>
    </row>
    <row r="282" spans="1:8" ht="24.95" customHeight="1">
      <c r="A282" s="76" t="s">
        <v>371</v>
      </c>
      <c r="C282" s="336" t="s">
        <v>372</v>
      </c>
      <c r="D282" s="336"/>
      <c r="E282" s="336"/>
      <c r="F282" s="74"/>
      <c r="G282" s="334"/>
      <c r="H282" s="335"/>
    </row>
    <row r="283" spans="1:8" ht="24.95" customHeight="1">
      <c r="A283" s="351" t="s">
        <v>373</v>
      </c>
      <c r="B283" s="344"/>
      <c r="C283" s="344" t="s">
        <v>143</v>
      </c>
      <c r="D283" s="344"/>
      <c r="E283" s="344"/>
      <c r="F283" s="77" t="s">
        <v>374</v>
      </c>
      <c r="G283" s="336">
        <v>13</v>
      </c>
      <c r="H283" s="337"/>
    </row>
    <row r="284" spans="1:8" ht="24.95" customHeight="1">
      <c r="A284" s="351" t="s">
        <v>7</v>
      </c>
      <c r="B284" s="344"/>
      <c r="C284" s="336" t="s">
        <v>142</v>
      </c>
      <c r="D284" s="336"/>
      <c r="E284" s="336"/>
      <c r="G284" s="344"/>
      <c r="H284" s="345"/>
    </row>
    <row r="285" spans="1:8" ht="24.95" customHeight="1">
      <c r="A285" s="347" t="s">
        <v>375</v>
      </c>
      <c r="B285" s="346"/>
      <c r="C285" s="346" t="s">
        <v>144</v>
      </c>
      <c r="D285" s="346"/>
      <c r="E285" s="346"/>
      <c r="F285" s="74" t="s">
        <v>11</v>
      </c>
      <c r="G285" s="78" t="s">
        <v>145</v>
      </c>
      <c r="H285" s="79"/>
    </row>
    <row r="286" spans="1:8" ht="24.95" customHeight="1">
      <c r="A286" s="341"/>
      <c r="B286" s="342"/>
      <c r="C286" s="342"/>
      <c r="D286" s="342"/>
      <c r="E286" s="343"/>
      <c r="F286" s="331"/>
      <c r="G286" s="331"/>
      <c r="H286" s="332"/>
    </row>
    <row r="287" spans="1:8" ht="24.95" customHeight="1">
      <c r="A287" s="81" t="s">
        <v>6</v>
      </c>
      <c r="B287" s="80" t="s">
        <v>376</v>
      </c>
      <c r="C287" s="80" t="s">
        <v>377</v>
      </c>
      <c r="D287" s="80" t="s">
        <v>378</v>
      </c>
      <c r="E287" s="80" t="s">
        <v>379</v>
      </c>
      <c r="F287" s="331"/>
      <c r="G287" s="331"/>
      <c r="H287" s="332"/>
    </row>
    <row r="288" spans="1:8" ht="24.95" customHeight="1">
      <c r="A288" s="81">
        <v>1</v>
      </c>
      <c r="B288" s="82" t="s">
        <v>380</v>
      </c>
      <c r="C288" s="80">
        <v>20</v>
      </c>
      <c r="D288" s="80">
        <v>18.5</v>
      </c>
      <c r="E288" s="83" t="str">
        <f>IF(D288&gt;=18,"A1",IF(D288&gt;=16,"A2",IF(D288&gt;=14,"B1",IF(D288&gt;=12,"B2",IF(D288&gt;=10,"C1",IF(D288&gt;=8,"C2",IF(D288&gt;=6.5,"D","E")))))))</f>
        <v>A1</v>
      </c>
      <c r="F288" s="331"/>
      <c r="G288" s="331"/>
      <c r="H288" s="332"/>
    </row>
    <row r="289" spans="1:8" ht="24.95" customHeight="1">
      <c r="A289" s="81">
        <v>2</v>
      </c>
      <c r="B289" s="82" t="s">
        <v>381</v>
      </c>
      <c r="C289" s="80">
        <v>20</v>
      </c>
      <c r="D289" s="80">
        <v>16</v>
      </c>
      <c r="E289" s="83" t="str">
        <f t="shared" ref="E289:E292" si="12">IF(D289&gt;=18,"A1",IF(D289&gt;=16,"A2",IF(D289&gt;=14,"B1",IF(D289&gt;=12,"B2",IF(D289&gt;=10,"C1",IF(D289&gt;=8,"C2",IF(D289&gt;=6.5,"D","E")))))))</f>
        <v>A2</v>
      </c>
      <c r="F289" s="331"/>
      <c r="G289" s="331"/>
      <c r="H289" s="332"/>
    </row>
    <row r="290" spans="1:8" ht="24.95" customHeight="1">
      <c r="A290" s="81">
        <v>3</v>
      </c>
      <c r="B290" s="82" t="s">
        <v>382</v>
      </c>
      <c r="C290" s="80">
        <v>20</v>
      </c>
      <c r="D290" s="80">
        <v>19</v>
      </c>
      <c r="E290" s="83" t="str">
        <f t="shared" si="12"/>
        <v>A1</v>
      </c>
      <c r="F290" s="331"/>
      <c r="G290" s="331"/>
      <c r="H290" s="332"/>
    </row>
    <row r="291" spans="1:8" ht="24.95" customHeight="1">
      <c r="A291" s="81">
        <v>4</v>
      </c>
      <c r="B291" s="82" t="s">
        <v>383</v>
      </c>
      <c r="C291" s="80">
        <v>20</v>
      </c>
      <c r="D291" s="80">
        <v>18</v>
      </c>
      <c r="E291" s="83" t="str">
        <f t="shared" si="12"/>
        <v>A1</v>
      </c>
      <c r="F291" s="331"/>
      <c r="G291" s="331"/>
      <c r="H291" s="332"/>
    </row>
    <row r="292" spans="1:8" ht="24.95" customHeight="1">
      <c r="A292" s="81">
        <v>5</v>
      </c>
      <c r="B292" s="82" t="s">
        <v>384</v>
      </c>
      <c r="C292" s="80">
        <v>20</v>
      </c>
      <c r="D292" s="80">
        <v>19.5</v>
      </c>
      <c r="E292" s="83" t="str">
        <f t="shared" si="12"/>
        <v>A1</v>
      </c>
      <c r="F292" s="331"/>
      <c r="G292" s="331"/>
      <c r="H292" s="332"/>
    </row>
    <row r="293" spans="1:8" ht="24.95" customHeight="1">
      <c r="A293" s="81">
        <v>6</v>
      </c>
      <c r="B293" s="82" t="s">
        <v>385</v>
      </c>
      <c r="C293" s="80">
        <v>20</v>
      </c>
      <c r="D293" s="80">
        <v>20</v>
      </c>
      <c r="E293" s="83"/>
      <c r="F293" s="331"/>
      <c r="G293" s="331"/>
      <c r="H293" s="332"/>
    </row>
    <row r="294" spans="1:8" ht="24.95" customHeight="1">
      <c r="A294" s="85"/>
      <c r="B294" s="86"/>
      <c r="C294" s="86"/>
      <c r="D294" s="80"/>
      <c r="E294" s="86"/>
      <c r="F294" s="331"/>
      <c r="G294" s="331"/>
      <c r="H294" s="332"/>
    </row>
    <row r="295" spans="1:8" ht="24.95" customHeight="1">
      <c r="A295" s="85"/>
      <c r="B295" s="80" t="s">
        <v>362</v>
      </c>
      <c r="C295" s="80">
        <f>SUM(C288:C292)</f>
        <v>100</v>
      </c>
      <c r="D295" s="80">
        <f>SUM(D288:D292)</f>
        <v>91</v>
      </c>
      <c r="E295" s="86"/>
      <c r="F295" s="331"/>
      <c r="G295" s="331"/>
      <c r="H295" s="332"/>
    </row>
    <row r="296" spans="1:8" ht="24.95" customHeight="1">
      <c r="A296" s="85"/>
      <c r="B296" s="87" t="s">
        <v>386</v>
      </c>
      <c r="C296" s="87"/>
      <c r="D296" s="88">
        <f>(D295/100)*100</f>
        <v>91</v>
      </c>
      <c r="E296" s="89"/>
      <c r="F296" s="331"/>
      <c r="G296" s="331"/>
      <c r="H296" s="332"/>
    </row>
    <row r="297" spans="1:8" ht="24.95" customHeight="1">
      <c r="A297" s="352" t="s">
        <v>387</v>
      </c>
      <c r="B297" s="327" t="s">
        <v>388</v>
      </c>
      <c r="C297" s="327"/>
      <c r="D297" s="327"/>
      <c r="E297" s="327" t="s">
        <v>389</v>
      </c>
      <c r="F297" s="327"/>
      <c r="G297" s="327"/>
      <c r="H297" s="329"/>
    </row>
    <row r="298" spans="1:8" ht="24.95" customHeight="1" thickBot="1">
      <c r="A298" s="353"/>
      <c r="B298" s="328"/>
      <c r="C298" s="328"/>
      <c r="D298" s="328"/>
      <c r="E298" s="328"/>
      <c r="F298" s="328"/>
      <c r="G298" s="328"/>
      <c r="H298" s="330"/>
    </row>
    <row r="299" spans="1:8" ht="24.95" customHeight="1" thickBot="1"/>
    <row r="300" spans="1:8" ht="24.95" customHeight="1">
      <c r="A300" s="348" t="s">
        <v>366</v>
      </c>
      <c r="B300" s="349"/>
      <c r="C300" s="349"/>
      <c r="D300" s="349"/>
      <c r="E300" s="349"/>
      <c r="F300" s="349"/>
      <c r="G300" s="349"/>
      <c r="H300" s="350"/>
    </row>
    <row r="301" spans="1:8" ht="24.95" customHeight="1">
      <c r="A301" s="333" t="s">
        <v>367</v>
      </c>
      <c r="B301" s="334"/>
      <c r="C301" s="334"/>
      <c r="D301" s="334"/>
      <c r="E301" s="334"/>
      <c r="F301" s="334"/>
      <c r="G301" s="334"/>
      <c r="H301" s="335"/>
    </row>
    <row r="302" spans="1:8" ht="24.95" customHeight="1">
      <c r="A302" s="333" t="s">
        <v>368</v>
      </c>
      <c r="B302" s="334"/>
      <c r="C302" s="334"/>
      <c r="D302" s="334"/>
      <c r="E302" s="334"/>
      <c r="F302" s="334"/>
      <c r="G302" s="334"/>
      <c r="H302" s="335"/>
    </row>
    <row r="303" spans="1:8" ht="24.95" customHeight="1">
      <c r="A303" s="333" t="s">
        <v>369</v>
      </c>
      <c r="B303" s="334"/>
      <c r="C303" s="334"/>
      <c r="D303" s="334"/>
      <c r="E303" s="334"/>
      <c r="F303" s="334"/>
      <c r="G303" s="334"/>
      <c r="H303" s="335"/>
    </row>
    <row r="304" spans="1:8" ht="24.95" customHeight="1">
      <c r="A304" s="333" t="s">
        <v>626</v>
      </c>
      <c r="B304" s="334"/>
      <c r="C304" s="334"/>
      <c r="D304" s="334"/>
      <c r="E304" s="334"/>
      <c r="F304" s="334"/>
      <c r="G304" s="334"/>
      <c r="H304" s="335"/>
    </row>
    <row r="305" spans="1:8" ht="24.95" customHeight="1">
      <c r="A305" s="76" t="s">
        <v>371</v>
      </c>
      <c r="C305" s="336" t="s">
        <v>372</v>
      </c>
      <c r="D305" s="336"/>
      <c r="E305" s="336"/>
      <c r="F305" s="74"/>
      <c r="G305" s="334"/>
      <c r="H305" s="335"/>
    </row>
    <row r="306" spans="1:8" ht="24.95" customHeight="1">
      <c r="A306" s="351" t="s">
        <v>373</v>
      </c>
      <c r="B306" s="344"/>
      <c r="C306" s="344" t="s">
        <v>152</v>
      </c>
      <c r="D306" s="344"/>
      <c r="E306" s="344"/>
      <c r="F306" s="77" t="s">
        <v>374</v>
      </c>
      <c r="G306" s="336">
        <v>14</v>
      </c>
      <c r="H306" s="337"/>
    </row>
    <row r="307" spans="1:8" ht="24.95" customHeight="1">
      <c r="A307" s="351" t="s">
        <v>7</v>
      </c>
      <c r="B307" s="344"/>
      <c r="C307" s="336" t="s">
        <v>151</v>
      </c>
      <c r="D307" s="336"/>
      <c r="E307" s="336"/>
      <c r="G307" s="344"/>
      <c r="H307" s="345"/>
    </row>
    <row r="308" spans="1:8" ht="24.95" customHeight="1">
      <c r="A308" s="347" t="s">
        <v>375</v>
      </c>
      <c r="B308" s="346"/>
      <c r="C308" s="346" t="s">
        <v>392</v>
      </c>
      <c r="D308" s="346"/>
      <c r="E308" s="346"/>
      <c r="F308" s="74" t="s">
        <v>11</v>
      </c>
      <c r="G308" s="78" t="s">
        <v>154</v>
      </c>
      <c r="H308" s="79"/>
    </row>
    <row r="309" spans="1:8" ht="24.95" customHeight="1">
      <c r="A309" s="341"/>
      <c r="B309" s="342"/>
      <c r="C309" s="342"/>
      <c r="D309" s="342"/>
      <c r="E309" s="343"/>
      <c r="F309" s="331"/>
      <c r="G309" s="331"/>
      <c r="H309" s="332"/>
    </row>
    <row r="310" spans="1:8" ht="24.95" customHeight="1">
      <c r="A310" s="81" t="s">
        <v>6</v>
      </c>
      <c r="B310" s="80" t="s">
        <v>376</v>
      </c>
      <c r="C310" s="80" t="s">
        <v>377</v>
      </c>
      <c r="D310" s="80" t="s">
        <v>378</v>
      </c>
      <c r="E310" s="80" t="s">
        <v>379</v>
      </c>
      <c r="F310" s="331"/>
      <c r="G310" s="331"/>
      <c r="H310" s="332"/>
    </row>
    <row r="311" spans="1:8" ht="24.95" customHeight="1">
      <c r="A311" s="81">
        <v>1</v>
      </c>
      <c r="B311" s="82" t="s">
        <v>380</v>
      </c>
      <c r="C311" s="80">
        <v>20</v>
      </c>
      <c r="D311" s="80">
        <v>6.5</v>
      </c>
      <c r="E311" s="83" t="str">
        <f>IF(D311&gt;=18,"A1",IF(D311&gt;=16,"A2",IF(D311&gt;=14,"B1",IF(D311&gt;=12,"B2",IF(D311&gt;=10,"C1",IF(D311&gt;=8,"C2",IF(D311&gt;=6.5,"D","E")))))))</f>
        <v>D</v>
      </c>
      <c r="F311" s="331"/>
      <c r="G311" s="331"/>
      <c r="H311" s="332"/>
    </row>
    <row r="312" spans="1:8" ht="24.95" customHeight="1">
      <c r="A312" s="81">
        <v>2</v>
      </c>
      <c r="B312" s="82" t="s">
        <v>381</v>
      </c>
      <c r="C312" s="80">
        <v>20</v>
      </c>
      <c r="D312" s="80">
        <v>6.5</v>
      </c>
      <c r="E312" s="83" t="str">
        <f t="shared" ref="E312:E315" si="13">IF(D312&gt;=18,"A1",IF(D312&gt;=16,"A2",IF(D312&gt;=14,"B1",IF(D312&gt;=12,"B2",IF(D312&gt;=10,"C1",IF(D312&gt;=8,"C2",IF(D312&gt;=6.5,"D","E")))))))</f>
        <v>D</v>
      </c>
      <c r="F312" s="331"/>
      <c r="G312" s="331"/>
      <c r="H312" s="332"/>
    </row>
    <row r="313" spans="1:8" ht="24.95" customHeight="1">
      <c r="A313" s="81">
        <v>3</v>
      </c>
      <c r="B313" s="82" t="s">
        <v>382</v>
      </c>
      <c r="C313" s="80">
        <v>20</v>
      </c>
      <c r="D313" s="80">
        <v>3</v>
      </c>
      <c r="E313" s="83" t="str">
        <f t="shared" si="13"/>
        <v>E</v>
      </c>
      <c r="F313" s="331"/>
      <c r="G313" s="331"/>
      <c r="H313" s="332"/>
    </row>
    <row r="314" spans="1:8" ht="24.95" customHeight="1">
      <c r="A314" s="81">
        <v>4</v>
      </c>
      <c r="B314" s="82" t="s">
        <v>383</v>
      </c>
      <c r="C314" s="80">
        <v>20</v>
      </c>
      <c r="D314" s="80">
        <v>0</v>
      </c>
      <c r="E314" s="83" t="str">
        <f t="shared" si="13"/>
        <v>E</v>
      </c>
      <c r="F314" s="331"/>
      <c r="G314" s="331"/>
      <c r="H314" s="332"/>
    </row>
    <row r="315" spans="1:8" ht="24.95" customHeight="1">
      <c r="A315" s="81">
        <v>5</v>
      </c>
      <c r="B315" s="82" t="s">
        <v>384</v>
      </c>
      <c r="C315" s="80">
        <v>20</v>
      </c>
      <c r="D315" s="80">
        <v>4</v>
      </c>
      <c r="E315" s="83" t="str">
        <f t="shared" si="13"/>
        <v>E</v>
      </c>
      <c r="F315" s="331"/>
      <c r="G315" s="331"/>
      <c r="H315" s="332"/>
    </row>
    <row r="316" spans="1:8" ht="24.95" customHeight="1">
      <c r="A316" s="81">
        <v>6</v>
      </c>
      <c r="B316" s="82" t="s">
        <v>385</v>
      </c>
      <c r="C316" s="80">
        <v>20</v>
      </c>
      <c r="D316" s="80">
        <v>4</v>
      </c>
      <c r="E316" s="83"/>
      <c r="F316" s="331"/>
      <c r="G316" s="331"/>
      <c r="H316" s="332"/>
    </row>
    <row r="317" spans="1:8" ht="24.95" customHeight="1">
      <c r="A317" s="85"/>
      <c r="B317" s="86"/>
      <c r="C317" s="86"/>
      <c r="D317" s="80"/>
      <c r="E317" s="86"/>
      <c r="F317" s="331"/>
      <c r="G317" s="331"/>
      <c r="H317" s="332"/>
    </row>
    <row r="318" spans="1:8" ht="24.95" customHeight="1">
      <c r="A318" s="85"/>
      <c r="B318" s="80" t="s">
        <v>362</v>
      </c>
      <c r="C318" s="80">
        <f>SUM(C311:C315)</f>
        <v>100</v>
      </c>
      <c r="D318" s="80">
        <f>SUM(D311:D315)</f>
        <v>20</v>
      </c>
      <c r="E318" s="86"/>
      <c r="F318" s="331"/>
      <c r="G318" s="331"/>
      <c r="H318" s="332"/>
    </row>
    <row r="319" spans="1:8" ht="24.95" customHeight="1">
      <c r="A319" s="85"/>
      <c r="B319" s="87" t="s">
        <v>386</v>
      </c>
      <c r="C319" s="87"/>
      <c r="D319" s="88">
        <f>(D318/100)*100</f>
        <v>20</v>
      </c>
      <c r="E319" s="89"/>
      <c r="F319" s="331"/>
      <c r="G319" s="331"/>
      <c r="H319" s="332"/>
    </row>
    <row r="320" spans="1:8" ht="24.95" customHeight="1">
      <c r="A320" s="352" t="s">
        <v>387</v>
      </c>
      <c r="B320" s="327" t="s">
        <v>388</v>
      </c>
      <c r="C320" s="327"/>
      <c r="D320" s="327"/>
      <c r="E320" s="327" t="s">
        <v>389</v>
      </c>
      <c r="F320" s="327"/>
      <c r="G320" s="327"/>
      <c r="H320" s="329"/>
    </row>
    <row r="321" spans="1:8" ht="24.95" customHeight="1" thickBot="1">
      <c r="A321" s="353"/>
      <c r="B321" s="328"/>
      <c r="C321" s="328"/>
      <c r="D321" s="328"/>
      <c r="E321" s="328"/>
      <c r="F321" s="328"/>
      <c r="G321" s="328"/>
      <c r="H321" s="330"/>
    </row>
    <row r="322" spans="1:8" ht="24.95" customHeight="1" thickBot="1"/>
    <row r="323" spans="1:8" ht="24.95" customHeight="1">
      <c r="A323" s="348" t="s">
        <v>366</v>
      </c>
      <c r="B323" s="349"/>
      <c r="C323" s="349"/>
      <c r="D323" s="349"/>
      <c r="E323" s="349"/>
      <c r="F323" s="349"/>
      <c r="G323" s="349"/>
      <c r="H323" s="350"/>
    </row>
    <row r="324" spans="1:8" ht="24.95" customHeight="1">
      <c r="A324" s="333" t="s">
        <v>367</v>
      </c>
      <c r="B324" s="334"/>
      <c r="C324" s="334"/>
      <c r="D324" s="334"/>
      <c r="E324" s="334"/>
      <c r="F324" s="334"/>
      <c r="G324" s="334"/>
      <c r="H324" s="335"/>
    </row>
    <row r="325" spans="1:8" ht="24.95" customHeight="1">
      <c r="A325" s="333" t="s">
        <v>368</v>
      </c>
      <c r="B325" s="334"/>
      <c r="C325" s="334"/>
      <c r="D325" s="334"/>
      <c r="E325" s="334"/>
      <c r="F325" s="334"/>
      <c r="G325" s="334"/>
      <c r="H325" s="335"/>
    </row>
    <row r="326" spans="1:8" ht="24.95" customHeight="1">
      <c r="A326" s="333" t="s">
        <v>369</v>
      </c>
      <c r="B326" s="334"/>
      <c r="C326" s="334"/>
      <c r="D326" s="334"/>
      <c r="E326" s="334"/>
      <c r="F326" s="334"/>
      <c r="G326" s="334"/>
      <c r="H326" s="335"/>
    </row>
    <row r="327" spans="1:8" ht="24.95" customHeight="1">
      <c r="A327" s="333" t="s">
        <v>626</v>
      </c>
      <c r="B327" s="334"/>
      <c r="C327" s="334"/>
      <c r="D327" s="334"/>
      <c r="E327" s="334"/>
      <c r="F327" s="334"/>
      <c r="G327" s="334"/>
      <c r="H327" s="335"/>
    </row>
    <row r="328" spans="1:8" ht="24.95" customHeight="1">
      <c r="A328" s="76" t="s">
        <v>371</v>
      </c>
      <c r="C328" s="336" t="s">
        <v>372</v>
      </c>
      <c r="D328" s="336"/>
      <c r="E328" s="336"/>
      <c r="F328" s="74"/>
      <c r="G328" s="334"/>
      <c r="H328" s="335"/>
    </row>
    <row r="329" spans="1:8" ht="24.95" customHeight="1">
      <c r="A329" s="351" t="s">
        <v>373</v>
      </c>
      <c r="B329" s="344"/>
      <c r="C329" s="344" t="s">
        <v>161</v>
      </c>
      <c r="D329" s="344"/>
      <c r="E329" s="344"/>
      <c r="F329" s="77" t="s">
        <v>374</v>
      </c>
      <c r="G329" s="336">
        <v>27</v>
      </c>
      <c r="H329" s="337"/>
    </row>
    <row r="330" spans="1:8" ht="24.95" customHeight="1">
      <c r="A330" s="351" t="s">
        <v>7</v>
      </c>
      <c r="B330" s="344"/>
      <c r="C330" s="336" t="s">
        <v>160</v>
      </c>
      <c r="D330" s="336"/>
      <c r="E330" s="336"/>
      <c r="G330" s="344"/>
      <c r="H330" s="345"/>
    </row>
    <row r="331" spans="1:8" ht="24.95" customHeight="1">
      <c r="A331" s="347" t="s">
        <v>375</v>
      </c>
      <c r="B331" s="346"/>
      <c r="C331" s="346" t="s">
        <v>162</v>
      </c>
      <c r="D331" s="346"/>
      <c r="E331" s="346"/>
      <c r="F331" s="74" t="s">
        <v>11</v>
      </c>
      <c r="G331" s="78" t="s">
        <v>163</v>
      </c>
      <c r="H331" s="79"/>
    </row>
    <row r="332" spans="1:8" ht="24.95" customHeight="1">
      <c r="A332" s="341"/>
      <c r="B332" s="342"/>
      <c r="C332" s="342"/>
      <c r="D332" s="342"/>
      <c r="E332" s="343"/>
      <c r="F332" s="331"/>
      <c r="G332" s="331"/>
      <c r="H332" s="332"/>
    </row>
    <row r="333" spans="1:8" ht="24.95" customHeight="1">
      <c r="A333" s="81" t="s">
        <v>6</v>
      </c>
      <c r="B333" s="80" t="s">
        <v>376</v>
      </c>
      <c r="C333" s="80" t="s">
        <v>377</v>
      </c>
      <c r="D333" s="80" t="s">
        <v>378</v>
      </c>
      <c r="E333" s="80" t="s">
        <v>379</v>
      </c>
      <c r="F333" s="331"/>
      <c r="G333" s="331"/>
      <c r="H333" s="332"/>
    </row>
    <row r="334" spans="1:8" ht="24.95" customHeight="1">
      <c r="A334" s="81">
        <v>1</v>
      </c>
      <c r="B334" s="82" t="s">
        <v>380</v>
      </c>
      <c r="C334" s="80">
        <v>20</v>
      </c>
      <c r="D334" s="80">
        <v>16</v>
      </c>
      <c r="E334" s="83" t="str">
        <f>IF(D334&gt;=18,"A1",IF(D334&gt;=16,"A2",IF(D334&gt;=14,"B1",IF(D334&gt;=12,"B2",IF(D334&gt;=10,"C1",IF(D334&gt;=8,"C2",IF(D334&gt;=6.5,"D","E")))))))</f>
        <v>A2</v>
      </c>
      <c r="F334" s="331"/>
      <c r="G334" s="331"/>
      <c r="H334" s="332"/>
    </row>
    <row r="335" spans="1:8" ht="24.95" customHeight="1">
      <c r="A335" s="81">
        <v>2</v>
      </c>
      <c r="B335" s="82" t="s">
        <v>381</v>
      </c>
      <c r="C335" s="80">
        <v>20</v>
      </c>
      <c r="D335" s="80">
        <v>9.5</v>
      </c>
      <c r="E335" s="83" t="str">
        <f t="shared" ref="E335:E338" si="14">IF(D335&gt;=18,"A1",IF(D335&gt;=16,"A2",IF(D335&gt;=14,"B1",IF(D335&gt;=12,"B2",IF(D335&gt;=10,"C1",IF(D335&gt;=8,"C2",IF(D335&gt;=6.5,"D","E")))))))</f>
        <v>C2</v>
      </c>
      <c r="F335" s="331"/>
      <c r="G335" s="331"/>
      <c r="H335" s="332"/>
    </row>
    <row r="336" spans="1:8" ht="24.95" customHeight="1">
      <c r="A336" s="81">
        <v>3</v>
      </c>
      <c r="B336" s="82" t="s">
        <v>382</v>
      </c>
      <c r="C336" s="80">
        <v>20</v>
      </c>
      <c r="D336" s="80">
        <v>13</v>
      </c>
      <c r="E336" s="83" t="str">
        <f t="shared" si="14"/>
        <v>B2</v>
      </c>
      <c r="F336" s="331"/>
      <c r="G336" s="331"/>
      <c r="H336" s="332"/>
    </row>
    <row r="337" spans="1:8" ht="24.95" customHeight="1">
      <c r="A337" s="81">
        <v>4</v>
      </c>
      <c r="B337" s="82" t="s">
        <v>383</v>
      </c>
      <c r="C337" s="80">
        <v>20</v>
      </c>
      <c r="D337" s="80">
        <v>8.5</v>
      </c>
      <c r="E337" s="83" t="str">
        <f t="shared" si="14"/>
        <v>C2</v>
      </c>
      <c r="F337" s="331"/>
      <c r="G337" s="331"/>
      <c r="H337" s="332"/>
    </row>
    <row r="338" spans="1:8" ht="24.95" customHeight="1">
      <c r="A338" s="81">
        <v>5</v>
      </c>
      <c r="B338" s="82" t="s">
        <v>384</v>
      </c>
      <c r="C338" s="80">
        <v>20</v>
      </c>
      <c r="D338" s="80">
        <v>10.5</v>
      </c>
      <c r="E338" s="83" t="str">
        <f t="shared" si="14"/>
        <v>C1</v>
      </c>
      <c r="F338" s="331"/>
      <c r="G338" s="331"/>
      <c r="H338" s="332"/>
    </row>
    <row r="339" spans="1:8" ht="24.95" customHeight="1">
      <c r="A339" s="81">
        <v>6</v>
      </c>
      <c r="B339" s="82" t="s">
        <v>385</v>
      </c>
      <c r="C339" s="80">
        <v>20</v>
      </c>
      <c r="D339" s="80">
        <v>19</v>
      </c>
      <c r="E339" s="83"/>
      <c r="F339" s="331"/>
      <c r="G339" s="331"/>
      <c r="H339" s="332"/>
    </row>
    <row r="340" spans="1:8" ht="24.95" customHeight="1">
      <c r="A340" s="85"/>
      <c r="B340" s="86"/>
      <c r="C340" s="86"/>
      <c r="D340" s="80"/>
      <c r="E340" s="86"/>
      <c r="F340" s="331"/>
      <c r="G340" s="331"/>
      <c r="H340" s="332"/>
    </row>
    <row r="341" spans="1:8" ht="24.95" customHeight="1">
      <c r="A341" s="85"/>
      <c r="B341" s="80" t="s">
        <v>362</v>
      </c>
      <c r="C341" s="80">
        <f>SUM(C334:C338)</f>
        <v>100</v>
      </c>
      <c r="D341" s="80">
        <f>SUM(D334:D338)</f>
        <v>57.5</v>
      </c>
      <c r="E341" s="86"/>
      <c r="F341" s="331"/>
      <c r="G341" s="331"/>
      <c r="H341" s="332"/>
    </row>
    <row r="342" spans="1:8" ht="24.95" customHeight="1">
      <c r="A342" s="85"/>
      <c r="B342" s="87" t="s">
        <v>386</v>
      </c>
      <c r="C342" s="87"/>
      <c r="D342" s="88">
        <f>(D341/100)*100</f>
        <v>57.499999999999993</v>
      </c>
      <c r="E342" s="89"/>
      <c r="F342" s="331"/>
      <c r="G342" s="331"/>
      <c r="H342" s="332"/>
    </row>
    <row r="343" spans="1:8" ht="24.95" customHeight="1">
      <c r="A343" s="352" t="s">
        <v>387</v>
      </c>
      <c r="B343" s="327" t="s">
        <v>388</v>
      </c>
      <c r="C343" s="327"/>
      <c r="D343" s="327"/>
      <c r="E343" s="327" t="s">
        <v>389</v>
      </c>
      <c r="F343" s="327"/>
      <c r="G343" s="327"/>
      <c r="H343" s="329"/>
    </row>
    <row r="344" spans="1:8" ht="24.95" customHeight="1" thickBot="1">
      <c r="A344" s="353"/>
      <c r="B344" s="328"/>
      <c r="C344" s="328"/>
      <c r="D344" s="328"/>
      <c r="E344" s="328"/>
      <c r="F344" s="328"/>
      <c r="G344" s="328"/>
      <c r="H344" s="330"/>
    </row>
    <row r="345" spans="1:8" ht="24.95" customHeight="1" thickBot="1"/>
    <row r="346" spans="1:8" ht="24.95" customHeight="1">
      <c r="A346" s="348" t="s">
        <v>366</v>
      </c>
      <c r="B346" s="349"/>
      <c r="C346" s="349"/>
      <c r="D346" s="349"/>
      <c r="E346" s="349"/>
      <c r="F346" s="349"/>
      <c r="G346" s="349"/>
      <c r="H346" s="350"/>
    </row>
    <row r="347" spans="1:8" ht="24.95" customHeight="1">
      <c r="A347" s="333" t="s">
        <v>367</v>
      </c>
      <c r="B347" s="334"/>
      <c r="C347" s="334"/>
      <c r="D347" s="334"/>
      <c r="E347" s="334"/>
      <c r="F347" s="334"/>
      <c r="G347" s="334"/>
      <c r="H347" s="335"/>
    </row>
    <row r="348" spans="1:8" ht="24.95" customHeight="1">
      <c r="A348" s="333" t="s">
        <v>368</v>
      </c>
      <c r="B348" s="334"/>
      <c r="C348" s="334"/>
      <c r="D348" s="334"/>
      <c r="E348" s="334"/>
      <c r="F348" s="334"/>
      <c r="G348" s="334"/>
      <c r="H348" s="335"/>
    </row>
    <row r="349" spans="1:8" ht="24.95" customHeight="1">
      <c r="A349" s="333" t="s">
        <v>369</v>
      </c>
      <c r="B349" s="334"/>
      <c r="C349" s="334"/>
      <c r="D349" s="334"/>
      <c r="E349" s="334"/>
      <c r="F349" s="334"/>
      <c r="G349" s="334"/>
      <c r="H349" s="335"/>
    </row>
    <row r="350" spans="1:8" ht="24.95" customHeight="1">
      <c r="A350" s="333" t="s">
        <v>626</v>
      </c>
      <c r="B350" s="334"/>
      <c r="C350" s="334"/>
      <c r="D350" s="334"/>
      <c r="E350" s="334"/>
      <c r="F350" s="334"/>
      <c r="G350" s="334"/>
      <c r="H350" s="335"/>
    </row>
    <row r="351" spans="1:8" ht="24.95" customHeight="1">
      <c r="A351" s="76" t="s">
        <v>371</v>
      </c>
      <c r="C351" s="336" t="s">
        <v>372</v>
      </c>
      <c r="D351" s="336"/>
      <c r="E351" s="336"/>
      <c r="F351" s="74"/>
      <c r="G351" s="334"/>
      <c r="H351" s="335"/>
    </row>
    <row r="352" spans="1:8" ht="24.95" customHeight="1">
      <c r="A352" s="351" t="s">
        <v>373</v>
      </c>
      <c r="B352" s="344"/>
      <c r="C352" s="344" t="s">
        <v>169</v>
      </c>
      <c r="D352" s="344"/>
      <c r="E352" s="344"/>
      <c r="F352" s="77" t="s">
        <v>374</v>
      </c>
      <c r="G352" s="336">
        <v>15</v>
      </c>
      <c r="H352" s="337"/>
    </row>
    <row r="353" spans="1:8" ht="24.95" customHeight="1">
      <c r="A353" s="351" t="s">
        <v>7</v>
      </c>
      <c r="B353" s="344"/>
      <c r="C353" s="336" t="s">
        <v>168</v>
      </c>
      <c r="D353" s="336"/>
      <c r="E353" s="336"/>
      <c r="G353" s="344"/>
      <c r="H353" s="345"/>
    </row>
    <row r="354" spans="1:8" ht="24.95" customHeight="1">
      <c r="A354" s="347" t="s">
        <v>375</v>
      </c>
      <c r="B354" s="346"/>
      <c r="C354" s="346" t="s">
        <v>170</v>
      </c>
      <c r="D354" s="346"/>
      <c r="E354" s="346"/>
      <c r="F354" s="74" t="s">
        <v>11</v>
      </c>
      <c r="G354" s="78" t="s">
        <v>171</v>
      </c>
      <c r="H354" s="79"/>
    </row>
    <row r="355" spans="1:8" ht="24.95" customHeight="1">
      <c r="A355" s="341"/>
      <c r="B355" s="342"/>
      <c r="C355" s="342"/>
      <c r="D355" s="342"/>
      <c r="E355" s="343"/>
      <c r="F355" s="331"/>
      <c r="G355" s="331"/>
      <c r="H355" s="332"/>
    </row>
    <row r="356" spans="1:8" ht="24.95" customHeight="1">
      <c r="A356" s="81" t="s">
        <v>6</v>
      </c>
      <c r="B356" s="80" t="s">
        <v>376</v>
      </c>
      <c r="C356" s="80" t="s">
        <v>377</v>
      </c>
      <c r="D356" s="80" t="s">
        <v>378</v>
      </c>
      <c r="E356" s="80" t="s">
        <v>379</v>
      </c>
      <c r="F356" s="331"/>
      <c r="G356" s="331"/>
      <c r="H356" s="332"/>
    </row>
    <row r="357" spans="1:8" ht="24.95" customHeight="1">
      <c r="A357" s="81">
        <v>1</v>
      </c>
      <c r="B357" s="82" t="s">
        <v>380</v>
      </c>
      <c r="C357" s="80">
        <v>20</v>
      </c>
      <c r="D357" s="80">
        <v>15.5</v>
      </c>
      <c r="E357" s="83" t="str">
        <f>IF(D357&gt;=18,"A1",IF(D357&gt;=16,"A2",IF(D357&gt;=14,"B1",IF(D357&gt;=12,"B2",IF(D357&gt;=10,"C1",IF(D357&gt;=8,"C2",IF(D357&gt;=6.5,"D","E")))))))</f>
        <v>B1</v>
      </c>
      <c r="F357" s="331"/>
      <c r="G357" s="331"/>
      <c r="H357" s="332"/>
    </row>
    <row r="358" spans="1:8" ht="24.95" customHeight="1">
      <c r="A358" s="81">
        <v>2</v>
      </c>
      <c r="B358" s="82" t="s">
        <v>381</v>
      </c>
      <c r="C358" s="80">
        <v>20</v>
      </c>
      <c r="D358" s="80">
        <v>15.5</v>
      </c>
      <c r="E358" s="83" t="str">
        <f t="shared" ref="E358:E361" si="15">IF(D358&gt;=18,"A1",IF(D358&gt;=16,"A2",IF(D358&gt;=14,"B1",IF(D358&gt;=12,"B2",IF(D358&gt;=10,"C1",IF(D358&gt;=8,"C2",IF(D358&gt;=6.5,"D","E")))))))</f>
        <v>B1</v>
      </c>
      <c r="F358" s="331"/>
      <c r="G358" s="331"/>
      <c r="H358" s="332"/>
    </row>
    <row r="359" spans="1:8" ht="24.95" customHeight="1">
      <c r="A359" s="81">
        <v>3</v>
      </c>
      <c r="B359" s="82" t="s">
        <v>382</v>
      </c>
      <c r="C359" s="80">
        <v>20</v>
      </c>
      <c r="D359" s="80">
        <v>20</v>
      </c>
      <c r="E359" s="83" t="str">
        <f t="shared" si="15"/>
        <v>A1</v>
      </c>
      <c r="F359" s="331"/>
      <c r="G359" s="331"/>
      <c r="H359" s="332"/>
    </row>
    <row r="360" spans="1:8" ht="24.95" customHeight="1">
      <c r="A360" s="81">
        <v>4</v>
      </c>
      <c r="B360" s="82" t="s">
        <v>383</v>
      </c>
      <c r="C360" s="80">
        <v>20</v>
      </c>
      <c r="D360" s="80">
        <v>9.5</v>
      </c>
      <c r="E360" s="83" t="str">
        <f t="shared" si="15"/>
        <v>C2</v>
      </c>
      <c r="F360" s="331"/>
      <c r="G360" s="331"/>
      <c r="H360" s="332"/>
    </row>
    <row r="361" spans="1:8" ht="24.95" customHeight="1">
      <c r="A361" s="81">
        <v>5</v>
      </c>
      <c r="B361" s="82" t="s">
        <v>384</v>
      </c>
      <c r="C361" s="80">
        <v>20</v>
      </c>
      <c r="D361" s="80">
        <v>15.5</v>
      </c>
      <c r="E361" s="83" t="str">
        <f t="shared" si="15"/>
        <v>B1</v>
      </c>
      <c r="F361" s="331"/>
      <c r="G361" s="331"/>
      <c r="H361" s="332"/>
    </row>
    <row r="362" spans="1:8" ht="24.95" customHeight="1">
      <c r="A362" s="81">
        <v>6</v>
      </c>
      <c r="B362" s="82" t="s">
        <v>385</v>
      </c>
      <c r="C362" s="80">
        <v>20</v>
      </c>
      <c r="D362" s="80">
        <v>10</v>
      </c>
      <c r="E362" s="83"/>
      <c r="F362" s="331"/>
      <c r="G362" s="331"/>
      <c r="H362" s="332"/>
    </row>
    <row r="363" spans="1:8" ht="24.95" customHeight="1">
      <c r="A363" s="85"/>
      <c r="B363" s="86"/>
      <c r="C363" s="86"/>
      <c r="D363" s="80"/>
      <c r="E363" s="86"/>
      <c r="F363" s="331"/>
      <c r="G363" s="331"/>
      <c r="H363" s="332"/>
    </row>
    <row r="364" spans="1:8" ht="24.95" customHeight="1">
      <c r="A364" s="85"/>
      <c r="B364" s="80" t="s">
        <v>362</v>
      </c>
      <c r="C364" s="80">
        <f>SUM(C357:C361)</f>
        <v>100</v>
      </c>
      <c r="D364" s="80">
        <f>SUM(D357:D361)</f>
        <v>76</v>
      </c>
      <c r="E364" s="86"/>
      <c r="F364" s="331"/>
      <c r="G364" s="331"/>
      <c r="H364" s="332"/>
    </row>
    <row r="365" spans="1:8" ht="24.95" customHeight="1">
      <c r="A365" s="85"/>
      <c r="B365" s="87" t="s">
        <v>386</v>
      </c>
      <c r="C365" s="87"/>
      <c r="D365" s="88">
        <f>(D364/100)*100</f>
        <v>76</v>
      </c>
      <c r="E365" s="89"/>
      <c r="F365" s="331"/>
      <c r="G365" s="331"/>
      <c r="H365" s="332"/>
    </row>
    <row r="366" spans="1:8" ht="24.95" customHeight="1">
      <c r="A366" s="352" t="s">
        <v>387</v>
      </c>
      <c r="B366" s="327" t="s">
        <v>388</v>
      </c>
      <c r="C366" s="327"/>
      <c r="D366" s="327"/>
      <c r="E366" s="327" t="s">
        <v>389</v>
      </c>
      <c r="F366" s="327"/>
      <c r="G366" s="327"/>
      <c r="H366" s="329"/>
    </row>
    <row r="367" spans="1:8" ht="24.95" customHeight="1" thickBot="1">
      <c r="A367" s="353"/>
      <c r="B367" s="328"/>
      <c r="C367" s="328"/>
      <c r="D367" s="328"/>
      <c r="E367" s="328"/>
      <c r="F367" s="328"/>
      <c r="G367" s="328"/>
      <c r="H367" s="330"/>
    </row>
    <row r="368" spans="1:8" ht="24.95" customHeight="1" thickBot="1"/>
    <row r="369" spans="1:8" ht="24.95" customHeight="1">
      <c r="A369" s="348" t="s">
        <v>366</v>
      </c>
      <c r="B369" s="349"/>
      <c r="C369" s="349"/>
      <c r="D369" s="349"/>
      <c r="E369" s="349"/>
      <c r="F369" s="349"/>
      <c r="G369" s="349"/>
      <c r="H369" s="350"/>
    </row>
    <row r="370" spans="1:8" ht="24.95" customHeight="1">
      <c r="A370" s="333" t="s">
        <v>367</v>
      </c>
      <c r="B370" s="334"/>
      <c r="C370" s="334"/>
      <c r="D370" s="334"/>
      <c r="E370" s="334"/>
      <c r="F370" s="334"/>
      <c r="G370" s="334"/>
      <c r="H370" s="335"/>
    </row>
    <row r="371" spans="1:8" ht="24.95" customHeight="1">
      <c r="A371" s="333" t="s">
        <v>368</v>
      </c>
      <c r="B371" s="334"/>
      <c r="C371" s="334"/>
      <c r="D371" s="334"/>
      <c r="E371" s="334"/>
      <c r="F371" s="334"/>
      <c r="G371" s="334"/>
      <c r="H371" s="335"/>
    </row>
    <row r="372" spans="1:8" ht="24.95" customHeight="1">
      <c r="A372" s="333" t="s">
        <v>369</v>
      </c>
      <c r="B372" s="334"/>
      <c r="C372" s="334"/>
      <c r="D372" s="334"/>
      <c r="E372" s="334"/>
      <c r="F372" s="334"/>
      <c r="G372" s="334"/>
      <c r="H372" s="335"/>
    </row>
    <row r="373" spans="1:8" ht="24.95" customHeight="1">
      <c r="A373" s="333" t="s">
        <v>626</v>
      </c>
      <c r="B373" s="334"/>
      <c r="C373" s="334"/>
      <c r="D373" s="334"/>
      <c r="E373" s="334"/>
      <c r="F373" s="334"/>
      <c r="G373" s="334"/>
      <c r="H373" s="335"/>
    </row>
    <row r="374" spans="1:8" ht="24.95" customHeight="1">
      <c r="A374" s="76" t="s">
        <v>371</v>
      </c>
      <c r="C374" s="336" t="s">
        <v>372</v>
      </c>
      <c r="D374" s="336"/>
      <c r="E374" s="336"/>
      <c r="F374" s="74"/>
      <c r="G374" s="334"/>
      <c r="H374" s="335"/>
    </row>
    <row r="375" spans="1:8" ht="24.95" customHeight="1">
      <c r="A375" s="351" t="s">
        <v>373</v>
      </c>
      <c r="B375" s="344"/>
      <c r="C375" s="344" t="s">
        <v>179</v>
      </c>
      <c r="D375" s="344"/>
      <c r="E375" s="344"/>
      <c r="F375" s="77" t="s">
        <v>374</v>
      </c>
      <c r="G375" s="336">
        <v>30</v>
      </c>
      <c r="H375" s="337"/>
    </row>
    <row r="376" spans="1:8" ht="24.95" customHeight="1">
      <c r="A376" s="351" t="s">
        <v>7</v>
      </c>
      <c r="B376" s="344"/>
      <c r="C376" s="336" t="s">
        <v>393</v>
      </c>
      <c r="D376" s="336"/>
      <c r="E376" s="336"/>
      <c r="G376" s="344"/>
      <c r="H376" s="345"/>
    </row>
    <row r="377" spans="1:8" ht="24.95" customHeight="1">
      <c r="A377" s="347" t="s">
        <v>375</v>
      </c>
      <c r="B377" s="346"/>
      <c r="C377" s="346" t="s">
        <v>180</v>
      </c>
      <c r="D377" s="346"/>
      <c r="E377" s="346"/>
      <c r="F377" s="74" t="s">
        <v>11</v>
      </c>
      <c r="G377" s="78" t="s">
        <v>394</v>
      </c>
      <c r="H377" s="79"/>
    </row>
    <row r="378" spans="1:8" ht="24.95" customHeight="1">
      <c r="A378" s="341"/>
      <c r="B378" s="342"/>
      <c r="C378" s="342"/>
      <c r="D378" s="342"/>
      <c r="E378" s="343"/>
      <c r="F378" s="331"/>
      <c r="G378" s="331"/>
      <c r="H378" s="332"/>
    </row>
    <row r="379" spans="1:8" ht="24.95" customHeight="1">
      <c r="A379" s="81" t="s">
        <v>6</v>
      </c>
      <c r="B379" s="80" t="s">
        <v>376</v>
      </c>
      <c r="C379" s="80" t="s">
        <v>377</v>
      </c>
      <c r="D379" s="80" t="s">
        <v>378</v>
      </c>
      <c r="E379" s="80" t="s">
        <v>379</v>
      </c>
      <c r="F379" s="331"/>
      <c r="G379" s="331"/>
      <c r="H379" s="332"/>
    </row>
    <row r="380" spans="1:8" ht="24.95" customHeight="1">
      <c r="A380" s="81">
        <v>1</v>
      </c>
      <c r="B380" s="82" t="s">
        <v>380</v>
      </c>
      <c r="C380" s="80">
        <v>20</v>
      </c>
      <c r="D380" s="80">
        <v>7.5</v>
      </c>
      <c r="E380" s="83" t="str">
        <f>IF(D380&gt;=18,"A1",IF(D380&gt;=16,"A2",IF(D380&gt;=14,"B1",IF(D380&gt;=12,"B2",IF(D380&gt;=10,"C1",IF(D380&gt;=8,"C2",IF(D380&gt;=6.5,"D","E")))))))</f>
        <v>D</v>
      </c>
      <c r="F380" s="331"/>
      <c r="G380" s="331"/>
      <c r="H380" s="332"/>
    </row>
    <row r="381" spans="1:8" ht="24.95" customHeight="1">
      <c r="A381" s="81">
        <v>2</v>
      </c>
      <c r="B381" s="82" t="s">
        <v>381</v>
      </c>
      <c r="C381" s="80">
        <v>20</v>
      </c>
      <c r="D381" s="80">
        <v>8.5</v>
      </c>
      <c r="E381" s="83" t="str">
        <f t="shared" ref="E381:E384" si="16">IF(D381&gt;=18,"A1",IF(D381&gt;=16,"A2",IF(D381&gt;=14,"B1",IF(D381&gt;=12,"B2",IF(D381&gt;=10,"C1",IF(D381&gt;=8,"C2",IF(D381&gt;=6.5,"D","E")))))))</f>
        <v>C2</v>
      </c>
      <c r="F381" s="331"/>
      <c r="G381" s="331"/>
      <c r="H381" s="332"/>
    </row>
    <row r="382" spans="1:8" ht="24.95" customHeight="1">
      <c r="A382" s="81">
        <v>3</v>
      </c>
      <c r="B382" s="82" t="s">
        <v>382</v>
      </c>
      <c r="C382" s="80">
        <v>20</v>
      </c>
      <c r="D382" s="80">
        <v>8.5</v>
      </c>
      <c r="E382" s="83" t="str">
        <f t="shared" si="16"/>
        <v>C2</v>
      </c>
      <c r="F382" s="331"/>
      <c r="G382" s="331"/>
      <c r="H382" s="332"/>
    </row>
    <row r="383" spans="1:8" ht="24.95" customHeight="1">
      <c r="A383" s="81">
        <v>4</v>
      </c>
      <c r="B383" s="82" t="s">
        <v>383</v>
      </c>
      <c r="C383" s="80">
        <v>20</v>
      </c>
      <c r="D383" s="80">
        <v>6</v>
      </c>
      <c r="E383" s="83" t="str">
        <f t="shared" si="16"/>
        <v>E</v>
      </c>
      <c r="F383" s="331"/>
      <c r="G383" s="331"/>
      <c r="H383" s="332"/>
    </row>
    <row r="384" spans="1:8" ht="24.95" customHeight="1">
      <c r="A384" s="81">
        <v>5</v>
      </c>
      <c r="B384" s="82" t="s">
        <v>384</v>
      </c>
      <c r="C384" s="80">
        <v>20</v>
      </c>
      <c r="D384" s="80">
        <v>7.5</v>
      </c>
      <c r="E384" s="83" t="str">
        <f t="shared" si="16"/>
        <v>D</v>
      </c>
      <c r="F384" s="331"/>
      <c r="G384" s="331"/>
      <c r="H384" s="332"/>
    </row>
    <row r="385" spans="1:8" ht="24.95" customHeight="1">
      <c r="A385" s="81">
        <v>6</v>
      </c>
      <c r="B385" s="82" t="s">
        <v>385</v>
      </c>
      <c r="C385" s="80">
        <v>20</v>
      </c>
      <c r="D385" s="80">
        <v>5</v>
      </c>
      <c r="E385" s="83"/>
      <c r="F385" s="331"/>
      <c r="G385" s="331"/>
      <c r="H385" s="332"/>
    </row>
    <row r="386" spans="1:8" ht="24.95" customHeight="1">
      <c r="A386" s="85"/>
      <c r="B386" s="86"/>
      <c r="C386" s="86"/>
      <c r="D386" s="80"/>
      <c r="E386" s="86"/>
      <c r="F386" s="331"/>
      <c r="G386" s="331"/>
      <c r="H386" s="332"/>
    </row>
    <row r="387" spans="1:8" ht="24.95" customHeight="1">
      <c r="A387" s="85"/>
      <c r="B387" s="80" t="s">
        <v>362</v>
      </c>
      <c r="C387" s="80">
        <f>SUM(C380:C384)</f>
        <v>100</v>
      </c>
      <c r="D387" s="80">
        <f>SUM(D380:D384)</f>
        <v>38</v>
      </c>
      <c r="E387" s="86"/>
      <c r="F387" s="331"/>
      <c r="G387" s="331"/>
      <c r="H387" s="332"/>
    </row>
    <row r="388" spans="1:8" ht="24.95" customHeight="1">
      <c r="A388" s="85"/>
      <c r="B388" s="87" t="s">
        <v>386</v>
      </c>
      <c r="C388" s="87"/>
      <c r="D388" s="88">
        <f>(D387/100)*100</f>
        <v>38</v>
      </c>
      <c r="E388" s="89"/>
      <c r="F388" s="331"/>
      <c r="G388" s="331"/>
      <c r="H388" s="332"/>
    </row>
    <row r="389" spans="1:8" ht="24.95" customHeight="1">
      <c r="A389" s="352" t="s">
        <v>387</v>
      </c>
      <c r="B389" s="327" t="s">
        <v>388</v>
      </c>
      <c r="C389" s="327"/>
      <c r="D389" s="327"/>
      <c r="E389" s="327" t="s">
        <v>389</v>
      </c>
      <c r="F389" s="327"/>
      <c r="G389" s="327"/>
      <c r="H389" s="329"/>
    </row>
    <row r="390" spans="1:8" ht="24.95" customHeight="1" thickBot="1">
      <c r="A390" s="353"/>
      <c r="B390" s="328"/>
      <c r="C390" s="328"/>
      <c r="D390" s="328"/>
      <c r="E390" s="328"/>
      <c r="F390" s="328"/>
      <c r="G390" s="328"/>
      <c r="H390" s="330"/>
    </row>
    <row r="391" spans="1:8" ht="24.95" customHeight="1" thickBot="1"/>
    <row r="392" spans="1:8" ht="24.95" customHeight="1">
      <c r="A392" s="348" t="s">
        <v>366</v>
      </c>
      <c r="B392" s="349"/>
      <c r="C392" s="349"/>
      <c r="D392" s="349"/>
      <c r="E392" s="349"/>
      <c r="F392" s="349"/>
      <c r="G392" s="349"/>
      <c r="H392" s="350"/>
    </row>
    <row r="393" spans="1:8" ht="24.95" customHeight="1">
      <c r="A393" s="333" t="s">
        <v>367</v>
      </c>
      <c r="B393" s="334"/>
      <c r="C393" s="334"/>
      <c r="D393" s="334"/>
      <c r="E393" s="334"/>
      <c r="F393" s="334"/>
      <c r="G393" s="334"/>
      <c r="H393" s="335"/>
    </row>
    <row r="394" spans="1:8" ht="24.95" customHeight="1">
      <c r="A394" s="333" t="s">
        <v>368</v>
      </c>
      <c r="B394" s="334"/>
      <c r="C394" s="334"/>
      <c r="D394" s="334"/>
      <c r="E394" s="334"/>
      <c r="F394" s="334"/>
      <c r="G394" s="334"/>
      <c r="H394" s="335"/>
    </row>
    <row r="395" spans="1:8" ht="24.95" customHeight="1">
      <c r="A395" s="333" t="s">
        <v>369</v>
      </c>
      <c r="B395" s="334"/>
      <c r="C395" s="334"/>
      <c r="D395" s="334"/>
      <c r="E395" s="334"/>
      <c r="F395" s="334"/>
      <c r="G395" s="334"/>
      <c r="H395" s="335"/>
    </row>
    <row r="396" spans="1:8" ht="24.95" customHeight="1">
      <c r="A396" s="333" t="s">
        <v>626</v>
      </c>
      <c r="B396" s="334"/>
      <c r="C396" s="334"/>
      <c r="D396" s="334"/>
      <c r="E396" s="334"/>
      <c r="F396" s="334"/>
      <c r="G396" s="334"/>
      <c r="H396" s="335"/>
    </row>
    <row r="397" spans="1:8" ht="24.95" customHeight="1">
      <c r="A397" s="76" t="s">
        <v>371</v>
      </c>
      <c r="C397" s="336" t="s">
        <v>372</v>
      </c>
      <c r="D397" s="336"/>
      <c r="E397" s="336"/>
      <c r="F397" s="74"/>
      <c r="G397" s="334"/>
      <c r="H397" s="335"/>
    </row>
    <row r="398" spans="1:8" ht="24.95" customHeight="1">
      <c r="A398" s="351" t="s">
        <v>373</v>
      </c>
      <c r="B398" s="344"/>
      <c r="C398" s="344" t="s">
        <v>188</v>
      </c>
      <c r="D398" s="344"/>
      <c r="E398" s="344"/>
      <c r="F398" s="77" t="s">
        <v>374</v>
      </c>
      <c r="G398" s="336">
        <v>17</v>
      </c>
      <c r="H398" s="337"/>
    </row>
    <row r="399" spans="1:8" ht="24.95" customHeight="1">
      <c r="A399" s="351" t="s">
        <v>7</v>
      </c>
      <c r="B399" s="344"/>
      <c r="C399" s="336" t="s">
        <v>395</v>
      </c>
      <c r="D399" s="336"/>
      <c r="E399" s="336"/>
      <c r="G399" s="344"/>
      <c r="H399" s="345"/>
    </row>
    <row r="400" spans="1:8" ht="24.95" customHeight="1">
      <c r="A400" s="347" t="s">
        <v>375</v>
      </c>
      <c r="B400" s="346"/>
      <c r="C400" s="346" t="s">
        <v>189</v>
      </c>
      <c r="D400" s="346"/>
      <c r="E400" s="346"/>
      <c r="F400" s="74" t="s">
        <v>11</v>
      </c>
      <c r="G400" s="78" t="s">
        <v>191</v>
      </c>
      <c r="H400" s="79"/>
    </row>
    <row r="401" spans="1:8" ht="24.95" customHeight="1">
      <c r="A401" s="341"/>
      <c r="B401" s="342"/>
      <c r="C401" s="342"/>
      <c r="D401" s="342"/>
      <c r="E401" s="343"/>
      <c r="F401" s="331"/>
      <c r="G401" s="331"/>
      <c r="H401" s="332"/>
    </row>
    <row r="402" spans="1:8" ht="24.95" customHeight="1">
      <c r="A402" s="81" t="s">
        <v>6</v>
      </c>
      <c r="B402" s="80" t="s">
        <v>376</v>
      </c>
      <c r="C402" s="80" t="s">
        <v>377</v>
      </c>
      <c r="D402" s="80" t="s">
        <v>378</v>
      </c>
      <c r="E402" s="80" t="s">
        <v>379</v>
      </c>
      <c r="F402" s="331"/>
      <c r="G402" s="331"/>
      <c r="H402" s="332"/>
    </row>
    <row r="403" spans="1:8" ht="24.95" customHeight="1">
      <c r="A403" s="81">
        <v>1</v>
      </c>
      <c r="B403" s="82" t="s">
        <v>380</v>
      </c>
      <c r="C403" s="80">
        <v>20</v>
      </c>
      <c r="D403" s="80">
        <v>18.5</v>
      </c>
      <c r="E403" s="83" t="str">
        <f>IF(D403&gt;=18,"A1",IF(D403&gt;=16,"A2",IF(D403&gt;=14,"B1",IF(D403&gt;=12,"B2",IF(D403&gt;=10,"C1",IF(D403&gt;=8,"C2",IF(D403&gt;=6.5,"D","E")))))))</f>
        <v>A1</v>
      </c>
      <c r="F403" s="331"/>
      <c r="G403" s="331"/>
      <c r="H403" s="332"/>
    </row>
    <row r="404" spans="1:8" ht="24.95" customHeight="1">
      <c r="A404" s="81">
        <v>2</v>
      </c>
      <c r="B404" s="82" t="s">
        <v>381</v>
      </c>
      <c r="C404" s="80">
        <v>20</v>
      </c>
      <c r="D404" s="80">
        <v>17</v>
      </c>
      <c r="E404" s="83" t="str">
        <f t="shared" ref="E404:E407" si="17">IF(D404&gt;=18,"A1",IF(D404&gt;=16,"A2",IF(D404&gt;=14,"B1",IF(D404&gt;=12,"B2",IF(D404&gt;=10,"C1",IF(D404&gt;=8,"C2",IF(D404&gt;=6.5,"D","E")))))))</f>
        <v>A2</v>
      </c>
      <c r="F404" s="331"/>
      <c r="G404" s="331"/>
      <c r="H404" s="332"/>
    </row>
    <row r="405" spans="1:8" ht="24.95" customHeight="1">
      <c r="A405" s="81">
        <v>3</v>
      </c>
      <c r="B405" s="82" t="s">
        <v>382</v>
      </c>
      <c r="C405" s="80">
        <v>20</v>
      </c>
      <c r="D405" s="80">
        <v>15.5</v>
      </c>
      <c r="E405" s="83" t="str">
        <f t="shared" si="17"/>
        <v>B1</v>
      </c>
      <c r="F405" s="331"/>
      <c r="G405" s="331"/>
      <c r="H405" s="332"/>
    </row>
    <row r="406" spans="1:8" ht="24.95" customHeight="1">
      <c r="A406" s="81">
        <v>4</v>
      </c>
      <c r="B406" s="82" t="s">
        <v>383</v>
      </c>
      <c r="C406" s="80">
        <v>20</v>
      </c>
      <c r="D406" s="80">
        <v>11</v>
      </c>
      <c r="E406" s="83" t="str">
        <f t="shared" si="17"/>
        <v>C1</v>
      </c>
      <c r="F406" s="331"/>
      <c r="G406" s="331"/>
      <c r="H406" s="332"/>
    </row>
    <row r="407" spans="1:8" ht="24.95" customHeight="1">
      <c r="A407" s="81">
        <v>5</v>
      </c>
      <c r="B407" s="82" t="s">
        <v>384</v>
      </c>
      <c r="C407" s="80">
        <v>20</v>
      </c>
      <c r="D407" s="80">
        <v>15</v>
      </c>
      <c r="E407" s="83" t="str">
        <f t="shared" si="17"/>
        <v>B1</v>
      </c>
      <c r="F407" s="331"/>
      <c r="G407" s="331"/>
      <c r="H407" s="332"/>
    </row>
    <row r="408" spans="1:8" ht="24.95" customHeight="1">
      <c r="A408" s="81">
        <v>6</v>
      </c>
      <c r="B408" s="82" t="s">
        <v>385</v>
      </c>
      <c r="C408" s="80">
        <v>20</v>
      </c>
      <c r="D408" s="80">
        <v>20</v>
      </c>
      <c r="E408" s="83"/>
      <c r="F408" s="331"/>
      <c r="G408" s="331"/>
      <c r="H408" s="332"/>
    </row>
    <row r="409" spans="1:8" ht="24.95" customHeight="1">
      <c r="A409" s="85"/>
      <c r="B409" s="86"/>
      <c r="C409" s="86"/>
      <c r="D409" s="80"/>
      <c r="E409" s="86"/>
      <c r="F409" s="331"/>
      <c r="G409" s="331"/>
      <c r="H409" s="332"/>
    </row>
    <row r="410" spans="1:8" ht="24.95" customHeight="1">
      <c r="A410" s="85"/>
      <c r="B410" s="80" t="s">
        <v>362</v>
      </c>
      <c r="C410" s="80">
        <f>SUM(C403:C407)</f>
        <v>100</v>
      </c>
      <c r="D410" s="80">
        <f>SUM(D403:D407)</f>
        <v>77</v>
      </c>
      <c r="E410" s="86"/>
      <c r="F410" s="331"/>
      <c r="G410" s="331"/>
      <c r="H410" s="332"/>
    </row>
    <row r="411" spans="1:8" ht="24.95" customHeight="1">
      <c r="A411" s="85"/>
      <c r="B411" s="87" t="s">
        <v>386</v>
      </c>
      <c r="C411" s="87"/>
      <c r="D411" s="88">
        <f>(D410/100)*100</f>
        <v>77</v>
      </c>
      <c r="E411" s="89"/>
      <c r="F411" s="331"/>
      <c r="G411" s="331"/>
      <c r="H411" s="332"/>
    </row>
    <row r="412" spans="1:8" ht="24.95" customHeight="1">
      <c r="A412" s="352" t="s">
        <v>387</v>
      </c>
      <c r="B412" s="327" t="s">
        <v>388</v>
      </c>
      <c r="C412" s="327"/>
      <c r="D412" s="327"/>
      <c r="E412" s="327" t="s">
        <v>389</v>
      </c>
      <c r="F412" s="327"/>
      <c r="G412" s="327"/>
      <c r="H412" s="329"/>
    </row>
    <row r="413" spans="1:8" ht="24.95" customHeight="1" thickBot="1">
      <c r="A413" s="353"/>
      <c r="B413" s="328"/>
      <c r="C413" s="328"/>
      <c r="D413" s="328"/>
      <c r="E413" s="328"/>
      <c r="F413" s="328"/>
      <c r="G413" s="328"/>
      <c r="H413" s="330"/>
    </row>
    <row r="414" spans="1:8" ht="24.95" customHeight="1" thickBot="1"/>
    <row r="415" spans="1:8" ht="24.95" customHeight="1">
      <c r="A415" s="348" t="s">
        <v>366</v>
      </c>
      <c r="B415" s="349"/>
      <c r="C415" s="349"/>
      <c r="D415" s="349"/>
      <c r="E415" s="349"/>
      <c r="F415" s="349"/>
      <c r="G415" s="349"/>
      <c r="H415" s="350"/>
    </row>
    <row r="416" spans="1:8" ht="24.95" customHeight="1">
      <c r="A416" s="333" t="s">
        <v>367</v>
      </c>
      <c r="B416" s="334"/>
      <c r="C416" s="334"/>
      <c r="D416" s="334"/>
      <c r="E416" s="334"/>
      <c r="F416" s="334"/>
      <c r="G416" s="334"/>
      <c r="H416" s="335"/>
    </row>
    <row r="417" spans="1:8" ht="24.95" customHeight="1">
      <c r="A417" s="333" t="s">
        <v>368</v>
      </c>
      <c r="B417" s="334"/>
      <c r="C417" s="334"/>
      <c r="D417" s="334"/>
      <c r="E417" s="334"/>
      <c r="F417" s="334"/>
      <c r="G417" s="334"/>
      <c r="H417" s="335"/>
    </row>
    <row r="418" spans="1:8" ht="24.95" customHeight="1">
      <c r="A418" s="333" t="s">
        <v>369</v>
      </c>
      <c r="B418" s="334"/>
      <c r="C418" s="334"/>
      <c r="D418" s="334"/>
      <c r="E418" s="334"/>
      <c r="F418" s="334"/>
      <c r="G418" s="334"/>
      <c r="H418" s="335"/>
    </row>
    <row r="419" spans="1:8" ht="24.95" customHeight="1">
      <c r="A419" s="333" t="s">
        <v>626</v>
      </c>
      <c r="B419" s="334"/>
      <c r="C419" s="334"/>
      <c r="D419" s="334"/>
      <c r="E419" s="334"/>
      <c r="F419" s="334"/>
      <c r="G419" s="334"/>
      <c r="H419" s="335"/>
    </row>
    <row r="420" spans="1:8" ht="24.95" customHeight="1">
      <c r="A420" s="76" t="s">
        <v>371</v>
      </c>
      <c r="C420" s="336" t="s">
        <v>372</v>
      </c>
      <c r="D420" s="336"/>
      <c r="E420" s="336"/>
      <c r="F420" s="74"/>
      <c r="G420" s="334"/>
      <c r="H420" s="335"/>
    </row>
    <row r="421" spans="1:8" ht="24.95" customHeight="1">
      <c r="A421" s="351" t="s">
        <v>373</v>
      </c>
      <c r="B421" s="344"/>
      <c r="C421" s="344" t="s">
        <v>199</v>
      </c>
      <c r="D421" s="344"/>
      <c r="E421" s="344"/>
      <c r="F421" s="77" t="s">
        <v>374</v>
      </c>
      <c r="G421" s="336">
        <v>18</v>
      </c>
      <c r="H421" s="337"/>
    </row>
    <row r="422" spans="1:8" ht="24.95" customHeight="1">
      <c r="A422" s="351" t="s">
        <v>7</v>
      </c>
      <c r="B422" s="344"/>
      <c r="C422" s="336" t="s">
        <v>198</v>
      </c>
      <c r="D422" s="336"/>
      <c r="E422" s="336"/>
      <c r="G422" s="344"/>
      <c r="H422" s="345"/>
    </row>
    <row r="423" spans="1:8" ht="24.95" customHeight="1">
      <c r="A423" s="347" t="s">
        <v>375</v>
      </c>
      <c r="B423" s="346"/>
      <c r="C423" s="346" t="s">
        <v>200</v>
      </c>
      <c r="D423" s="346"/>
      <c r="E423" s="346"/>
      <c r="F423" s="74" t="s">
        <v>11</v>
      </c>
      <c r="G423" s="78" t="s">
        <v>202</v>
      </c>
      <c r="H423" s="79"/>
    </row>
    <row r="424" spans="1:8" ht="24.95" customHeight="1">
      <c r="A424" s="341"/>
      <c r="B424" s="342"/>
      <c r="C424" s="342"/>
      <c r="D424" s="342"/>
      <c r="E424" s="343"/>
      <c r="F424" s="331"/>
      <c r="G424" s="331"/>
      <c r="H424" s="332"/>
    </row>
    <row r="425" spans="1:8" ht="24.95" customHeight="1">
      <c r="A425" s="81" t="s">
        <v>6</v>
      </c>
      <c r="B425" s="80" t="s">
        <v>376</v>
      </c>
      <c r="C425" s="80" t="s">
        <v>377</v>
      </c>
      <c r="D425" s="80" t="s">
        <v>378</v>
      </c>
      <c r="E425" s="80" t="s">
        <v>379</v>
      </c>
      <c r="F425" s="331"/>
      <c r="G425" s="331"/>
      <c r="H425" s="332"/>
    </row>
    <row r="426" spans="1:8" ht="24.95" customHeight="1">
      <c r="A426" s="81">
        <v>1</v>
      </c>
      <c r="B426" s="82" t="s">
        <v>380</v>
      </c>
      <c r="C426" s="80">
        <v>20</v>
      </c>
      <c r="D426" s="80">
        <v>6.5</v>
      </c>
      <c r="E426" s="83" t="str">
        <f>IF(D426&gt;=18,"A1",IF(D426&gt;=16,"A2",IF(D426&gt;=14,"B1",IF(D426&gt;=12,"B2",IF(D426&gt;=10,"C1",IF(D426&gt;=8,"C2",IF(D426&gt;=6.5,"D","E")))))))</f>
        <v>D</v>
      </c>
      <c r="F426" s="331"/>
      <c r="G426" s="331"/>
      <c r="H426" s="332"/>
    </row>
    <row r="427" spans="1:8" ht="24.95" customHeight="1">
      <c r="A427" s="81">
        <v>2</v>
      </c>
      <c r="B427" s="82" t="s">
        <v>381</v>
      </c>
      <c r="C427" s="80">
        <v>20</v>
      </c>
      <c r="D427" s="80">
        <v>4.5</v>
      </c>
      <c r="E427" s="83" t="str">
        <f t="shared" ref="E427:E430" si="18">IF(D427&gt;=18,"A1",IF(D427&gt;=16,"A2",IF(D427&gt;=14,"B1",IF(D427&gt;=12,"B2",IF(D427&gt;=10,"C1",IF(D427&gt;=8,"C2",IF(D427&gt;=6.5,"D","E")))))))</f>
        <v>E</v>
      </c>
      <c r="F427" s="331"/>
      <c r="G427" s="331"/>
      <c r="H427" s="332"/>
    </row>
    <row r="428" spans="1:8" ht="24.95" customHeight="1">
      <c r="A428" s="81">
        <v>3</v>
      </c>
      <c r="B428" s="82" t="s">
        <v>382</v>
      </c>
      <c r="C428" s="80">
        <v>20</v>
      </c>
      <c r="D428" s="80">
        <v>6</v>
      </c>
      <c r="E428" s="83" t="str">
        <f t="shared" si="18"/>
        <v>E</v>
      </c>
      <c r="F428" s="331"/>
      <c r="G428" s="331"/>
      <c r="H428" s="332"/>
    </row>
    <row r="429" spans="1:8" ht="24.95" customHeight="1">
      <c r="A429" s="81">
        <v>4</v>
      </c>
      <c r="B429" s="82" t="s">
        <v>383</v>
      </c>
      <c r="C429" s="80">
        <v>20</v>
      </c>
      <c r="D429" s="80">
        <v>0</v>
      </c>
      <c r="E429" s="83" t="str">
        <f t="shared" si="18"/>
        <v>E</v>
      </c>
      <c r="F429" s="331"/>
      <c r="G429" s="331"/>
      <c r="H429" s="332"/>
    </row>
    <row r="430" spans="1:8" ht="24.95" customHeight="1">
      <c r="A430" s="81">
        <v>5</v>
      </c>
      <c r="B430" s="82" t="s">
        <v>384</v>
      </c>
      <c r="C430" s="80">
        <v>20</v>
      </c>
      <c r="D430" s="80">
        <v>6</v>
      </c>
      <c r="E430" s="83" t="str">
        <f t="shared" si="18"/>
        <v>E</v>
      </c>
      <c r="F430" s="331"/>
      <c r="G430" s="331"/>
      <c r="H430" s="332"/>
    </row>
    <row r="431" spans="1:8" ht="24.95" customHeight="1">
      <c r="A431" s="81">
        <v>6</v>
      </c>
      <c r="B431" s="82" t="s">
        <v>385</v>
      </c>
      <c r="C431" s="80">
        <v>20</v>
      </c>
      <c r="D431" s="80">
        <v>3</v>
      </c>
      <c r="E431" s="83"/>
      <c r="F431" s="331"/>
      <c r="G431" s="331"/>
      <c r="H431" s="332"/>
    </row>
    <row r="432" spans="1:8" ht="24.95" customHeight="1">
      <c r="A432" s="85"/>
      <c r="B432" s="86"/>
      <c r="C432" s="86"/>
      <c r="D432" s="80"/>
      <c r="E432" s="86"/>
      <c r="F432" s="331"/>
      <c r="G432" s="331"/>
      <c r="H432" s="332"/>
    </row>
    <row r="433" spans="1:8" ht="24.95" customHeight="1">
      <c r="A433" s="85"/>
      <c r="B433" s="80" t="s">
        <v>362</v>
      </c>
      <c r="C433" s="80">
        <f>SUM(C426:C430)</f>
        <v>100</v>
      </c>
      <c r="D433" s="80">
        <f>SUM(D426:D430)</f>
        <v>23</v>
      </c>
      <c r="E433" s="86"/>
      <c r="F433" s="331"/>
      <c r="G433" s="331"/>
      <c r="H433" s="332"/>
    </row>
    <row r="434" spans="1:8" ht="24.95" customHeight="1">
      <c r="A434" s="85"/>
      <c r="B434" s="87" t="s">
        <v>386</v>
      </c>
      <c r="C434" s="87"/>
      <c r="D434" s="88">
        <f>(D433/100)*100</f>
        <v>23</v>
      </c>
      <c r="E434" s="89"/>
      <c r="F434" s="331"/>
      <c r="G434" s="331"/>
      <c r="H434" s="332"/>
    </row>
    <row r="435" spans="1:8" ht="24.95" customHeight="1">
      <c r="A435" s="352" t="s">
        <v>387</v>
      </c>
      <c r="B435" s="327" t="s">
        <v>388</v>
      </c>
      <c r="C435" s="327"/>
      <c r="D435" s="327"/>
      <c r="E435" s="327" t="s">
        <v>389</v>
      </c>
      <c r="F435" s="327"/>
      <c r="G435" s="327"/>
      <c r="H435" s="329"/>
    </row>
    <row r="436" spans="1:8" ht="24.95" customHeight="1" thickBot="1">
      <c r="A436" s="353"/>
      <c r="B436" s="328"/>
      <c r="C436" s="328"/>
      <c r="D436" s="328"/>
      <c r="E436" s="328"/>
      <c r="F436" s="328"/>
      <c r="G436" s="328"/>
      <c r="H436" s="330"/>
    </row>
    <row r="437" spans="1:8" ht="24.95" customHeight="1" thickBot="1"/>
    <row r="438" spans="1:8" ht="24.95" customHeight="1">
      <c r="A438" s="348" t="s">
        <v>366</v>
      </c>
      <c r="B438" s="349"/>
      <c r="C438" s="349"/>
      <c r="D438" s="349"/>
      <c r="E438" s="349"/>
      <c r="F438" s="349"/>
      <c r="G438" s="349"/>
      <c r="H438" s="350"/>
    </row>
    <row r="439" spans="1:8" ht="24.95" customHeight="1">
      <c r="A439" s="333" t="s">
        <v>367</v>
      </c>
      <c r="B439" s="334"/>
      <c r="C439" s="334"/>
      <c r="D439" s="334"/>
      <c r="E439" s="334"/>
      <c r="F439" s="334"/>
      <c r="G439" s="334"/>
      <c r="H439" s="335"/>
    </row>
    <row r="440" spans="1:8" ht="24.95" customHeight="1">
      <c r="A440" s="333" t="s">
        <v>368</v>
      </c>
      <c r="B440" s="334"/>
      <c r="C440" s="334"/>
      <c r="D440" s="334"/>
      <c r="E440" s="334"/>
      <c r="F440" s="334"/>
      <c r="G440" s="334"/>
      <c r="H440" s="335"/>
    </row>
    <row r="441" spans="1:8" ht="24.95" customHeight="1">
      <c r="A441" s="333" t="s">
        <v>369</v>
      </c>
      <c r="B441" s="334"/>
      <c r="C441" s="334"/>
      <c r="D441" s="334"/>
      <c r="E441" s="334"/>
      <c r="F441" s="334"/>
      <c r="G441" s="334"/>
      <c r="H441" s="335"/>
    </row>
    <row r="442" spans="1:8" ht="24.95" customHeight="1">
      <c r="A442" s="333" t="s">
        <v>626</v>
      </c>
      <c r="B442" s="334"/>
      <c r="C442" s="334"/>
      <c r="D442" s="334"/>
      <c r="E442" s="334"/>
      <c r="F442" s="334"/>
      <c r="G442" s="334"/>
      <c r="H442" s="335"/>
    </row>
    <row r="443" spans="1:8" ht="24.95" customHeight="1">
      <c r="A443" s="76" t="s">
        <v>371</v>
      </c>
      <c r="C443" s="336" t="s">
        <v>372</v>
      </c>
      <c r="D443" s="336"/>
      <c r="E443" s="336"/>
      <c r="F443" s="74"/>
      <c r="G443" s="334"/>
      <c r="H443" s="335"/>
    </row>
    <row r="444" spans="1:8" ht="24.95" customHeight="1">
      <c r="A444" s="351" t="s">
        <v>373</v>
      </c>
      <c r="B444" s="344"/>
      <c r="C444" s="344" t="s">
        <v>210</v>
      </c>
      <c r="D444" s="344"/>
      <c r="E444" s="344"/>
      <c r="F444" s="77" t="s">
        <v>374</v>
      </c>
      <c r="G444" s="336">
        <v>28</v>
      </c>
      <c r="H444" s="337"/>
    </row>
    <row r="445" spans="1:8" ht="24.95" customHeight="1">
      <c r="A445" s="351" t="s">
        <v>7</v>
      </c>
      <c r="B445" s="344"/>
      <c r="C445" s="336" t="s">
        <v>209</v>
      </c>
      <c r="D445" s="336"/>
      <c r="E445" s="336"/>
      <c r="G445" s="344"/>
      <c r="H445" s="345"/>
    </row>
    <row r="446" spans="1:8" ht="24.95" customHeight="1">
      <c r="A446" s="347" t="s">
        <v>375</v>
      </c>
      <c r="B446" s="346"/>
      <c r="C446" s="346" t="s">
        <v>211</v>
      </c>
      <c r="D446" s="346"/>
      <c r="E446" s="346"/>
      <c r="F446" s="74" t="s">
        <v>11</v>
      </c>
      <c r="G446" s="78" t="s">
        <v>212</v>
      </c>
      <c r="H446" s="79"/>
    </row>
    <row r="447" spans="1:8" ht="24.95" customHeight="1">
      <c r="A447" s="341"/>
      <c r="B447" s="342"/>
      <c r="C447" s="342"/>
      <c r="D447" s="342"/>
      <c r="E447" s="343"/>
      <c r="F447" s="331"/>
      <c r="G447" s="331"/>
      <c r="H447" s="332"/>
    </row>
    <row r="448" spans="1:8" ht="24.95" customHeight="1">
      <c r="A448" s="81" t="s">
        <v>6</v>
      </c>
      <c r="B448" s="80" t="s">
        <v>376</v>
      </c>
      <c r="C448" s="80" t="s">
        <v>377</v>
      </c>
      <c r="D448" s="80" t="s">
        <v>378</v>
      </c>
      <c r="E448" s="80" t="s">
        <v>379</v>
      </c>
      <c r="F448" s="331"/>
      <c r="G448" s="331"/>
      <c r="H448" s="332"/>
    </row>
    <row r="449" spans="1:8" ht="24.95" customHeight="1">
      <c r="A449" s="81">
        <v>1</v>
      </c>
      <c r="B449" s="82" t="s">
        <v>380</v>
      </c>
      <c r="C449" s="80">
        <v>20</v>
      </c>
      <c r="D449" s="80">
        <v>12.5</v>
      </c>
      <c r="E449" s="83" t="str">
        <f>IF(D449&gt;=18,"A1",IF(D449&gt;=16,"A2",IF(D449&gt;=14,"B1",IF(D449&gt;=12,"B2",IF(D449&gt;=10,"C1",IF(D449&gt;=8,"C2",IF(D449&gt;=6.5,"D","E")))))))</f>
        <v>B2</v>
      </c>
      <c r="F449" s="331"/>
      <c r="G449" s="331"/>
      <c r="H449" s="332"/>
    </row>
    <row r="450" spans="1:8" ht="24.95" customHeight="1">
      <c r="A450" s="81">
        <v>2</v>
      </c>
      <c r="B450" s="82" t="s">
        <v>381</v>
      </c>
      <c r="C450" s="80">
        <v>20</v>
      </c>
      <c r="D450" s="80">
        <v>8.5</v>
      </c>
      <c r="E450" s="83" t="str">
        <f t="shared" ref="E450:E453" si="19">IF(D450&gt;=18,"A1",IF(D450&gt;=16,"A2",IF(D450&gt;=14,"B1",IF(D450&gt;=12,"B2",IF(D450&gt;=10,"C1",IF(D450&gt;=8,"C2",IF(D450&gt;=6.5,"D","E")))))))</f>
        <v>C2</v>
      </c>
      <c r="F450" s="331"/>
      <c r="G450" s="331"/>
      <c r="H450" s="332"/>
    </row>
    <row r="451" spans="1:8" ht="24.95" customHeight="1">
      <c r="A451" s="81">
        <v>3</v>
      </c>
      <c r="B451" s="82" t="s">
        <v>382</v>
      </c>
      <c r="C451" s="80">
        <v>20</v>
      </c>
      <c r="D451" s="80">
        <v>10</v>
      </c>
      <c r="E451" s="83" t="str">
        <f t="shared" si="19"/>
        <v>C1</v>
      </c>
      <c r="F451" s="331"/>
      <c r="G451" s="331"/>
      <c r="H451" s="332"/>
    </row>
    <row r="452" spans="1:8" ht="24.95" customHeight="1">
      <c r="A452" s="81">
        <v>4</v>
      </c>
      <c r="B452" s="82" t="s">
        <v>383</v>
      </c>
      <c r="C452" s="80">
        <v>20</v>
      </c>
      <c r="D452" s="80">
        <v>4</v>
      </c>
      <c r="E452" s="83" t="str">
        <f t="shared" si="19"/>
        <v>E</v>
      </c>
      <c r="F452" s="331"/>
      <c r="G452" s="331"/>
      <c r="H452" s="332"/>
    </row>
    <row r="453" spans="1:8" ht="24.95" customHeight="1">
      <c r="A453" s="81">
        <v>5</v>
      </c>
      <c r="B453" s="82" t="s">
        <v>384</v>
      </c>
      <c r="C453" s="80">
        <v>20</v>
      </c>
      <c r="D453" s="80">
        <v>10.5</v>
      </c>
      <c r="E453" s="83" t="str">
        <f t="shared" si="19"/>
        <v>C1</v>
      </c>
      <c r="F453" s="331"/>
      <c r="G453" s="331"/>
      <c r="H453" s="332"/>
    </row>
    <row r="454" spans="1:8" ht="24.95" customHeight="1">
      <c r="A454" s="81">
        <v>6</v>
      </c>
      <c r="B454" s="82" t="s">
        <v>385</v>
      </c>
      <c r="C454" s="80">
        <v>20</v>
      </c>
      <c r="D454" s="80">
        <v>16</v>
      </c>
      <c r="E454" s="83"/>
      <c r="F454" s="331"/>
      <c r="G454" s="331"/>
      <c r="H454" s="332"/>
    </row>
    <row r="455" spans="1:8" ht="24.95" customHeight="1">
      <c r="A455" s="85"/>
      <c r="B455" s="86"/>
      <c r="C455" s="86"/>
      <c r="D455" s="80"/>
      <c r="E455" s="86"/>
      <c r="F455" s="331"/>
      <c r="G455" s="331"/>
      <c r="H455" s="332"/>
    </row>
    <row r="456" spans="1:8" ht="24.95" customHeight="1">
      <c r="A456" s="85"/>
      <c r="B456" s="80" t="s">
        <v>362</v>
      </c>
      <c r="C456" s="80">
        <f>SUM(C449:C453)</f>
        <v>100</v>
      </c>
      <c r="D456" s="80">
        <f>SUM(D449:D453)</f>
        <v>45.5</v>
      </c>
      <c r="E456" s="86"/>
      <c r="F456" s="331"/>
      <c r="G456" s="331"/>
      <c r="H456" s="332"/>
    </row>
    <row r="457" spans="1:8" ht="24.95" customHeight="1">
      <c r="A457" s="85"/>
      <c r="B457" s="87" t="s">
        <v>386</v>
      </c>
      <c r="C457" s="87"/>
      <c r="D457" s="88">
        <f>(D456/100)*100</f>
        <v>45.5</v>
      </c>
      <c r="E457" s="89"/>
      <c r="F457" s="331"/>
      <c r="G457" s="331"/>
      <c r="H457" s="332"/>
    </row>
    <row r="458" spans="1:8" ht="24.95" customHeight="1">
      <c r="A458" s="352" t="s">
        <v>387</v>
      </c>
      <c r="B458" s="327" t="s">
        <v>388</v>
      </c>
      <c r="C458" s="327"/>
      <c r="D458" s="327"/>
      <c r="E458" s="327" t="s">
        <v>389</v>
      </c>
      <c r="F458" s="327"/>
      <c r="G458" s="327"/>
      <c r="H458" s="329"/>
    </row>
    <row r="459" spans="1:8" ht="24.95" customHeight="1" thickBot="1">
      <c r="A459" s="353"/>
      <c r="B459" s="328"/>
      <c r="C459" s="328"/>
      <c r="D459" s="328"/>
      <c r="E459" s="328"/>
      <c r="F459" s="328"/>
      <c r="G459" s="328"/>
      <c r="H459" s="330"/>
    </row>
    <row r="460" spans="1:8" ht="24.95" customHeight="1" thickBot="1"/>
    <row r="461" spans="1:8" ht="24.95" customHeight="1">
      <c r="A461" s="348" t="s">
        <v>366</v>
      </c>
      <c r="B461" s="349"/>
      <c r="C461" s="349"/>
      <c r="D461" s="349"/>
      <c r="E461" s="349"/>
      <c r="F461" s="349"/>
      <c r="G461" s="349"/>
      <c r="H461" s="350"/>
    </row>
    <row r="462" spans="1:8" ht="24.95" customHeight="1">
      <c r="A462" s="333" t="s">
        <v>367</v>
      </c>
      <c r="B462" s="334"/>
      <c r="C462" s="334"/>
      <c r="D462" s="334"/>
      <c r="E462" s="334"/>
      <c r="F462" s="334"/>
      <c r="G462" s="334"/>
      <c r="H462" s="335"/>
    </row>
    <row r="463" spans="1:8" ht="24.95" customHeight="1">
      <c r="A463" s="333" t="s">
        <v>368</v>
      </c>
      <c r="B463" s="334"/>
      <c r="C463" s="334"/>
      <c r="D463" s="334"/>
      <c r="E463" s="334"/>
      <c r="F463" s="334"/>
      <c r="G463" s="334"/>
      <c r="H463" s="335"/>
    </row>
    <row r="464" spans="1:8" ht="24.95" customHeight="1">
      <c r="A464" s="333" t="s">
        <v>369</v>
      </c>
      <c r="B464" s="334"/>
      <c r="C464" s="334"/>
      <c r="D464" s="334"/>
      <c r="E464" s="334"/>
      <c r="F464" s="334"/>
      <c r="G464" s="334"/>
      <c r="H464" s="335"/>
    </row>
    <row r="465" spans="1:8" ht="24.95" customHeight="1">
      <c r="A465" s="333" t="s">
        <v>626</v>
      </c>
      <c r="B465" s="334"/>
      <c r="C465" s="334"/>
      <c r="D465" s="334"/>
      <c r="E465" s="334"/>
      <c r="F465" s="334"/>
      <c r="G465" s="334"/>
      <c r="H465" s="335"/>
    </row>
    <row r="466" spans="1:8" ht="24.95" customHeight="1">
      <c r="A466" s="76" t="s">
        <v>371</v>
      </c>
      <c r="C466" s="336" t="s">
        <v>372</v>
      </c>
      <c r="D466" s="336"/>
      <c r="E466" s="336"/>
      <c r="F466" s="74"/>
      <c r="G466" s="334"/>
      <c r="H466" s="335"/>
    </row>
    <row r="467" spans="1:8" ht="24.95" customHeight="1">
      <c r="A467" s="351" t="s">
        <v>373</v>
      </c>
      <c r="B467" s="344"/>
      <c r="C467" s="344" t="s">
        <v>219</v>
      </c>
      <c r="D467" s="344"/>
      <c r="E467" s="344"/>
      <c r="F467" s="77" t="s">
        <v>374</v>
      </c>
      <c r="G467" s="336">
        <v>19</v>
      </c>
      <c r="H467" s="337"/>
    </row>
    <row r="468" spans="1:8" ht="24.95" customHeight="1">
      <c r="A468" s="351" t="s">
        <v>7</v>
      </c>
      <c r="B468" s="344"/>
      <c r="C468" s="336" t="s">
        <v>218</v>
      </c>
      <c r="D468" s="336"/>
      <c r="E468" s="336"/>
      <c r="G468" s="344"/>
      <c r="H468" s="345"/>
    </row>
    <row r="469" spans="1:8" ht="24.95" customHeight="1">
      <c r="A469" s="347" t="s">
        <v>375</v>
      </c>
      <c r="B469" s="346"/>
      <c r="C469" s="346" t="s">
        <v>220</v>
      </c>
      <c r="D469" s="346"/>
      <c r="E469" s="346"/>
      <c r="F469" s="74" t="s">
        <v>11</v>
      </c>
      <c r="G469" s="78" t="s">
        <v>221</v>
      </c>
      <c r="H469" s="79"/>
    </row>
    <row r="470" spans="1:8" ht="24.95" customHeight="1">
      <c r="A470" s="341"/>
      <c r="B470" s="342"/>
      <c r="C470" s="342"/>
      <c r="D470" s="342"/>
      <c r="E470" s="343"/>
      <c r="F470" s="331"/>
      <c r="G470" s="331"/>
      <c r="H470" s="332"/>
    </row>
    <row r="471" spans="1:8" ht="24.95" customHeight="1">
      <c r="A471" s="81" t="s">
        <v>6</v>
      </c>
      <c r="B471" s="80" t="s">
        <v>376</v>
      </c>
      <c r="C471" s="80" t="s">
        <v>377</v>
      </c>
      <c r="D471" s="80" t="s">
        <v>378</v>
      </c>
      <c r="E471" s="80" t="s">
        <v>379</v>
      </c>
      <c r="F471" s="331"/>
      <c r="G471" s="331"/>
      <c r="H471" s="332"/>
    </row>
    <row r="472" spans="1:8" ht="24.95" customHeight="1">
      <c r="A472" s="81">
        <v>1</v>
      </c>
      <c r="B472" s="82" t="s">
        <v>380</v>
      </c>
      <c r="C472" s="80">
        <v>20</v>
      </c>
      <c r="D472" s="80">
        <v>8</v>
      </c>
      <c r="E472" s="83" t="str">
        <f>IF(D472&gt;=18,"A1",IF(D472&gt;=16,"A2",IF(D472&gt;=14,"B1",IF(D472&gt;=12,"B2",IF(D472&gt;=10,"C1",IF(D472&gt;=8,"C2",IF(D472&gt;=6.5,"D","E")))))))</f>
        <v>C2</v>
      </c>
      <c r="F472" s="331"/>
      <c r="G472" s="331"/>
      <c r="H472" s="332"/>
    </row>
    <row r="473" spans="1:8" ht="24.95" customHeight="1">
      <c r="A473" s="81">
        <v>2</v>
      </c>
      <c r="B473" s="82" t="s">
        <v>381</v>
      </c>
      <c r="C473" s="80">
        <v>20</v>
      </c>
      <c r="D473" s="80">
        <v>12.5</v>
      </c>
      <c r="E473" s="83" t="str">
        <f t="shared" ref="E473:E476" si="20">IF(D473&gt;=18,"A1",IF(D473&gt;=16,"A2",IF(D473&gt;=14,"B1",IF(D473&gt;=12,"B2",IF(D473&gt;=10,"C1",IF(D473&gt;=8,"C2",IF(D473&gt;=6.5,"D","E")))))))</f>
        <v>B2</v>
      </c>
      <c r="F473" s="331"/>
      <c r="G473" s="331"/>
      <c r="H473" s="332"/>
    </row>
    <row r="474" spans="1:8" ht="24.95" customHeight="1">
      <c r="A474" s="81">
        <v>3</v>
      </c>
      <c r="B474" s="82" t="s">
        <v>382</v>
      </c>
      <c r="C474" s="80">
        <v>20</v>
      </c>
      <c r="D474" s="80">
        <v>7</v>
      </c>
      <c r="E474" s="83" t="str">
        <f t="shared" si="20"/>
        <v>D</v>
      </c>
      <c r="F474" s="331"/>
      <c r="G474" s="331"/>
      <c r="H474" s="332"/>
    </row>
    <row r="475" spans="1:8" ht="24.95" customHeight="1">
      <c r="A475" s="81">
        <v>4</v>
      </c>
      <c r="B475" s="82" t="s">
        <v>383</v>
      </c>
      <c r="C475" s="80">
        <v>20</v>
      </c>
      <c r="D475" s="80">
        <v>7.5</v>
      </c>
      <c r="E475" s="83" t="str">
        <f t="shared" si="20"/>
        <v>D</v>
      </c>
      <c r="F475" s="331"/>
      <c r="G475" s="331"/>
      <c r="H475" s="332"/>
    </row>
    <row r="476" spans="1:8" ht="24.95" customHeight="1">
      <c r="A476" s="81">
        <v>5</v>
      </c>
      <c r="B476" s="82" t="s">
        <v>384</v>
      </c>
      <c r="C476" s="80">
        <v>20</v>
      </c>
      <c r="D476" s="80">
        <v>14.5</v>
      </c>
      <c r="E476" s="83" t="str">
        <f t="shared" si="20"/>
        <v>B1</v>
      </c>
      <c r="F476" s="331"/>
      <c r="G476" s="331"/>
      <c r="H476" s="332"/>
    </row>
    <row r="477" spans="1:8" ht="24.95" customHeight="1">
      <c r="A477" s="81">
        <v>6</v>
      </c>
      <c r="B477" s="82" t="s">
        <v>385</v>
      </c>
      <c r="C477" s="80">
        <v>20</v>
      </c>
      <c r="D477" s="80">
        <v>7.5</v>
      </c>
      <c r="E477" s="83"/>
      <c r="F477" s="331"/>
      <c r="G477" s="331"/>
      <c r="H477" s="332"/>
    </row>
    <row r="478" spans="1:8" ht="24.95" customHeight="1">
      <c r="A478" s="85"/>
      <c r="B478" s="86"/>
      <c r="C478" s="86"/>
      <c r="D478" s="80"/>
      <c r="E478" s="86"/>
      <c r="F478" s="331"/>
      <c r="G478" s="331"/>
      <c r="H478" s="332"/>
    </row>
    <row r="479" spans="1:8" ht="24.95" customHeight="1">
      <c r="A479" s="85"/>
      <c r="B479" s="80" t="s">
        <v>362</v>
      </c>
      <c r="C479" s="80">
        <f>SUM(C472:C476)</f>
        <v>100</v>
      </c>
      <c r="D479" s="80">
        <f>SUM(D472:D476)</f>
        <v>49.5</v>
      </c>
      <c r="E479" s="86"/>
      <c r="F479" s="331"/>
      <c r="G479" s="331"/>
      <c r="H479" s="332"/>
    </row>
    <row r="480" spans="1:8" ht="24.95" customHeight="1">
      <c r="A480" s="85"/>
      <c r="B480" s="87" t="s">
        <v>386</v>
      </c>
      <c r="C480" s="87"/>
      <c r="D480" s="88">
        <f>(D479/100)*100</f>
        <v>49.5</v>
      </c>
      <c r="E480" s="89"/>
      <c r="F480" s="331"/>
      <c r="G480" s="331"/>
      <c r="H480" s="332"/>
    </row>
    <row r="481" spans="1:8" ht="24.95" customHeight="1">
      <c r="A481" s="352" t="s">
        <v>387</v>
      </c>
      <c r="B481" s="327" t="s">
        <v>388</v>
      </c>
      <c r="C481" s="327"/>
      <c r="D481" s="327"/>
      <c r="E481" s="327" t="s">
        <v>389</v>
      </c>
      <c r="F481" s="327"/>
      <c r="G481" s="327"/>
      <c r="H481" s="329"/>
    </row>
    <row r="482" spans="1:8" ht="24.95" customHeight="1" thickBot="1">
      <c r="A482" s="353"/>
      <c r="B482" s="328"/>
      <c r="C482" s="328"/>
      <c r="D482" s="328"/>
      <c r="E482" s="328"/>
      <c r="F482" s="328"/>
      <c r="G482" s="328"/>
      <c r="H482" s="330"/>
    </row>
    <row r="483" spans="1:8" ht="24.95" customHeight="1" thickBot="1"/>
    <row r="484" spans="1:8" ht="24.95" customHeight="1">
      <c r="A484" s="348" t="s">
        <v>366</v>
      </c>
      <c r="B484" s="349"/>
      <c r="C484" s="349"/>
      <c r="D484" s="349"/>
      <c r="E484" s="349"/>
      <c r="F484" s="349"/>
      <c r="G484" s="349"/>
      <c r="H484" s="350"/>
    </row>
    <row r="485" spans="1:8" ht="24.95" customHeight="1">
      <c r="A485" s="333" t="s">
        <v>367</v>
      </c>
      <c r="B485" s="334"/>
      <c r="C485" s="334"/>
      <c r="D485" s="334"/>
      <c r="E485" s="334"/>
      <c r="F485" s="334"/>
      <c r="G485" s="334"/>
      <c r="H485" s="335"/>
    </row>
    <row r="486" spans="1:8" ht="24.95" customHeight="1">
      <c r="A486" s="333" t="s">
        <v>368</v>
      </c>
      <c r="B486" s="334"/>
      <c r="C486" s="334"/>
      <c r="D486" s="334"/>
      <c r="E486" s="334"/>
      <c r="F486" s="334"/>
      <c r="G486" s="334"/>
      <c r="H486" s="335"/>
    </row>
    <row r="487" spans="1:8" ht="24.95" customHeight="1">
      <c r="A487" s="333" t="s">
        <v>369</v>
      </c>
      <c r="B487" s="334"/>
      <c r="C487" s="334"/>
      <c r="D487" s="334"/>
      <c r="E487" s="334"/>
      <c r="F487" s="334"/>
      <c r="G487" s="334"/>
      <c r="H487" s="335"/>
    </row>
    <row r="488" spans="1:8" ht="24.95" customHeight="1">
      <c r="A488" s="333" t="s">
        <v>626</v>
      </c>
      <c r="B488" s="334"/>
      <c r="C488" s="334"/>
      <c r="D488" s="334"/>
      <c r="E488" s="334"/>
      <c r="F488" s="334"/>
      <c r="G488" s="334"/>
      <c r="H488" s="335"/>
    </row>
    <row r="489" spans="1:8" ht="24.95" customHeight="1">
      <c r="A489" s="76" t="s">
        <v>371</v>
      </c>
      <c r="C489" s="336" t="s">
        <v>372</v>
      </c>
      <c r="D489" s="336"/>
      <c r="E489" s="336"/>
      <c r="F489" s="74"/>
      <c r="G489" s="334"/>
      <c r="H489" s="335"/>
    </row>
    <row r="490" spans="1:8" ht="24.95" customHeight="1">
      <c r="A490" s="351" t="s">
        <v>373</v>
      </c>
      <c r="B490" s="344"/>
      <c r="C490" s="344" t="s">
        <v>228</v>
      </c>
      <c r="D490" s="344"/>
      <c r="E490" s="344"/>
      <c r="F490" s="77" t="s">
        <v>374</v>
      </c>
      <c r="G490" s="336">
        <v>20</v>
      </c>
      <c r="H490" s="337"/>
    </row>
    <row r="491" spans="1:8" ht="24.95" customHeight="1">
      <c r="A491" s="351" t="s">
        <v>7</v>
      </c>
      <c r="B491" s="344"/>
      <c r="C491" s="336" t="s">
        <v>396</v>
      </c>
      <c r="D491" s="336"/>
      <c r="E491" s="336"/>
      <c r="G491" s="344"/>
      <c r="H491" s="345"/>
    </row>
    <row r="492" spans="1:8" ht="24.95" customHeight="1">
      <c r="A492" s="347" t="s">
        <v>375</v>
      </c>
      <c r="B492" s="346"/>
      <c r="C492" s="346" t="s">
        <v>229</v>
      </c>
      <c r="D492" s="346"/>
      <c r="E492" s="346"/>
      <c r="F492" s="74" t="s">
        <v>11</v>
      </c>
      <c r="G492" s="78" t="s">
        <v>231</v>
      </c>
      <c r="H492" s="79"/>
    </row>
    <row r="493" spans="1:8" ht="24.95" customHeight="1">
      <c r="A493" s="341"/>
      <c r="B493" s="342"/>
      <c r="C493" s="342"/>
      <c r="D493" s="342"/>
      <c r="E493" s="343"/>
      <c r="F493" s="331"/>
      <c r="G493" s="331"/>
      <c r="H493" s="332"/>
    </row>
    <row r="494" spans="1:8" ht="24.95" customHeight="1">
      <c r="A494" s="81" t="s">
        <v>6</v>
      </c>
      <c r="B494" s="80" t="s">
        <v>376</v>
      </c>
      <c r="C494" s="80" t="s">
        <v>377</v>
      </c>
      <c r="D494" s="80" t="s">
        <v>378</v>
      </c>
      <c r="E494" s="80" t="s">
        <v>379</v>
      </c>
      <c r="F494" s="331"/>
      <c r="G494" s="331"/>
      <c r="H494" s="332"/>
    </row>
    <row r="495" spans="1:8" ht="24.95" customHeight="1">
      <c r="A495" s="81">
        <v>1</v>
      </c>
      <c r="B495" s="82" t="s">
        <v>380</v>
      </c>
      <c r="C495" s="80">
        <v>20</v>
      </c>
      <c r="D495" s="80">
        <v>7.5</v>
      </c>
      <c r="E495" s="83" t="str">
        <f>IF(D495&gt;=18,"A1",IF(D495&gt;=16,"A2",IF(D495&gt;=14,"B1",IF(D495&gt;=12,"B2",IF(D495&gt;=10,"C1",IF(D495&gt;=8,"C2",IF(D495&gt;=6.5,"D","E")))))))</f>
        <v>D</v>
      </c>
      <c r="F495" s="331"/>
      <c r="G495" s="331"/>
      <c r="H495" s="332"/>
    </row>
    <row r="496" spans="1:8" ht="24.95" customHeight="1">
      <c r="A496" s="81">
        <v>2</v>
      </c>
      <c r="B496" s="82" t="s">
        <v>381</v>
      </c>
      <c r="C496" s="80">
        <v>20</v>
      </c>
      <c r="D496" s="80">
        <v>8.5</v>
      </c>
      <c r="E496" s="83" t="str">
        <f t="shared" ref="E496:E499" si="21">IF(D496&gt;=18,"A1",IF(D496&gt;=16,"A2",IF(D496&gt;=14,"B1",IF(D496&gt;=12,"B2",IF(D496&gt;=10,"C1",IF(D496&gt;=8,"C2",IF(D496&gt;=6.5,"D","E")))))))</f>
        <v>C2</v>
      </c>
      <c r="F496" s="331"/>
      <c r="G496" s="331"/>
      <c r="H496" s="332"/>
    </row>
    <row r="497" spans="1:8" ht="24.95" customHeight="1">
      <c r="A497" s="81">
        <v>3</v>
      </c>
      <c r="B497" s="82" t="s">
        <v>382</v>
      </c>
      <c r="C497" s="80">
        <v>20</v>
      </c>
      <c r="D497" s="80">
        <v>12</v>
      </c>
      <c r="E497" s="83" t="str">
        <f t="shared" si="21"/>
        <v>B2</v>
      </c>
      <c r="F497" s="331"/>
      <c r="G497" s="331"/>
      <c r="H497" s="332"/>
    </row>
    <row r="498" spans="1:8" ht="24.95" customHeight="1">
      <c r="A498" s="81">
        <v>4</v>
      </c>
      <c r="B498" s="82" t="s">
        <v>383</v>
      </c>
      <c r="C498" s="80">
        <v>20</v>
      </c>
      <c r="D498" s="80">
        <v>5</v>
      </c>
      <c r="E498" s="83" t="str">
        <f t="shared" si="21"/>
        <v>E</v>
      </c>
      <c r="F498" s="331"/>
      <c r="G498" s="331"/>
      <c r="H498" s="332"/>
    </row>
    <row r="499" spans="1:8" ht="24.95" customHeight="1">
      <c r="A499" s="81">
        <v>5</v>
      </c>
      <c r="B499" s="82" t="s">
        <v>384</v>
      </c>
      <c r="C499" s="80">
        <v>20</v>
      </c>
      <c r="D499" s="80">
        <v>14</v>
      </c>
      <c r="E499" s="83" t="str">
        <f t="shared" si="21"/>
        <v>B1</v>
      </c>
      <c r="F499" s="331"/>
      <c r="G499" s="331"/>
      <c r="H499" s="332"/>
    </row>
    <row r="500" spans="1:8" ht="24.95" customHeight="1">
      <c r="A500" s="81">
        <v>6</v>
      </c>
      <c r="B500" s="82" t="s">
        <v>385</v>
      </c>
      <c r="C500" s="80">
        <v>20</v>
      </c>
      <c r="D500" s="80">
        <v>5.5</v>
      </c>
      <c r="E500" s="83"/>
      <c r="F500" s="331"/>
      <c r="G500" s="331"/>
      <c r="H500" s="332"/>
    </row>
    <row r="501" spans="1:8" ht="24.95" customHeight="1">
      <c r="A501" s="85"/>
      <c r="B501" s="86"/>
      <c r="C501" s="86"/>
      <c r="D501" s="80"/>
      <c r="E501" s="86"/>
      <c r="F501" s="331"/>
      <c r="G501" s="331"/>
      <c r="H501" s="332"/>
    </row>
    <row r="502" spans="1:8" ht="24.95" customHeight="1">
      <c r="A502" s="85"/>
      <c r="B502" s="80" t="s">
        <v>362</v>
      </c>
      <c r="C502" s="80">
        <f>SUM(C495:C499)</f>
        <v>100</v>
      </c>
      <c r="D502" s="80">
        <f>SUM(D495:D499)</f>
        <v>47</v>
      </c>
      <c r="E502" s="86"/>
      <c r="F502" s="331"/>
      <c r="G502" s="331"/>
      <c r="H502" s="332"/>
    </row>
    <row r="503" spans="1:8" ht="24.95" customHeight="1">
      <c r="A503" s="85"/>
      <c r="B503" s="87" t="s">
        <v>386</v>
      </c>
      <c r="C503" s="87"/>
      <c r="D503" s="88">
        <f>(D502/100)*100</f>
        <v>47</v>
      </c>
      <c r="E503" s="89"/>
      <c r="F503" s="331"/>
      <c r="G503" s="331"/>
      <c r="H503" s="332"/>
    </row>
    <row r="504" spans="1:8" ht="24.95" customHeight="1">
      <c r="A504" s="352" t="s">
        <v>387</v>
      </c>
      <c r="B504" s="327" t="s">
        <v>388</v>
      </c>
      <c r="C504" s="327"/>
      <c r="D504" s="327"/>
      <c r="E504" s="327" t="s">
        <v>389</v>
      </c>
      <c r="F504" s="327"/>
      <c r="G504" s="327"/>
      <c r="H504" s="329"/>
    </row>
    <row r="505" spans="1:8" ht="24.95" customHeight="1" thickBot="1">
      <c r="A505" s="353"/>
      <c r="B505" s="328"/>
      <c r="C505" s="328"/>
      <c r="D505" s="328"/>
      <c r="E505" s="328"/>
      <c r="F505" s="328"/>
      <c r="G505" s="328"/>
      <c r="H505" s="330"/>
    </row>
    <row r="506" spans="1:8" ht="24.95" customHeight="1" thickBot="1"/>
    <row r="507" spans="1:8" ht="24.95" customHeight="1">
      <c r="A507" s="348" t="s">
        <v>366</v>
      </c>
      <c r="B507" s="349"/>
      <c r="C507" s="349"/>
      <c r="D507" s="349"/>
      <c r="E507" s="349"/>
      <c r="F507" s="349"/>
      <c r="G507" s="349"/>
      <c r="H507" s="350"/>
    </row>
    <row r="508" spans="1:8" ht="24.95" customHeight="1">
      <c r="A508" s="333" t="s">
        <v>367</v>
      </c>
      <c r="B508" s="334"/>
      <c r="C508" s="334"/>
      <c r="D508" s="334"/>
      <c r="E508" s="334"/>
      <c r="F508" s="334"/>
      <c r="G508" s="334"/>
      <c r="H508" s="335"/>
    </row>
    <row r="509" spans="1:8" ht="24.95" customHeight="1">
      <c r="A509" s="333" t="s">
        <v>368</v>
      </c>
      <c r="B509" s="334"/>
      <c r="C509" s="334"/>
      <c r="D509" s="334"/>
      <c r="E509" s="334"/>
      <c r="F509" s="334"/>
      <c r="G509" s="334"/>
      <c r="H509" s="335"/>
    </row>
    <row r="510" spans="1:8" ht="24.95" customHeight="1">
      <c r="A510" s="333" t="s">
        <v>369</v>
      </c>
      <c r="B510" s="334"/>
      <c r="C510" s="334"/>
      <c r="D510" s="334"/>
      <c r="E510" s="334"/>
      <c r="F510" s="334"/>
      <c r="G510" s="334"/>
      <c r="H510" s="335"/>
    </row>
    <row r="511" spans="1:8" ht="24.95" customHeight="1">
      <c r="A511" s="333" t="s">
        <v>626</v>
      </c>
      <c r="B511" s="334"/>
      <c r="C511" s="334"/>
      <c r="D511" s="334"/>
      <c r="E511" s="334"/>
      <c r="F511" s="334"/>
      <c r="G511" s="334"/>
      <c r="H511" s="335"/>
    </row>
    <row r="512" spans="1:8" ht="24.95" customHeight="1">
      <c r="A512" s="76" t="s">
        <v>371</v>
      </c>
      <c r="C512" s="336" t="s">
        <v>372</v>
      </c>
      <c r="D512" s="336"/>
      <c r="E512" s="336"/>
      <c r="F512" s="74"/>
      <c r="G512" s="334"/>
      <c r="H512" s="335"/>
    </row>
    <row r="513" spans="1:8" ht="24.95" customHeight="1">
      <c r="A513" s="351" t="s">
        <v>373</v>
      </c>
      <c r="B513" s="344"/>
      <c r="C513" s="344" t="s">
        <v>419</v>
      </c>
      <c r="D513" s="344"/>
      <c r="E513" s="344"/>
      <c r="F513" s="77" t="s">
        <v>374</v>
      </c>
      <c r="G513" s="336">
        <v>21</v>
      </c>
      <c r="H513" s="337"/>
    </row>
    <row r="514" spans="1:8" ht="24.95" customHeight="1">
      <c r="A514" s="351" t="s">
        <v>7</v>
      </c>
      <c r="B514" s="344"/>
      <c r="C514" s="336" t="s">
        <v>239</v>
      </c>
      <c r="D514" s="336"/>
      <c r="E514" s="336"/>
      <c r="G514" s="344"/>
      <c r="H514" s="345"/>
    </row>
    <row r="515" spans="1:8" ht="24.95" customHeight="1">
      <c r="A515" s="347" t="s">
        <v>375</v>
      </c>
      <c r="B515" s="346"/>
      <c r="C515" s="346" t="s">
        <v>241</v>
      </c>
      <c r="D515" s="346"/>
      <c r="E515" s="346"/>
      <c r="F515" s="74" t="s">
        <v>11</v>
      </c>
      <c r="G515" s="78" t="s">
        <v>242</v>
      </c>
      <c r="H515" s="79"/>
    </row>
    <row r="516" spans="1:8" ht="24.95" customHeight="1">
      <c r="A516" s="341"/>
      <c r="B516" s="342"/>
      <c r="C516" s="342"/>
      <c r="D516" s="342"/>
      <c r="E516" s="343"/>
      <c r="F516" s="331"/>
      <c r="G516" s="331"/>
      <c r="H516" s="332"/>
    </row>
    <row r="517" spans="1:8" ht="24.95" customHeight="1">
      <c r="A517" s="81" t="s">
        <v>6</v>
      </c>
      <c r="B517" s="80" t="s">
        <v>376</v>
      </c>
      <c r="C517" s="80" t="s">
        <v>377</v>
      </c>
      <c r="D517" s="80" t="s">
        <v>378</v>
      </c>
      <c r="E517" s="80" t="s">
        <v>379</v>
      </c>
      <c r="F517" s="331"/>
      <c r="G517" s="331"/>
      <c r="H517" s="332"/>
    </row>
    <row r="518" spans="1:8" ht="24.95" customHeight="1">
      <c r="A518" s="81">
        <v>1</v>
      </c>
      <c r="B518" s="82" t="s">
        <v>380</v>
      </c>
      <c r="C518" s="80">
        <v>20</v>
      </c>
      <c r="D518" s="80">
        <v>12.5</v>
      </c>
      <c r="E518" s="83" t="str">
        <f>IF(D518&gt;=18,"A1",IF(D518&gt;=16,"A2",IF(D518&gt;=14,"B1",IF(D518&gt;=12,"B2",IF(D518&gt;=10,"C1",IF(D518&gt;=8,"C2",IF(D518&gt;=6.5,"D","E")))))))</f>
        <v>B2</v>
      </c>
      <c r="F518" s="331"/>
      <c r="G518" s="331"/>
      <c r="H518" s="332"/>
    </row>
    <row r="519" spans="1:8" ht="24.95" customHeight="1">
      <c r="A519" s="81">
        <v>2</v>
      </c>
      <c r="B519" s="82" t="s">
        <v>381</v>
      </c>
      <c r="C519" s="80">
        <v>20</v>
      </c>
      <c r="D519" s="80">
        <v>8</v>
      </c>
      <c r="E519" s="83" t="str">
        <f t="shared" ref="E519:E522" si="22">IF(D519&gt;=18,"A1",IF(D519&gt;=16,"A2",IF(D519&gt;=14,"B1",IF(D519&gt;=12,"B2",IF(D519&gt;=10,"C1",IF(D519&gt;=8,"C2",IF(D519&gt;=6.5,"D","E")))))))</f>
        <v>C2</v>
      </c>
      <c r="F519" s="331"/>
      <c r="G519" s="331"/>
      <c r="H519" s="332"/>
    </row>
    <row r="520" spans="1:8" ht="24.95" customHeight="1">
      <c r="A520" s="81">
        <v>3</v>
      </c>
      <c r="B520" s="82" t="s">
        <v>382</v>
      </c>
      <c r="C520" s="80">
        <v>20</v>
      </c>
      <c r="D520" s="80">
        <v>7</v>
      </c>
      <c r="E520" s="83" t="str">
        <f t="shared" si="22"/>
        <v>D</v>
      </c>
      <c r="F520" s="331"/>
      <c r="G520" s="331"/>
      <c r="H520" s="332"/>
    </row>
    <row r="521" spans="1:8" ht="24.95" customHeight="1">
      <c r="A521" s="81">
        <v>4</v>
      </c>
      <c r="B521" s="82" t="s">
        <v>383</v>
      </c>
      <c r="C521" s="80">
        <v>20</v>
      </c>
      <c r="D521" s="80">
        <v>8</v>
      </c>
      <c r="E521" s="83" t="str">
        <f t="shared" si="22"/>
        <v>C2</v>
      </c>
      <c r="F521" s="331"/>
      <c r="G521" s="331"/>
      <c r="H521" s="332"/>
    </row>
    <row r="522" spans="1:8" ht="24.95" customHeight="1">
      <c r="A522" s="81">
        <v>5</v>
      </c>
      <c r="B522" s="82" t="s">
        <v>384</v>
      </c>
      <c r="C522" s="80">
        <v>20</v>
      </c>
      <c r="D522" s="80">
        <v>14</v>
      </c>
      <c r="E522" s="83" t="str">
        <f t="shared" si="22"/>
        <v>B1</v>
      </c>
      <c r="F522" s="331"/>
      <c r="G522" s="331"/>
      <c r="H522" s="332"/>
    </row>
    <row r="523" spans="1:8" ht="24.95" customHeight="1">
      <c r="A523" s="81">
        <v>6</v>
      </c>
      <c r="B523" s="82" t="s">
        <v>385</v>
      </c>
      <c r="C523" s="80">
        <v>20</v>
      </c>
      <c r="D523" s="80">
        <v>10.5</v>
      </c>
      <c r="E523" s="83"/>
      <c r="F523" s="331"/>
      <c r="G523" s="331"/>
      <c r="H523" s="332"/>
    </row>
    <row r="524" spans="1:8" ht="24.95" customHeight="1">
      <c r="A524" s="85"/>
      <c r="B524" s="86"/>
      <c r="C524" s="86"/>
      <c r="D524" s="80"/>
      <c r="E524" s="86"/>
      <c r="F524" s="331"/>
      <c r="G524" s="331"/>
      <c r="H524" s="332"/>
    </row>
    <row r="525" spans="1:8" ht="24.95" customHeight="1">
      <c r="A525" s="85"/>
      <c r="B525" s="80" t="s">
        <v>362</v>
      </c>
      <c r="C525" s="80">
        <f>SUM(C518:C522)</f>
        <v>100</v>
      </c>
      <c r="D525" s="80">
        <f>SUM(D518:D522)</f>
        <v>49.5</v>
      </c>
      <c r="E525" s="86"/>
      <c r="F525" s="331"/>
      <c r="G525" s="331"/>
      <c r="H525" s="332"/>
    </row>
    <row r="526" spans="1:8" ht="24.95" customHeight="1">
      <c r="A526" s="85"/>
      <c r="B526" s="87" t="s">
        <v>386</v>
      </c>
      <c r="C526" s="87"/>
      <c r="D526" s="88">
        <f>(D525/100)*100</f>
        <v>49.5</v>
      </c>
      <c r="E526" s="89"/>
      <c r="F526" s="331"/>
      <c r="G526" s="331"/>
      <c r="H526" s="332"/>
    </row>
    <row r="527" spans="1:8" ht="24.95" customHeight="1">
      <c r="A527" s="352" t="s">
        <v>387</v>
      </c>
      <c r="B527" s="327" t="s">
        <v>388</v>
      </c>
      <c r="C527" s="327"/>
      <c r="D527" s="327"/>
      <c r="E527" s="327" t="s">
        <v>389</v>
      </c>
      <c r="F527" s="327"/>
      <c r="G527" s="327"/>
      <c r="H527" s="329"/>
    </row>
    <row r="528" spans="1:8" ht="24.95" customHeight="1" thickBot="1">
      <c r="A528" s="353"/>
      <c r="B528" s="328"/>
      <c r="C528" s="328"/>
      <c r="D528" s="328"/>
      <c r="E528" s="328"/>
      <c r="F528" s="328"/>
      <c r="G528" s="328"/>
      <c r="H528" s="330"/>
    </row>
    <row r="529" spans="1:8" ht="24.95" customHeight="1" thickBot="1"/>
    <row r="530" spans="1:8" ht="24.95" customHeight="1">
      <c r="A530" s="348" t="s">
        <v>366</v>
      </c>
      <c r="B530" s="349"/>
      <c r="C530" s="349"/>
      <c r="D530" s="349"/>
      <c r="E530" s="349"/>
      <c r="F530" s="349"/>
      <c r="G530" s="349"/>
      <c r="H530" s="350"/>
    </row>
    <row r="531" spans="1:8" ht="24.95" customHeight="1">
      <c r="A531" s="333" t="s">
        <v>367</v>
      </c>
      <c r="B531" s="334"/>
      <c r="C531" s="334"/>
      <c r="D531" s="334"/>
      <c r="E531" s="334"/>
      <c r="F531" s="334"/>
      <c r="G531" s="334"/>
      <c r="H531" s="335"/>
    </row>
    <row r="532" spans="1:8" ht="24.95" customHeight="1">
      <c r="A532" s="333" t="s">
        <v>368</v>
      </c>
      <c r="B532" s="334"/>
      <c r="C532" s="334"/>
      <c r="D532" s="334"/>
      <c r="E532" s="334"/>
      <c r="F532" s="334"/>
      <c r="G532" s="334"/>
      <c r="H532" s="335"/>
    </row>
    <row r="533" spans="1:8" ht="24.95" customHeight="1">
      <c r="A533" s="333" t="s">
        <v>369</v>
      </c>
      <c r="B533" s="334"/>
      <c r="C533" s="334"/>
      <c r="D533" s="334"/>
      <c r="E533" s="334"/>
      <c r="F533" s="334"/>
      <c r="G533" s="334"/>
      <c r="H533" s="335"/>
    </row>
    <row r="534" spans="1:8" ht="24.95" customHeight="1">
      <c r="A534" s="333" t="s">
        <v>626</v>
      </c>
      <c r="B534" s="334"/>
      <c r="C534" s="334"/>
      <c r="D534" s="334"/>
      <c r="E534" s="334"/>
      <c r="F534" s="334"/>
      <c r="G534" s="334"/>
      <c r="H534" s="335"/>
    </row>
    <row r="535" spans="1:8" ht="24.95" customHeight="1">
      <c r="A535" s="76" t="s">
        <v>371</v>
      </c>
      <c r="C535" s="336" t="s">
        <v>372</v>
      </c>
      <c r="D535" s="336"/>
      <c r="E535" s="336"/>
      <c r="F535" s="74"/>
      <c r="G535" s="334"/>
      <c r="H535" s="335"/>
    </row>
    <row r="536" spans="1:8" ht="24.95" customHeight="1">
      <c r="A536" s="351" t="s">
        <v>373</v>
      </c>
      <c r="B536" s="344"/>
      <c r="C536" s="344" t="s">
        <v>251</v>
      </c>
      <c r="D536" s="344"/>
      <c r="E536" s="344"/>
      <c r="F536" s="77" t="s">
        <v>374</v>
      </c>
      <c r="G536" s="336">
        <v>22</v>
      </c>
      <c r="H536" s="337"/>
    </row>
    <row r="537" spans="1:8" ht="24.95" customHeight="1">
      <c r="A537" s="351" t="s">
        <v>7</v>
      </c>
      <c r="B537" s="344"/>
      <c r="C537" s="336" t="s">
        <v>250</v>
      </c>
      <c r="D537" s="336"/>
      <c r="E537" s="336"/>
      <c r="G537" s="344"/>
      <c r="H537" s="345"/>
    </row>
    <row r="538" spans="1:8" ht="24.95" customHeight="1">
      <c r="A538" s="347" t="s">
        <v>375</v>
      </c>
      <c r="B538" s="346"/>
      <c r="C538" s="346" t="s">
        <v>252</v>
      </c>
      <c r="D538" s="346"/>
      <c r="E538" s="346"/>
      <c r="F538" s="74" t="s">
        <v>11</v>
      </c>
      <c r="G538" s="78" t="s">
        <v>253</v>
      </c>
      <c r="H538" s="79"/>
    </row>
    <row r="539" spans="1:8" ht="24.95" customHeight="1">
      <c r="A539" s="341"/>
      <c r="B539" s="342"/>
      <c r="C539" s="342"/>
      <c r="D539" s="342"/>
      <c r="E539" s="343"/>
      <c r="F539" s="331"/>
      <c r="G539" s="331"/>
      <c r="H539" s="332"/>
    </row>
    <row r="540" spans="1:8" ht="24.95" customHeight="1">
      <c r="A540" s="81" t="s">
        <v>6</v>
      </c>
      <c r="B540" s="80" t="s">
        <v>376</v>
      </c>
      <c r="C540" s="80" t="s">
        <v>377</v>
      </c>
      <c r="D540" s="80" t="s">
        <v>378</v>
      </c>
      <c r="E540" s="80" t="s">
        <v>379</v>
      </c>
      <c r="F540" s="331"/>
      <c r="G540" s="331"/>
      <c r="H540" s="332"/>
    </row>
    <row r="541" spans="1:8" ht="24.95" customHeight="1">
      <c r="A541" s="81">
        <v>1</v>
      </c>
      <c r="B541" s="82" t="s">
        <v>380</v>
      </c>
      <c r="C541" s="80">
        <v>20</v>
      </c>
      <c r="D541" s="80">
        <v>17.5</v>
      </c>
      <c r="E541" s="83" t="str">
        <f>IF(D541&gt;=18,"A1",IF(D541&gt;=16,"A2",IF(D541&gt;=14,"B1",IF(D541&gt;=12,"B2",IF(D541&gt;=10,"C1",IF(D541&gt;=8,"C2",IF(D541&gt;=6.5,"D","E")))))))</f>
        <v>A2</v>
      </c>
      <c r="F541" s="331"/>
      <c r="G541" s="331"/>
      <c r="H541" s="332"/>
    </row>
    <row r="542" spans="1:8" ht="24.95" customHeight="1">
      <c r="A542" s="81">
        <v>2</v>
      </c>
      <c r="B542" s="82" t="s">
        <v>381</v>
      </c>
      <c r="C542" s="80">
        <v>20</v>
      </c>
      <c r="D542" s="80" t="s">
        <v>624</v>
      </c>
      <c r="E542" s="83" t="str">
        <f t="shared" ref="E542:E545" si="23">IF(D542&gt;=18,"A1",IF(D542&gt;=16,"A2",IF(D542&gt;=14,"B1",IF(D542&gt;=12,"B2",IF(D542&gt;=10,"C1",IF(D542&gt;=8,"C2",IF(D542&gt;=6.5,"D","E")))))))</f>
        <v>A1</v>
      </c>
      <c r="F542" s="331"/>
      <c r="G542" s="331"/>
      <c r="H542" s="332"/>
    </row>
    <row r="543" spans="1:8" ht="24.95" customHeight="1">
      <c r="A543" s="81">
        <v>3</v>
      </c>
      <c r="B543" s="82" t="s">
        <v>382</v>
      </c>
      <c r="C543" s="80">
        <v>20</v>
      </c>
      <c r="D543" s="80">
        <v>13</v>
      </c>
      <c r="E543" s="83" t="str">
        <f t="shared" si="23"/>
        <v>B2</v>
      </c>
      <c r="F543" s="331"/>
      <c r="G543" s="331"/>
      <c r="H543" s="332"/>
    </row>
    <row r="544" spans="1:8" ht="24.95" customHeight="1">
      <c r="A544" s="81">
        <v>4</v>
      </c>
      <c r="B544" s="82" t="s">
        <v>383</v>
      </c>
      <c r="C544" s="80">
        <v>20</v>
      </c>
      <c r="D544" s="80">
        <v>13.5</v>
      </c>
      <c r="E544" s="83" t="str">
        <f t="shared" si="23"/>
        <v>B2</v>
      </c>
      <c r="F544" s="331"/>
      <c r="G544" s="331"/>
      <c r="H544" s="332"/>
    </row>
    <row r="545" spans="1:8" ht="24.95" customHeight="1">
      <c r="A545" s="81">
        <v>5</v>
      </c>
      <c r="B545" s="82" t="s">
        <v>384</v>
      </c>
      <c r="C545" s="80">
        <v>20</v>
      </c>
      <c r="D545" s="80">
        <v>16</v>
      </c>
      <c r="E545" s="83" t="str">
        <f t="shared" si="23"/>
        <v>A2</v>
      </c>
      <c r="F545" s="331"/>
      <c r="G545" s="331"/>
      <c r="H545" s="332"/>
    </row>
    <row r="546" spans="1:8" ht="24.95" customHeight="1">
      <c r="A546" s="81">
        <v>6</v>
      </c>
      <c r="B546" s="82" t="s">
        <v>385</v>
      </c>
      <c r="C546" s="80">
        <v>20</v>
      </c>
      <c r="D546" s="12"/>
      <c r="E546" s="83"/>
      <c r="F546" s="331"/>
      <c r="G546" s="331"/>
      <c r="H546" s="332"/>
    </row>
    <row r="547" spans="1:8" ht="24.95" customHeight="1">
      <c r="A547" s="85"/>
      <c r="B547" s="86"/>
      <c r="C547" s="86"/>
      <c r="D547" s="80"/>
      <c r="E547" s="86"/>
      <c r="F547" s="331"/>
      <c r="G547" s="331"/>
      <c r="H547" s="332"/>
    </row>
    <row r="548" spans="1:8" ht="24.95" customHeight="1">
      <c r="A548" s="85"/>
      <c r="B548" s="80" t="s">
        <v>362</v>
      </c>
      <c r="C548" s="80">
        <f>SUM(C541:C545)</f>
        <v>100</v>
      </c>
      <c r="D548" s="80">
        <f>SUM(D541:D545)</f>
        <v>60</v>
      </c>
      <c r="E548" s="86"/>
      <c r="F548" s="331"/>
      <c r="G548" s="331"/>
      <c r="H548" s="332"/>
    </row>
    <row r="549" spans="1:8" ht="24.95" customHeight="1">
      <c r="A549" s="85"/>
      <c r="B549" s="87" t="s">
        <v>386</v>
      </c>
      <c r="C549" s="87"/>
      <c r="D549" s="88">
        <f>(D548/100)*100</f>
        <v>60</v>
      </c>
      <c r="E549" s="89"/>
      <c r="F549" s="331"/>
      <c r="G549" s="331"/>
      <c r="H549" s="332"/>
    </row>
    <row r="550" spans="1:8" ht="24.95" customHeight="1">
      <c r="A550" s="352" t="s">
        <v>387</v>
      </c>
      <c r="B550" s="327" t="s">
        <v>388</v>
      </c>
      <c r="C550" s="327"/>
      <c r="D550" s="327"/>
      <c r="E550" s="327" t="s">
        <v>389</v>
      </c>
      <c r="F550" s="327"/>
      <c r="G550" s="327"/>
      <c r="H550" s="329"/>
    </row>
    <row r="551" spans="1:8" ht="24.95" customHeight="1" thickBot="1">
      <c r="A551" s="353"/>
      <c r="B551" s="328"/>
      <c r="C551" s="328"/>
      <c r="D551" s="328"/>
      <c r="E551" s="328"/>
      <c r="F551" s="328"/>
      <c r="G551" s="328"/>
      <c r="H551" s="330"/>
    </row>
    <row r="552" spans="1:8" ht="24.95" customHeight="1" thickBot="1"/>
    <row r="553" spans="1:8" ht="24.95" customHeight="1">
      <c r="A553" s="348" t="s">
        <v>366</v>
      </c>
      <c r="B553" s="349"/>
      <c r="C553" s="349"/>
      <c r="D553" s="349"/>
      <c r="E553" s="349"/>
      <c r="F553" s="349"/>
      <c r="G553" s="349"/>
      <c r="H553" s="350"/>
    </row>
    <row r="554" spans="1:8" ht="24.95" customHeight="1">
      <c r="A554" s="333" t="s">
        <v>367</v>
      </c>
      <c r="B554" s="334"/>
      <c r="C554" s="334"/>
      <c r="D554" s="334"/>
      <c r="E554" s="334"/>
      <c r="F554" s="334"/>
      <c r="G554" s="334"/>
      <c r="H554" s="335"/>
    </row>
    <row r="555" spans="1:8" ht="24.95" customHeight="1">
      <c r="A555" s="333" t="s">
        <v>368</v>
      </c>
      <c r="B555" s="334"/>
      <c r="C555" s="334"/>
      <c r="D555" s="334"/>
      <c r="E555" s="334"/>
      <c r="F555" s="334"/>
      <c r="G555" s="334"/>
      <c r="H555" s="335"/>
    </row>
    <row r="556" spans="1:8" ht="24.95" customHeight="1">
      <c r="A556" s="333" t="s">
        <v>369</v>
      </c>
      <c r="B556" s="334"/>
      <c r="C556" s="334"/>
      <c r="D556" s="334"/>
      <c r="E556" s="334"/>
      <c r="F556" s="334"/>
      <c r="G556" s="334"/>
      <c r="H556" s="335"/>
    </row>
    <row r="557" spans="1:8" ht="24.95" customHeight="1">
      <c r="A557" s="333" t="s">
        <v>626</v>
      </c>
      <c r="B557" s="334"/>
      <c r="C557" s="334"/>
      <c r="D557" s="334"/>
      <c r="E557" s="334"/>
      <c r="F557" s="334"/>
      <c r="G557" s="334"/>
      <c r="H557" s="335"/>
    </row>
    <row r="558" spans="1:8" ht="24.95" customHeight="1">
      <c r="A558" s="76" t="s">
        <v>371</v>
      </c>
      <c r="C558" s="336" t="s">
        <v>372</v>
      </c>
      <c r="D558" s="336"/>
      <c r="E558" s="336"/>
      <c r="F558" s="74"/>
      <c r="G558" s="334"/>
      <c r="H558" s="335"/>
    </row>
    <row r="559" spans="1:8" ht="24.95" customHeight="1">
      <c r="A559" s="351" t="s">
        <v>373</v>
      </c>
      <c r="B559" s="344"/>
      <c r="C559" s="344" t="s">
        <v>261</v>
      </c>
      <c r="D559" s="344"/>
      <c r="E559" s="344"/>
      <c r="F559" s="77" t="s">
        <v>374</v>
      </c>
      <c r="G559" s="336">
        <v>23</v>
      </c>
      <c r="H559" s="337"/>
    </row>
    <row r="560" spans="1:8" ht="24.95" customHeight="1">
      <c r="A560" s="351" t="s">
        <v>7</v>
      </c>
      <c r="B560" s="344"/>
      <c r="C560" s="336" t="s">
        <v>260</v>
      </c>
      <c r="D560" s="336"/>
      <c r="E560" s="336"/>
      <c r="G560" s="344"/>
      <c r="H560" s="345"/>
    </row>
    <row r="561" spans="1:8" ht="24.95" customHeight="1">
      <c r="A561" s="347" t="s">
        <v>375</v>
      </c>
      <c r="B561" s="346"/>
      <c r="C561" s="346" t="s">
        <v>397</v>
      </c>
      <c r="D561" s="346"/>
      <c r="E561" s="346"/>
      <c r="F561" s="74" t="s">
        <v>11</v>
      </c>
      <c r="G561" s="78" t="s">
        <v>398</v>
      </c>
      <c r="H561" s="79"/>
    </row>
    <row r="562" spans="1:8" ht="24.95" customHeight="1">
      <c r="A562" s="341"/>
      <c r="B562" s="342"/>
      <c r="C562" s="342"/>
      <c r="D562" s="342"/>
      <c r="E562" s="343"/>
      <c r="F562" s="331"/>
      <c r="G562" s="331"/>
      <c r="H562" s="332"/>
    </row>
    <row r="563" spans="1:8" ht="24.95" customHeight="1">
      <c r="A563" s="81" t="s">
        <v>6</v>
      </c>
      <c r="B563" s="80" t="s">
        <v>376</v>
      </c>
      <c r="C563" s="80" t="s">
        <v>377</v>
      </c>
      <c r="D563" s="80" t="s">
        <v>378</v>
      </c>
      <c r="E563" s="80" t="s">
        <v>379</v>
      </c>
      <c r="F563" s="331"/>
      <c r="G563" s="331"/>
      <c r="H563" s="332"/>
    </row>
    <row r="564" spans="1:8" ht="24.95" customHeight="1">
      <c r="A564" s="81">
        <v>1</v>
      </c>
      <c r="B564" s="82" t="s">
        <v>380</v>
      </c>
      <c r="C564" s="80">
        <v>20</v>
      </c>
      <c r="D564" s="80">
        <v>15.5</v>
      </c>
      <c r="E564" s="83" t="str">
        <f>IF(D564&gt;=18,"A1",IF(D564&gt;=16,"A2",IF(D564&gt;=14,"B1",IF(D564&gt;=12,"B2",IF(D564&gt;=10,"C1",IF(D564&gt;=8,"C2",IF(D564&gt;=6.5,"D","E")))))))</f>
        <v>B1</v>
      </c>
      <c r="F564" s="331"/>
      <c r="G564" s="331"/>
      <c r="H564" s="332"/>
    </row>
    <row r="565" spans="1:8" ht="24.95" customHeight="1">
      <c r="A565" s="81">
        <v>2</v>
      </c>
      <c r="B565" s="82" t="s">
        <v>381</v>
      </c>
      <c r="C565" s="80">
        <v>20</v>
      </c>
      <c r="D565" s="80">
        <v>9</v>
      </c>
      <c r="E565" s="83" t="str">
        <f t="shared" ref="E565:E568" si="24">IF(D565&gt;=18,"A1",IF(D565&gt;=16,"A2",IF(D565&gt;=14,"B1",IF(D565&gt;=12,"B2",IF(D565&gt;=10,"C1",IF(D565&gt;=8,"C2",IF(D565&gt;=6.5,"D","E")))))))</f>
        <v>C2</v>
      </c>
      <c r="F565" s="331"/>
      <c r="G565" s="331"/>
      <c r="H565" s="332"/>
    </row>
    <row r="566" spans="1:8" ht="24.95" customHeight="1">
      <c r="A566" s="81">
        <v>3</v>
      </c>
      <c r="B566" s="82" t="s">
        <v>382</v>
      </c>
      <c r="C566" s="80">
        <v>20</v>
      </c>
      <c r="D566" s="80">
        <v>14.5</v>
      </c>
      <c r="E566" s="83" t="str">
        <f t="shared" si="24"/>
        <v>B1</v>
      </c>
      <c r="F566" s="331"/>
      <c r="G566" s="331"/>
      <c r="H566" s="332"/>
    </row>
    <row r="567" spans="1:8" ht="24.95" customHeight="1">
      <c r="A567" s="81">
        <v>4</v>
      </c>
      <c r="B567" s="82" t="s">
        <v>383</v>
      </c>
      <c r="C567" s="80">
        <v>20</v>
      </c>
      <c r="D567" s="80">
        <v>7</v>
      </c>
      <c r="E567" s="83" t="str">
        <f t="shared" si="24"/>
        <v>D</v>
      </c>
      <c r="F567" s="331"/>
      <c r="G567" s="331"/>
      <c r="H567" s="332"/>
    </row>
    <row r="568" spans="1:8" ht="24.95" customHeight="1">
      <c r="A568" s="81">
        <v>5</v>
      </c>
      <c r="B568" s="82" t="s">
        <v>384</v>
      </c>
      <c r="C568" s="80">
        <v>20</v>
      </c>
      <c r="D568" s="80">
        <v>9.5</v>
      </c>
      <c r="E568" s="83" t="str">
        <f t="shared" si="24"/>
        <v>C2</v>
      </c>
      <c r="F568" s="331"/>
      <c r="G568" s="331"/>
      <c r="H568" s="332"/>
    </row>
    <row r="569" spans="1:8" ht="24.95" customHeight="1">
      <c r="A569" s="81">
        <v>6</v>
      </c>
      <c r="B569" s="82" t="s">
        <v>385</v>
      </c>
      <c r="C569" s="80">
        <v>20</v>
      </c>
      <c r="D569" s="80">
        <v>15</v>
      </c>
      <c r="E569" s="83"/>
      <c r="F569" s="331"/>
      <c r="G569" s="331"/>
      <c r="H569" s="332"/>
    </row>
    <row r="570" spans="1:8" ht="24.95" customHeight="1">
      <c r="A570" s="85"/>
      <c r="B570" s="86"/>
      <c r="C570" s="86"/>
      <c r="D570" s="80"/>
      <c r="E570" s="86"/>
      <c r="F570" s="331"/>
      <c r="G570" s="331"/>
      <c r="H570" s="332"/>
    </row>
    <row r="571" spans="1:8" ht="24.95" customHeight="1">
      <c r="A571" s="85"/>
      <c r="B571" s="80" t="s">
        <v>362</v>
      </c>
      <c r="C571" s="80">
        <f>SUM(C564:C568)</f>
        <v>100</v>
      </c>
      <c r="D571" s="80">
        <f>SUM(D564:D568)</f>
        <v>55.5</v>
      </c>
      <c r="E571" s="86"/>
      <c r="F571" s="331"/>
      <c r="G571" s="331"/>
      <c r="H571" s="332"/>
    </row>
    <row r="572" spans="1:8" ht="24.95" customHeight="1">
      <c r="A572" s="85"/>
      <c r="B572" s="87" t="s">
        <v>386</v>
      </c>
      <c r="C572" s="87"/>
      <c r="D572" s="88">
        <f>(D571/100)*100</f>
        <v>55.500000000000007</v>
      </c>
      <c r="E572" s="89"/>
      <c r="F572" s="331"/>
      <c r="G572" s="331"/>
      <c r="H572" s="332"/>
    </row>
    <row r="573" spans="1:8" ht="24.95" customHeight="1">
      <c r="A573" s="352" t="s">
        <v>387</v>
      </c>
      <c r="B573" s="327" t="s">
        <v>388</v>
      </c>
      <c r="C573" s="327"/>
      <c r="D573" s="327"/>
      <c r="E573" s="327" t="s">
        <v>389</v>
      </c>
      <c r="F573" s="327"/>
      <c r="G573" s="327"/>
      <c r="H573" s="329"/>
    </row>
    <row r="574" spans="1:8" ht="24.95" customHeight="1" thickBot="1">
      <c r="A574" s="353"/>
      <c r="B574" s="328"/>
      <c r="C574" s="328"/>
      <c r="D574" s="328"/>
      <c r="E574" s="328"/>
      <c r="F574" s="328"/>
      <c r="G574" s="328"/>
      <c r="H574" s="330"/>
    </row>
    <row r="575" spans="1:8" ht="24.95" customHeight="1" thickBot="1"/>
    <row r="576" spans="1:8" ht="24.95" customHeight="1">
      <c r="A576" s="348" t="s">
        <v>366</v>
      </c>
      <c r="B576" s="349"/>
      <c r="C576" s="349"/>
      <c r="D576" s="349"/>
      <c r="E576" s="349"/>
      <c r="F576" s="349"/>
      <c r="G576" s="349"/>
      <c r="H576" s="350"/>
    </row>
    <row r="577" spans="1:8" ht="24.95" customHeight="1">
      <c r="A577" s="333" t="s">
        <v>367</v>
      </c>
      <c r="B577" s="334"/>
      <c r="C577" s="334"/>
      <c r="D577" s="334"/>
      <c r="E577" s="334"/>
      <c r="F577" s="334"/>
      <c r="G577" s="334"/>
      <c r="H577" s="335"/>
    </row>
    <row r="578" spans="1:8" ht="24.95" customHeight="1">
      <c r="A578" s="333" t="s">
        <v>368</v>
      </c>
      <c r="B578" s="334"/>
      <c r="C578" s="334"/>
      <c r="D578" s="334"/>
      <c r="E578" s="334"/>
      <c r="F578" s="334"/>
      <c r="G578" s="334"/>
      <c r="H578" s="335"/>
    </row>
    <row r="579" spans="1:8" ht="24.95" customHeight="1">
      <c r="A579" s="333" t="s">
        <v>369</v>
      </c>
      <c r="B579" s="334"/>
      <c r="C579" s="334"/>
      <c r="D579" s="334"/>
      <c r="E579" s="334"/>
      <c r="F579" s="334"/>
      <c r="G579" s="334"/>
      <c r="H579" s="335"/>
    </row>
    <row r="580" spans="1:8" ht="24.95" customHeight="1">
      <c r="A580" s="333" t="s">
        <v>626</v>
      </c>
      <c r="B580" s="334"/>
      <c r="C580" s="334"/>
      <c r="D580" s="334"/>
      <c r="E580" s="334"/>
      <c r="F580" s="334"/>
      <c r="G580" s="334"/>
      <c r="H580" s="335"/>
    </row>
    <row r="581" spans="1:8" ht="24.95" customHeight="1">
      <c r="A581" s="76" t="s">
        <v>371</v>
      </c>
      <c r="C581" s="336" t="s">
        <v>372</v>
      </c>
      <c r="D581" s="336"/>
      <c r="E581" s="336"/>
      <c r="F581" s="74"/>
      <c r="G581" s="334"/>
      <c r="H581" s="335"/>
    </row>
    <row r="582" spans="1:8" ht="24.95" customHeight="1">
      <c r="A582" s="351" t="s">
        <v>373</v>
      </c>
      <c r="B582" s="344"/>
      <c r="C582" s="344" t="s">
        <v>271</v>
      </c>
      <c r="D582" s="344"/>
      <c r="E582" s="344"/>
      <c r="F582" s="77" t="s">
        <v>374</v>
      </c>
      <c r="G582" s="336">
        <v>29</v>
      </c>
      <c r="H582" s="337"/>
    </row>
    <row r="583" spans="1:8" ht="24.95" customHeight="1">
      <c r="A583" s="351" t="s">
        <v>7</v>
      </c>
      <c r="B583" s="344"/>
      <c r="C583" s="336" t="s">
        <v>270</v>
      </c>
      <c r="D583" s="336"/>
      <c r="E583" s="336"/>
      <c r="G583" s="344"/>
      <c r="H583" s="345"/>
    </row>
    <row r="584" spans="1:8" ht="24.95" customHeight="1">
      <c r="A584" s="347" t="s">
        <v>375</v>
      </c>
      <c r="B584" s="346"/>
      <c r="C584" s="346" t="s">
        <v>272</v>
      </c>
      <c r="D584" s="346"/>
      <c r="E584" s="346"/>
      <c r="F584" s="74" t="s">
        <v>11</v>
      </c>
      <c r="G584" s="78" t="s">
        <v>273</v>
      </c>
      <c r="H584" s="79"/>
    </row>
    <row r="585" spans="1:8" ht="24.95" customHeight="1">
      <c r="A585" s="341"/>
      <c r="B585" s="342"/>
      <c r="C585" s="342"/>
      <c r="D585" s="342"/>
      <c r="E585" s="343"/>
      <c r="F585" s="331"/>
      <c r="G585" s="331"/>
      <c r="H585" s="332"/>
    </row>
    <row r="586" spans="1:8" ht="24.95" customHeight="1">
      <c r="A586" s="81" t="s">
        <v>6</v>
      </c>
      <c r="B586" s="80" t="s">
        <v>376</v>
      </c>
      <c r="C586" s="80" t="s">
        <v>377</v>
      </c>
      <c r="D586" s="80" t="s">
        <v>378</v>
      </c>
      <c r="E586" s="80" t="s">
        <v>379</v>
      </c>
      <c r="F586" s="331"/>
      <c r="G586" s="331"/>
      <c r="H586" s="332"/>
    </row>
    <row r="587" spans="1:8" ht="24.95" customHeight="1">
      <c r="A587" s="81">
        <v>1</v>
      </c>
      <c r="B587" s="82" t="s">
        <v>380</v>
      </c>
      <c r="C587" s="80">
        <v>20</v>
      </c>
      <c r="D587" s="80">
        <v>12</v>
      </c>
      <c r="E587" s="83" t="str">
        <f>IF(D587&gt;=18,"A1",IF(D587&gt;=16,"A2",IF(D587&gt;=14,"B1",IF(D587&gt;=12,"B2",IF(D587&gt;=10,"C1",IF(D587&gt;=8,"C2",IF(D587&gt;=6.5,"D","E")))))))</f>
        <v>B2</v>
      </c>
      <c r="F587" s="331"/>
      <c r="G587" s="331"/>
      <c r="H587" s="332"/>
    </row>
    <row r="588" spans="1:8" ht="24.95" customHeight="1">
      <c r="A588" s="81">
        <v>2</v>
      </c>
      <c r="B588" s="82" t="s">
        <v>381</v>
      </c>
      <c r="C588" s="80">
        <v>20</v>
      </c>
      <c r="D588" s="80">
        <v>12</v>
      </c>
      <c r="E588" s="83" t="str">
        <f t="shared" ref="E588:E591" si="25">IF(D588&gt;=18,"A1",IF(D588&gt;=16,"A2",IF(D588&gt;=14,"B1",IF(D588&gt;=12,"B2",IF(D588&gt;=10,"C1",IF(D588&gt;=8,"C2",IF(D588&gt;=6.5,"D","E")))))))</f>
        <v>B2</v>
      </c>
      <c r="F588" s="331"/>
      <c r="G588" s="331"/>
      <c r="H588" s="332"/>
    </row>
    <row r="589" spans="1:8" ht="24.95" customHeight="1">
      <c r="A589" s="81">
        <v>3</v>
      </c>
      <c r="B589" s="82" t="s">
        <v>382</v>
      </c>
      <c r="C589" s="80">
        <v>20</v>
      </c>
      <c r="D589" s="80">
        <v>11</v>
      </c>
      <c r="E589" s="83" t="str">
        <f t="shared" si="25"/>
        <v>C1</v>
      </c>
      <c r="F589" s="331"/>
      <c r="G589" s="331"/>
      <c r="H589" s="332"/>
    </row>
    <row r="590" spans="1:8" ht="24.95" customHeight="1">
      <c r="A590" s="81">
        <v>4</v>
      </c>
      <c r="B590" s="82" t="s">
        <v>383</v>
      </c>
      <c r="C590" s="80">
        <v>20</v>
      </c>
      <c r="D590" s="80">
        <v>10</v>
      </c>
      <c r="E590" s="83" t="str">
        <f t="shared" si="25"/>
        <v>C1</v>
      </c>
      <c r="F590" s="331"/>
      <c r="G590" s="331"/>
      <c r="H590" s="332"/>
    </row>
    <row r="591" spans="1:8" ht="24.95" customHeight="1">
      <c r="A591" s="81">
        <v>5</v>
      </c>
      <c r="B591" s="82" t="s">
        <v>384</v>
      </c>
      <c r="C591" s="80">
        <v>20</v>
      </c>
      <c r="D591" s="80">
        <v>19</v>
      </c>
      <c r="E591" s="83" t="str">
        <f t="shared" si="25"/>
        <v>A1</v>
      </c>
      <c r="F591" s="331"/>
      <c r="G591" s="331"/>
      <c r="H591" s="332"/>
    </row>
    <row r="592" spans="1:8" ht="24.95" customHeight="1">
      <c r="A592" s="81">
        <v>6</v>
      </c>
      <c r="B592" s="82" t="s">
        <v>385</v>
      </c>
      <c r="C592" s="80">
        <v>20</v>
      </c>
      <c r="D592" s="80">
        <v>16</v>
      </c>
      <c r="E592" s="83"/>
      <c r="F592" s="331"/>
      <c r="G592" s="331"/>
      <c r="H592" s="332"/>
    </row>
    <row r="593" spans="1:8" ht="24.95" customHeight="1">
      <c r="A593" s="85"/>
      <c r="B593" s="86"/>
      <c r="C593" s="86"/>
      <c r="D593" s="80"/>
      <c r="E593" s="86"/>
      <c r="F593" s="331"/>
      <c r="G593" s="331"/>
      <c r="H593" s="332"/>
    </row>
    <row r="594" spans="1:8" ht="24.95" customHeight="1">
      <c r="A594" s="85"/>
      <c r="B594" s="80" t="s">
        <v>362</v>
      </c>
      <c r="C594" s="80">
        <f>SUM(C587:C591)</f>
        <v>100</v>
      </c>
      <c r="D594" s="80">
        <f>SUM(D587:D591)</f>
        <v>64</v>
      </c>
      <c r="E594" s="86"/>
      <c r="F594" s="331"/>
      <c r="G594" s="331"/>
      <c r="H594" s="332"/>
    </row>
    <row r="595" spans="1:8" ht="24.95" customHeight="1">
      <c r="A595" s="85"/>
      <c r="B595" s="87" t="s">
        <v>386</v>
      </c>
      <c r="C595" s="87"/>
      <c r="D595" s="88">
        <f>(D594/100)*100</f>
        <v>64</v>
      </c>
      <c r="E595" s="89"/>
      <c r="F595" s="331"/>
      <c r="G595" s="331"/>
      <c r="H595" s="332"/>
    </row>
    <row r="596" spans="1:8" ht="24.95" customHeight="1">
      <c r="A596" s="352" t="s">
        <v>387</v>
      </c>
      <c r="B596" s="327" t="s">
        <v>388</v>
      </c>
      <c r="C596" s="327"/>
      <c r="D596" s="327"/>
      <c r="E596" s="327" t="s">
        <v>389</v>
      </c>
      <c r="F596" s="327"/>
      <c r="G596" s="327"/>
      <c r="H596" s="329"/>
    </row>
    <row r="597" spans="1:8" ht="24.95" customHeight="1" thickBot="1">
      <c r="A597" s="353"/>
      <c r="B597" s="328"/>
      <c r="C597" s="328"/>
      <c r="D597" s="328"/>
      <c r="E597" s="328"/>
      <c r="F597" s="328"/>
      <c r="G597" s="328"/>
      <c r="H597" s="330"/>
    </row>
    <row r="598" spans="1:8" ht="24.95" customHeight="1" thickBot="1"/>
    <row r="599" spans="1:8" ht="24.95" customHeight="1">
      <c r="A599" s="348" t="s">
        <v>366</v>
      </c>
      <c r="B599" s="349"/>
      <c r="C599" s="349"/>
      <c r="D599" s="349"/>
      <c r="E599" s="349"/>
      <c r="F599" s="349"/>
      <c r="G599" s="349"/>
      <c r="H599" s="350"/>
    </row>
    <row r="600" spans="1:8" ht="24.95" customHeight="1">
      <c r="A600" s="333" t="s">
        <v>367</v>
      </c>
      <c r="B600" s="334"/>
      <c r="C600" s="334"/>
      <c r="D600" s="334"/>
      <c r="E600" s="334"/>
      <c r="F600" s="334"/>
      <c r="G600" s="334"/>
      <c r="H600" s="335"/>
    </row>
    <row r="601" spans="1:8" ht="24.95" customHeight="1">
      <c r="A601" s="333" t="s">
        <v>368</v>
      </c>
      <c r="B601" s="334"/>
      <c r="C601" s="334"/>
      <c r="D601" s="334"/>
      <c r="E601" s="334"/>
      <c r="F601" s="334"/>
      <c r="G601" s="334"/>
      <c r="H601" s="335"/>
    </row>
    <row r="602" spans="1:8" ht="24.95" customHeight="1">
      <c r="A602" s="333" t="s">
        <v>369</v>
      </c>
      <c r="B602" s="334"/>
      <c r="C602" s="334"/>
      <c r="D602" s="334"/>
      <c r="E602" s="334"/>
      <c r="F602" s="334"/>
      <c r="G602" s="334"/>
      <c r="H602" s="335"/>
    </row>
    <row r="603" spans="1:8" ht="24.95" customHeight="1">
      <c r="A603" s="333" t="s">
        <v>626</v>
      </c>
      <c r="B603" s="334"/>
      <c r="C603" s="334"/>
      <c r="D603" s="334"/>
      <c r="E603" s="334"/>
      <c r="F603" s="334"/>
      <c r="G603" s="334"/>
      <c r="H603" s="335"/>
    </row>
    <row r="604" spans="1:8" ht="24.95" customHeight="1">
      <c r="A604" s="76" t="s">
        <v>371</v>
      </c>
      <c r="C604" s="336" t="s">
        <v>372</v>
      </c>
      <c r="D604" s="336"/>
      <c r="E604" s="336"/>
      <c r="F604" s="74"/>
      <c r="G604" s="334"/>
      <c r="H604" s="335"/>
    </row>
    <row r="605" spans="1:8" ht="24.95" customHeight="1">
      <c r="A605" s="351" t="s">
        <v>373</v>
      </c>
      <c r="B605" s="344"/>
      <c r="C605" s="344" t="s">
        <v>280</v>
      </c>
      <c r="D605" s="344"/>
      <c r="E605" s="344"/>
      <c r="F605" s="77" t="s">
        <v>374</v>
      </c>
      <c r="G605" s="336">
        <v>24</v>
      </c>
      <c r="H605" s="337"/>
    </row>
    <row r="606" spans="1:8" ht="24.95" customHeight="1">
      <c r="A606" s="351" t="s">
        <v>7</v>
      </c>
      <c r="B606" s="344"/>
      <c r="C606" s="336" t="s">
        <v>279</v>
      </c>
      <c r="D606" s="336"/>
      <c r="E606" s="336"/>
      <c r="G606" s="344"/>
      <c r="H606" s="345"/>
    </row>
    <row r="607" spans="1:8" ht="24.95" customHeight="1">
      <c r="A607" s="347" t="s">
        <v>375</v>
      </c>
      <c r="B607" s="346"/>
      <c r="C607" s="346" t="s">
        <v>281</v>
      </c>
      <c r="D607" s="346"/>
      <c r="E607" s="346"/>
      <c r="F607" s="74" t="s">
        <v>11</v>
      </c>
      <c r="G607" s="78" t="s">
        <v>282</v>
      </c>
      <c r="H607" s="79"/>
    </row>
    <row r="608" spans="1:8" ht="24.95" customHeight="1">
      <c r="A608" s="341"/>
      <c r="B608" s="342"/>
      <c r="C608" s="342"/>
      <c r="D608" s="342"/>
      <c r="E608" s="343"/>
      <c r="F608" s="331"/>
      <c r="G608" s="331"/>
      <c r="H608" s="332"/>
    </row>
    <row r="609" spans="1:8" ht="24.95" customHeight="1">
      <c r="A609" s="81" t="s">
        <v>6</v>
      </c>
      <c r="B609" s="80" t="s">
        <v>376</v>
      </c>
      <c r="C609" s="80" t="s">
        <v>377</v>
      </c>
      <c r="D609" s="80" t="s">
        <v>378</v>
      </c>
      <c r="E609" s="80" t="s">
        <v>379</v>
      </c>
      <c r="F609" s="331"/>
      <c r="G609" s="331"/>
      <c r="H609" s="332"/>
    </row>
    <row r="610" spans="1:8" ht="24.95" customHeight="1">
      <c r="A610" s="81">
        <v>1</v>
      </c>
      <c r="B610" s="82" t="s">
        <v>380</v>
      </c>
      <c r="C610" s="80">
        <v>20</v>
      </c>
      <c r="D610" s="80">
        <v>9.5</v>
      </c>
      <c r="E610" s="83" t="str">
        <f>IF(D610&gt;=18,"A1",IF(D610&gt;=16,"A2",IF(D610&gt;=14,"B1",IF(D610&gt;=12,"B2",IF(D610&gt;=10,"C1",IF(D610&gt;=8,"C2",IF(D610&gt;=6.5,"D","E")))))))</f>
        <v>C2</v>
      </c>
      <c r="F610" s="331"/>
      <c r="G610" s="331"/>
      <c r="H610" s="332"/>
    </row>
    <row r="611" spans="1:8" ht="24.95" customHeight="1">
      <c r="A611" s="81">
        <v>2</v>
      </c>
      <c r="B611" s="82" t="s">
        <v>381</v>
      </c>
      <c r="C611" s="80">
        <v>20</v>
      </c>
      <c r="D611" s="80">
        <v>5</v>
      </c>
      <c r="E611" s="83" t="str">
        <f t="shared" ref="E611:E614" si="26">IF(D611&gt;=18,"A1",IF(D611&gt;=16,"A2",IF(D611&gt;=14,"B1",IF(D611&gt;=12,"B2",IF(D611&gt;=10,"C1",IF(D611&gt;=8,"C2",IF(D611&gt;=6.5,"D","E")))))))</f>
        <v>E</v>
      </c>
      <c r="F611" s="331"/>
      <c r="G611" s="331"/>
      <c r="H611" s="332"/>
    </row>
    <row r="612" spans="1:8" ht="24.95" customHeight="1">
      <c r="A612" s="81">
        <v>3</v>
      </c>
      <c r="B612" s="82" t="s">
        <v>382</v>
      </c>
      <c r="C612" s="80">
        <v>20</v>
      </c>
      <c r="D612" s="80">
        <v>7</v>
      </c>
      <c r="E612" s="83" t="str">
        <f t="shared" si="26"/>
        <v>D</v>
      </c>
      <c r="F612" s="331"/>
      <c r="G612" s="331"/>
      <c r="H612" s="332"/>
    </row>
    <row r="613" spans="1:8" ht="24.95" customHeight="1">
      <c r="A613" s="81">
        <v>4</v>
      </c>
      <c r="B613" s="82" t="s">
        <v>383</v>
      </c>
      <c r="C613" s="80">
        <v>20</v>
      </c>
      <c r="D613" s="80">
        <v>0</v>
      </c>
      <c r="E613" s="83" t="str">
        <f t="shared" si="26"/>
        <v>E</v>
      </c>
      <c r="F613" s="331"/>
      <c r="G613" s="331"/>
      <c r="H613" s="332"/>
    </row>
    <row r="614" spans="1:8" ht="24.95" customHeight="1">
      <c r="A614" s="81">
        <v>5</v>
      </c>
      <c r="B614" s="82" t="s">
        <v>384</v>
      </c>
      <c r="C614" s="80">
        <v>20</v>
      </c>
      <c r="D614" s="80">
        <v>8</v>
      </c>
      <c r="E614" s="83" t="str">
        <f t="shared" si="26"/>
        <v>C2</v>
      </c>
      <c r="F614" s="331"/>
      <c r="G614" s="331"/>
      <c r="H614" s="332"/>
    </row>
    <row r="615" spans="1:8" ht="24.95" customHeight="1">
      <c r="A615" s="81">
        <v>6</v>
      </c>
      <c r="B615" s="82" t="s">
        <v>385</v>
      </c>
      <c r="C615" s="80">
        <v>20</v>
      </c>
      <c r="D615" s="80">
        <v>8</v>
      </c>
      <c r="E615" s="83"/>
      <c r="F615" s="331"/>
      <c r="G615" s="331"/>
      <c r="H615" s="332"/>
    </row>
    <row r="616" spans="1:8" ht="24.95" customHeight="1">
      <c r="A616" s="85"/>
      <c r="B616" s="86"/>
      <c r="C616" s="86"/>
      <c r="D616" s="80"/>
      <c r="E616" s="86"/>
      <c r="F616" s="331"/>
      <c r="G616" s="331"/>
      <c r="H616" s="332"/>
    </row>
    <row r="617" spans="1:8" ht="24.95" customHeight="1">
      <c r="A617" s="85"/>
      <c r="B617" s="80" t="s">
        <v>362</v>
      </c>
      <c r="C617" s="80">
        <f>SUM(C610:C614)</f>
        <v>100</v>
      </c>
      <c r="D617" s="80">
        <f>SUM(D610:D614)</f>
        <v>29.5</v>
      </c>
      <c r="E617" s="86"/>
      <c r="F617" s="331"/>
      <c r="G617" s="331"/>
      <c r="H617" s="332"/>
    </row>
    <row r="618" spans="1:8" ht="24.95" customHeight="1">
      <c r="A618" s="85"/>
      <c r="B618" s="87" t="s">
        <v>386</v>
      </c>
      <c r="C618" s="87"/>
      <c r="D618" s="88">
        <f>(D617/100)*100</f>
        <v>29.5</v>
      </c>
      <c r="E618" s="89"/>
      <c r="F618" s="331"/>
      <c r="G618" s="331"/>
      <c r="H618" s="332"/>
    </row>
    <row r="619" spans="1:8" ht="24.95" customHeight="1">
      <c r="A619" s="352" t="s">
        <v>387</v>
      </c>
      <c r="B619" s="327" t="s">
        <v>388</v>
      </c>
      <c r="C619" s="327"/>
      <c r="D619" s="327"/>
      <c r="E619" s="327" t="s">
        <v>389</v>
      </c>
      <c r="F619" s="327"/>
      <c r="G619" s="327"/>
      <c r="H619" s="329"/>
    </row>
    <row r="620" spans="1:8" ht="24.95" customHeight="1" thickBot="1">
      <c r="A620" s="353"/>
      <c r="B620" s="328"/>
      <c r="C620" s="328"/>
      <c r="D620" s="328"/>
      <c r="E620" s="328"/>
      <c r="F620" s="328"/>
      <c r="G620" s="328"/>
      <c r="H620" s="330"/>
    </row>
    <row r="621" spans="1:8" ht="24.95" customHeight="1" thickBot="1"/>
    <row r="622" spans="1:8" ht="24.95" customHeight="1">
      <c r="A622" s="348" t="s">
        <v>366</v>
      </c>
      <c r="B622" s="349"/>
      <c r="C622" s="349"/>
      <c r="D622" s="349"/>
      <c r="E622" s="349"/>
      <c r="F622" s="349"/>
      <c r="G622" s="349"/>
      <c r="H622" s="350"/>
    </row>
    <row r="623" spans="1:8" ht="24.95" customHeight="1">
      <c r="A623" s="333" t="s">
        <v>367</v>
      </c>
      <c r="B623" s="334"/>
      <c r="C623" s="334"/>
      <c r="D623" s="334"/>
      <c r="E623" s="334"/>
      <c r="F623" s="334"/>
      <c r="G623" s="334"/>
      <c r="H623" s="335"/>
    </row>
    <row r="624" spans="1:8" ht="24.95" customHeight="1">
      <c r="A624" s="333" t="s">
        <v>368</v>
      </c>
      <c r="B624" s="334"/>
      <c r="C624" s="334"/>
      <c r="D624" s="334"/>
      <c r="E624" s="334"/>
      <c r="F624" s="334"/>
      <c r="G624" s="334"/>
      <c r="H624" s="335"/>
    </row>
    <row r="625" spans="1:8" ht="24.95" customHeight="1">
      <c r="A625" s="333" t="s">
        <v>369</v>
      </c>
      <c r="B625" s="334"/>
      <c r="C625" s="334"/>
      <c r="D625" s="334"/>
      <c r="E625" s="334"/>
      <c r="F625" s="334"/>
      <c r="G625" s="334"/>
      <c r="H625" s="335"/>
    </row>
    <row r="626" spans="1:8" ht="24.95" customHeight="1">
      <c r="A626" s="333" t="s">
        <v>626</v>
      </c>
      <c r="B626" s="334"/>
      <c r="C626" s="334"/>
      <c r="D626" s="334"/>
      <c r="E626" s="334"/>
      <c r="F626" s="334"/>
      <c r="G626" s="334"/>
      <c r="H626" s="335"/>
    </row>
    <row r="627" spans="1:8" ht="24.95" customHeight="1">
      <c r="A627" s="76" t="s">
        <v>371</v>
      </c>
      <c r="C627" s="336" t="s">
        <v>399</v>
      </c>
      <c r="D627" s="336"/>
      <c r="E627" s="336"/>
      <c r="F627" s="74"/>
      <c r="G627" s="334"/>
      <c r="H627" s="335"/>
    </row>
    <row r="628" spans="1:8" ht="24.95" customHeight="1">
      <c r="A628" s="351" t="s">
        <v>373</v>
      </c>
      <c r="B628" s="344"/>
      <c r="C628" s="344" t="s">
        <v>627</v>
      </c>
      <c r="D628" s="344"/>
      <c r="E628" s="344"/>
      <c r="F628" s="77" t="s">
        <v>374</v>
      </c>
      <c r="G628" s="336">
        <v>31</v>
      </c>
      <c r="H628" s="337"/>
    </row>
    <row r="629" spans="1:8" ht="24.95" customHeight="1">
      <c r="A629" s="351" t="s">
        <v>7</v>
      </c>
      <c r="B629" s="344"/>
      <c r="C629" s="336" t="s">
        <v>472</v>
      </c>
      <c r="D629" s="336"/>
      <c r="E629" s="336"/>
      <c r="G629" s="344"/>
      <c r="H629" s="345"/>
    </row>
    <row r="630" spans="1:8" ht="24.95" customHeight="1">
      <c r="A630" s="347" t="s">
        <v>375</v>
      </c>
      <c r="B630" s="346"/>
      <c r="C630" s="346" t="s">
        <v>473</v>
      </c>
      <c r="D630" s="346"/>
      <c r="E630" s="346"/>
      <c r="F630" s="74" t="s">
        <v>11</v>
      </c>
      <c r="G630" s="78" t="s">
        <v>474</v>
      </c>
      <c r="H630" s="79"/>
    </row>
    <row r="631" spans="1:8" ht="24.95" customHeight="1">
      <c r="A631" s="341"/>
      <c r="B631" s="342"/>
      <c r="C631" s="342"/>
      <c r="D631" s="342"/>
      <c r="E631" s="343"/>
      <c r="F631" s="331"/>
      <c r="G631" s="331"/>
      <c r="H631" s="332"/>
    </row>
    <row r="632" spans="1:8" ht="24.95" customHeight="1">
      <c r="A632" s="81" t="s">
        <v>6</v>
      </c>
      <c r="B632" s="80" t="s">
        <v>376</v>
      </c>
      <c r="C632" s="80" t="s">
        <v>377</v>
      </c>
      <c r="D632" s="80" t="s">
        <v>378</v>
      </c>
      <c r="E632" s="80" t="s">
        <v>379</v>
      </c>
      <c r="F632" s="331"/>
      <c r="G632" s="331"/>
      <c r="H632" s="332"/>
    </row>
    <row r="633" spans="1:8" ht="24.95" customHeight="1">
      <c r="A633" s="81">
        <v>1</v>
      </c>
      <c r="B633" s="82" t="s">
        <v>380</v>
      </c>
      <c r="C633" s="80">
        <v>20</v>
      </c>
      <c r="D633" s="80">
        <v>12</v>
      </c>
      <c r="E633" s="83" t="str">
        <f>IF(D633&gt;=18,"A1",IF(D633&gt;=16,"A2",IF(D633&gt;=14,"B1",IF(D633&gt;=12,"B2",IF(D633&gt;=10,"C1",IF(D633&gt;=8,"C2",IF(D633&gt;=6.5,"D","E")))))))</f>
        <v>B2</v>
      </c>
      <c r="F633" s="331"/>
      <c r="G633" s="331"/>
      <c r="H633" s="332"/>
    </row>
    <row r="634" spans="1:8" ht="24.95" customHeight="1">
      <c r="A634" s="81">
        <v>2</v>
      </c>
      <c r="B634" s="82" t="s">
        <v>381</v>
      </c>
      <c r="C634" s="80">
        <v>20</v>
      </c>
      <c r="D634" s="80">
        <v>13.5</v>
      </c>
      <c r="E634" s="83" t="str">
        <f t="shared" ref="E634:E637" si="27">IF(D634&gt;=18,"A1",IF(D634&gt;=16,"A2",IF(D634&gt;=14,"B1",IF(D634&gt;=12,"B2",IF(D634&gt;=10,"C1",IF(D634&gt;=8,"C2",IF(D634&gt;=6.5,"D","E")))))))</f>
        <v>B2</v>
      </c>
      <c r="F634" s="331"/>
      <c r="G634" s="331"/>
      <c r="H634" s="332"/>
    </row>
    <row r="635" spans="1:8" ht="24.95" customHeight="1">
      <c r="A635" s="81">
        <v>3</v>
      </c>
      <c r="B635" s="82" t="s">
        <v>382</v>
      </c>
      <c r="C635" s="80">
        <v>20</v>
      </c>
      <c r="D635" s="80">
        <v>9.5</v>
      </c>
      <c r="E635" s="83" t="str">
        <f t="shared" si="27"/>
        <v>C2</v>
      </c>
      <c r="F635" s="331"/>
      <c r="G635" s="331"/>
      <c r="H635" s="332"/>
    </row>
    <row r="636" spans="1:8" ht="24.95" customHeight="1">
      <c r="A636" s="81">
        <v>4</v>
      </c>
      <c r="B636" s="82" t="s">
        <v>383</v>
      </c>
      <c r="C636" s="80">
        <v>20</v>
      </c>
      <c r="D636" s="80">
        <v>4.5</v>
      </c>
      <c r="E636" s="83" t="str">
        <f t="shared" si="27"/>
        <v>E</v>
      </c>
      <c r="F636" s="331"/>
      <c r="G636" s="331"/>
      <c r="H636" s="332"/>
    </row>
    <row r="637" spans="1:8" ht="24.95" customHeight="1">
      <c r="A637" s="81">
        <v>5</v>
      </c>
      <c r="B637" s="82" t="s">
        <v>384</v>
      </c>
      <c r="C637" s="80">
        <v>20</v>
      </c>
      <c r="D637" s="80">
        <v>17</v>
      </c>
      <c r="E637" s="83" t="str">
        <f t="shared" si="27"/>
        <v>A2</v>
      </c>
      <c r="F637" s="331"/>
      <c r="G637" s="331"/>
      <c r="H637" s="332"/>
    </row>
    <row r="638" spans="1:8" ht="24.95" customHeight="1">
      <c r="A638" s="81">
        <v>6</v>
      </c>
      <c r="B638" s="82" t="s">
        <v>385</v>
      </c>
      <c r="C638" s="80">
        <v>20</v>
      </c>
      <c r="D638" s="80">
        <v>13.5</v>
      </c>
      <c r="E638" s="83"/>
      <c r="F638" s="331"/>
      <c r="G638" s="331"/>
      <c r="H638" s="332"/>
    </row>
    <row r="639" spans="1:8" ht="24.95" customHeight="1">
      <c r="A639" s="85"/>
      <c r="B639" s="86"/>
      <c r="C639" s="86"/>
      <c r="D639" s="80"/>
      <c r="E639" s="86"/>
      <c r="F639" s="331"/>
      <c r="G639" s="331"/>
      <c r="H639" s="332"/>
    </row>
    <row r="640" spans="1:8" ht="24.95" customHeight="1">
      <c r="A640" s="85"/>
      <c r="B640" s="80" t="s">
        <v>362</v>
      </c>
      <c r="C640" s="80">
        <f>SUM(C633:C637)</f>
        <v>100</v>
      </c>
      <c r="D640" s="80">
        <f>SUM(D633:D637)</f>
        <v>56.5</v>
      </c>
      <c r="E640" s="86"/>
      <c r="F640" s="331"/>
      <c r="G640" s="331"/>
      <c r="H640" s="332"/>
    </row>
    <row r="641" spans="1:8" ht="24.95" customHeight="1">
      <c r="A641" s="85"/>
      <c r="B641" s="87" t="s">
        <v>386</v>
      </c>
      <c r="C641" s="87"/>
      <c r="D641" s="88">
        <f>(D640/100)*100</f>
        <v>56.499999999999993</v>
      </c>
      <c r="E641" s="89"/>
      <c r="F641" s="331"/>
      <c r="G641" s="331"/>
      <c r="H641" s="332"/>
    </row>
    <row r="642" spans="1:8" ht="24.95" customHeight="1">
      <c r="A642" s="352" t="s">
        <v>387</v>
      </c>
      <c r="B642" s="327" t="s">
        <v>388</v>
      </c>
      <c r="C642" s="327"/>
      <c r="D642" s="327"/>
      <c r="E642" s="327" t="s">
        <v>389</v>
      </c>
      <c r="F642" s="327"/>
      <c r="G642" s="327"/>
      <c r="H642" s="329"/>
    </row>
    <row r="643" spans="1:8" ht="24.95" customHeight="1" thickBot="1">
      <c r="A643" s="353"/>
      <c r="B643" s="328"/>
      <c r="C643" s="328"/>
      <c r="D643" s="328"/>
      <c r="E643" s="328"/>
      <c r="F643" s="328"/>
      <c r="G643" s="328"/>
      <c r="H643" s="330"/>
    </row>
    <row r="644" spans="1:8" ht="24.95" customHeight="1" thickBot="1"/>
    <row r="645" spans="1:8" ht="24.95" customHeight="1">
      <c r="A645" s="348" t="s">
        <v>366</v>
      </c>
      <c r="B645" s="349"/>
      <c r="C645" s="349"/>
      <c r="D645" s="349"/>
      <c r="E645" s="349"/>
      <c r="F645" s="349"/>
      <c r="G645" s="349"/>
      <c r="H645" s="350"/>
    </row>
    <row r="646" spans="1:8" ht="24.95" customHeight="1">
      <c r="A646" s="333" t="s">
        <v>367</v>
      </c>
      <c r="B646" s="334"/>
      <c r="C646" s="334"/>
      <c r="D646" s="334"/>
      <c r="E646" s="334"/>
      <c r="F646" s="334"/>
      <c r="G646" s="334"/>
      <c r="H646" s="335"/>
    </row>
    <row r="647" spans="1:8" ht="24.95" customHeight="1">
      <c r="A647" s="333" t="s">
        <v>368</v>
      </c>
      <c r="B647" s="334"/>
      <c r="C647" s="334"/>
      <c r="D647" s="334"/>
      <c r="E647" s="334"/>
      <c r="F647" s="334"/>
      <c r="G647" s="334"/>
      <c r="H647" s="335"/>
    </row>
    <row r="648" spans="1:8" ht="24.95" customHeight="1">
      <c r="A648" s="333" t="s">
        <v>369</v>
      </c>
      <c r="B648" s="334"/>
      <c r="C648" s="334"/>
      <c r="D648" s="334"/>
      <c r="E648" s="334"/>
      <c r="F648" s="334"/>
      <c r="G648" s="334"/>
      <c r="H648" s="335"/>
    </row>
    <row r="649" spans="1:8" ht="24.95" customHeight="1">
      <c r="A649" s="333" t="s">
        <v>626</v>
      </c>
      <c r="B649" s="334"/>
      <c r="C649" s="334"/>
      <c r="D649" s="334"/>
      <c r="E649" s="334"/>
      <c r="F649" s="334"/>
      <c r="G649" s="334"/>
      <c r="H649" s="335"/>
    </row>
    <row r="650" spans="1:8" ht="24.95" customHeight="1">
      <c r="A650" s="76" t="s">
        <v>371</v>
      </c>
      <c r="C650" s="336" t="s">
        <v>399</v>
      </c>
      <c r="D650" s="336"/>
      <c r="E650" s="336"/>
      <c r="F650" s="74"/>
      <c r="G650" s="334"/>
      <c r="H650" s="335"/>
    </row>
    <row r="651" spans="1:8" ht="24.95" customHeight="1">
      <c r="A651" s="351" t="s">
        <v>373</v>
      </c>
      <c r="B651" s="344"/>
      <c r="C651" s="344" t="s">
        <v>290</v>
      </c>
      <c r="D651" s="344"/>
      <c r="E651" s="344"/>
      <c r="F651" s="77" t="s">
        <v>374</v>
      </c>
      <c r="G651" s="336">
        <v>25</v>
      </c>
      <c r="H651" s="337"/>
    </row>
    <row r="652" spans="1:8" ht="24.95" customHeight="1">
      <c r="A652" s="351" t="s">
        <v>7</v>
      </c>
      <c r="B652" s="344"/>
      <c r="C652" s="336" t="s">
        <v>289</v>
      </c>
      <c r="D652" s="336"/>
      <c r="E652" s="336"/>
      <c r="G652" s="344"/>
      <c r="H652" s="345"/>
    </row>
    <row r="653" spans="1:8" ht="24.95" customHeight="1">
      <c r="A653" s="347" t="s">
        <v>375</v>
      </c>
      <c r="B653" s="346"/>
      <c r="C653" s="346" t="s">
        <v>400</v>
      </c>
      <c r="D653" s="346"/>
      <c r="E653" s="346"/>
      <c r="F653" s="74" t="s">
        <v>11</v>
      </c>
      <c r="G653" s="78" t="s">
        <v>292</v>
      </c>
      <c r="H653" s="79"/>
    </row>
    <row r="654" spans="1:8" ht="24.95" customHeight="1">
      <c r="A654" s="341"/>
      <c r="B654" s="342"/>
      <c r="C654" s="342"/>
      <c r="D654" s="342"/>
      <c r="E654" s="343"/>
      <c r="F654" s="331"/>
      <c r="G654" s="331"/>
      <c r="H654" s="332"/>
    </row>
    <row r="655" spans="1:8" ht="24.95" customHeight="1">
      <c r="A655" s="81" t="s">
        <v>6</v>
      </c>
      <c r="B655" s="80" t="s">
        <v>376</v>
      </c>
      <c r="C655" s="80" t="s">
        <v>377</v>
      </c>
      <c r="D655" s="80" t="s">
        <v>378</v>
      </c>
      <c r="E655" s="80" t="s">
        <v>379</v>
      </c>
      <c r="F655" s="331"/>
      <c r="G655" s="331"/>
      <c r="H655" s="332"/>
    </row>
    <row r="656" spans="1:8" ht="24.95" customHeight="1">
      <c r="A656" s="81">
        <v>1</v>
      </c>
      <c r="B656" s="82" t="s">
        <v>380</v>
      </c>
      <c r="C656" s="80">
        <v>20</v>
      </c>
      <c r="D656" s="80">
        <v>18</v>
      </c>
      <c r="E656" s="83" t="str">
        <f>IF(D656&gt;=18,"A1",IF(D656&gt;=16,"A2",IF(D656&gt;=14,"B1",IF(D656&gt;=12,"B2",IF(D656&gt;=10,"C1",IF(D656&gt;=8,"C2",IF(D656&gt;=6.5,"D","E")))))))</f>
        <v>A1</v>
      </c>
      <c r="F656" s="331"/>
      <c r="G656" s="331"/>
      <c r="H656" s="332"/>
    </row>
    <row r="657" spans="1:8" ht="24.95" customHeight="1">
      <c r="A657" s="81">
        <v>2</v>
      </c>
      <c r="B657" s="82" t="s">
        <v>381</v>
      </c>
      <c r="C657" s="80">
        <v>20</v>
      </c>
      <c r="D657" s="80">
        <v>16.5</v>
      </c>
      <c r="E657" s="83" t="str">
        <f t="shared" ref="E657:E660" si="28">IF(D657&gt;=18,"A1",IF(D657&gt;=16,"A2",IF(D657&gt;=14,"B1",IF(D657&gt;=12,"B2",IF(D657&gt;=10,"C1",IF(D657&gt;=8,"C2",IF(D657&gt;=6.5,"D","E")))))))</f>
        <v>A2</v>
      </c>
      <c r="F657" s="331"/>
      <c r="G657" s="331"/>
      <c r="H657" s="332"/>
    </row>
    <row r="658" spans="1:8" ht="24.95" customHeight="1">
      <c r="A658" s="81">
        <v>3</v>
      </c>
      <c r="B658" s="82" t="s">
        <v>382</v>
      </c>
      <c r="C658" s="80">
        <v>20</v>
      </c>
      <c r="D658" s="80">
        <v>20</v>
      </c>
      <c r="E658" s="83" t="str">
        <f t="shared" si="28"/>
        <v>A1</v>
      </c>
      <c r="F658" s="331"/>
      <c r="G658" s="331"/>
      <c r="H658" s="332"/>
    </row>
    <row r="659" spans="1:8" ht="24.95" customHeight="1">
      <c r="A659" s="81">
        <v>4</v>
      </c>
      <c r="B659" s="82" t="s">
        <v>383</v>
      </c>
      <c r="C659" s="80">
        <v>20</v>
      </c>
      <c r="D659" s="80">
        <v>12.5</v>
      </c>
      <c r="E659" s="83" t="str">
        <f t="shared" si="28"/>
        <v>B2</v>
      </c>
      <c r="F659" s="331"/>
      <c r="G659" s="331"/>
      <c r="H659" s="332"/>
    </row>
    <row r="660" spans="1:8" ht="24.95" customHeight="1">
      <c r="A660" s="81">
        <v>5</v>
      </c>
      <c r="B660" s="82" t="s">
        <v>384</v>
      </c>
      <c r="C660" s="80">
        <v>20</v>
      </c>
      <c r="D660" s="80">
        <v>18</v>
      </c>
      <c r="E660" s="83" t="str">
        <f t="shared" si="28"/>
        <v>A1</v>
      </c>
      <c r="F660" s="331"/>
      <c r="G660" s="331"/>
      <c r="H660" s="332"/>
    </row>
    <row r="661" spans="1:8" ht="24.95" customHeight="1">
      <c r="A661" s="81">
        <v>6</v>
      </c>
      <c r="B661" s="82" t="s">
        <v>385</v>
      </c>
      <c r="C661" s="80">
        <v>20</v>
      </c>
      <c r="D661" s="80">
        <v>18</v>
      </c>
      <c r="E661" s="83"/>
      <c r="F661" s="331"/>
      <c r="G661" s="331"/>
      <c r="H661" s="332"/>
    </row>
    <row r="662" spans="1:8" ht="24.95" customHeight="1">
      <c r="A662" s="85"/>
      <c r="B662" s="86"/>
      <c r="C662" s="86"/>
      <c r="D662" s="80"/>
      <c r="E662" s="86"/>
      <c r="F662" s="331"/>
      <c r="G662" s="331"/>
      <c r="H662" s="332"/>
    </row>
    <row r="663" spans="1:8" ht="24.95" customHeight="1">
      <c r="A663" s="85"/>
      <c r="B663" s="80" t="s">
        <v>362</v>
      </c>
      <c r="C663" s="80">
        <f>SUM(C656:C660)</f>
        <v>100</v>
      </c>
      <c r="D663" s="80">
        <f>SUM(D656:D660)</f>
        <v>85</v>
      </c>
      <c r="E663" s="86"/>
      <c r="F663" s="331"/>
      <c r="G663" s="331"/>
      <c r="H663" s="332"/>
    </row>
    <row r="664" spans="1:8" ht="24.95" customHeight="1">
      <c r="A664" s="85"/>
      <c r="B664" s="87" t="s">
        <v>386</v>
      </c>
      <c r="C664" s="87"/>
      <c r="D664" s="88">
        <f>(D663/100)*100</f>
        <v>85</v>
      </c>
      <c r="E664" s="89"/>
      <c r="F664" s="331"/>
      <c r="G664" s="331"/>
      <c r="H664" s="332"/>
    </row>
    <row r="665" spans="1:8" ht="24.95" customHeight="1">
      <c r="A665" s="352" t="s">
        <v>387</v>
      </c>
      <c r="B665" s="327" t="s">
        <v>388</v>
      </c>
      <c r="C665" s="327"/>
      <c r="D665" s="327"/>
      <c r="E665" s="327" t="s">
        <v>389</v>
      </c>
      <c r="F665" s="327"/>
      <c r="G665" s="327"/>
      <c r="H665" s="329"/>
    </row>
    <row r="666" spans="1:8" ht="24.95" customHeight="1" thickBot="1">
      <c r="A666" s="353"/>
      <c r="B666" s="328"/>
      <c r="C666" s="328"/>
      <c r="D666" s="328"/>
      <c r="E666" s="328"/>
      <c r="F666" s="328"/>
      <c r="G666" s="328"/>
      <c r="H666" s="330"/>
    </row>
    <row r="667" spans="1:8" ht="24.95" customHeight="1" thickBot="1"/>
    <row r="668" spans="1:8" ht="24.95" customHeight="1">
      <c r="A668" s="348" t="s">
        <v>366</v>
      </c>
      <c r="B668" s="349"/>
      <c r="C668" s="349"/>
      <c r="D668" s="349"/>
      <c r="E668" s="349"/>
      <c r="F668" s="349"/>
      <c r="G668" s="349"/>
      <c r="H668" s="350"/>
    </row>
    <row r="669" spans="1:8" ht="24.95" customHeight="1">
      <c r="A669" s="333" t="s">
        <v>367</v>
      </c>
      <c r="B669" s="334"/>
      <c r="C669" s="334"/>
      <c r="D669" s="334"/>
      <c r="E669" s="334"/>
      <c r="F669" s="334"/>
      <c r="G669" s="334"/>
      <c r="H669" s="335"/>
    </row>
    <row r="670" spans="1:8" ht="24.95" customHeight="1">
      <c r="A670" s="333" t="s">
        <v>368</v>
      </c>
      <c r="B670" s="334"/>
      <c r="C670" s="334"/>
      <c r="D670" s="334"/>
      <c r="E670" s="334"/>
      <c r="F670" s="334"/>
      <c r="G670" s="334"/>
      <c r="H670" s="335"/>
    </row>
    <row r="671" spans="1:8" ht="24.95" customHeight="1">
      <c r="A671" s="333" t="s">
        <v>369</v>
      </c>
      <c r="B671" s="334"/>
      <c r="C671" s="334"/>
      <c r="D671" s="334"/>
      <c r="E671" s="334"/>
      <c r="F671" s="334"/>
      <c r="G671" s="334"/>
      <c r="H671" s="335"/>
    </row>
    <row r="672" spans="1:8" ht="24.95" customHeight="1">
      <c r="A672" s="333" t="s">
        <v>626</v>
      </c>
      <c r="B672" s="334"/>
      <c r="C672" s="334"/>
      <c r="D672" s="334"/>
      <c r="E672" s="334"/>
      <c r="F672" s="334"/>
      <c r="G672" s="334"/>
      <c r="H672" s="335"/>
    </row>
    <row r="673" spans="1:8" ht="24.95" customHeight="1">
      <c r="A673" s="76" t="s">
        <v>371</v>
      </c>
      <c r="C673" s="336" t="s">
        <v>399</v>
      </c>
      <c r="D673" s="336"/>
      <c r="E673" s="336"/>
      <c r="F673" s="74"/>
      <c r="G673" s="334"/>
      <c r="H673" s="335"/>
    </row>
    <row r="674" spans="1:8" ht="24.95" customHeight="1">
      <c r="A674" s="351" t="s">
        <v>373</v>
      </c>
      <c r="B674" s="344"/>
      <c r="C674" s="344" t="s">
        <v>300</v>
      </c>
      <c r="D674" s="344"/>
      <c r="E674" s="344"/>
      <c r="F674" s="77" t="s">
        <v>374</v>
      </c>
      <c r="G674" s="336">
        <v>26</v>
      </c>
      <c r="H674" s="337"/>
    </row>
    <row r="675" spans="1:8" ht="24.95" customHeight="1">
      <c r="A675" s="351" t="s">
        <v>7</v>
      </c>
      <c r="B675" s="344"/>
      <c r="C675" s="336" t="s">
        <v>401</v>
      </c>
      <c r="D675" s="336"/>
      <c r="E675" s="336"/>
      <c r="G675" s="344"/>
      <c r="H675" s="345"/>
    </row>
    <row r="676" spans="1:8" ht="24.95" customHeight="1">
      <c r="A676" s="347" t="s">
        <v>375</v>
      </c>
      <c r="B676" s="346"/>
      <c r="C676" s="346" t="s">
        <v>301</v>
      </c>
      <c r="D676" s="346"/>
      <c r="E676" s="346"/>
      <c r="F676" s="74" t="s">
        <v>11</v>
      </c>
      <c r="G676" s="78" t="s">
        <v>302</v>
      </c>
      <c r="H676" s="79"/>
    </row>
    <row r="677" spans="1:8" ht="24.95" customHeight="1">
      <c r="A677" s="341"/>
      <c r="B677" s="342"/>
      <c r="C677" s="342"/>
      <c r="D677" s="342"/>
      <c r="E677" s="343"/>
      <c r="F677" s="331"/>
      <c r="G677" s="331"/>
      <c r="H677" s="332"/>
    </row>
    <row r="678" spans="1:8" ht="24.95" customHeight="1">
      <c r="A678" s="81" t="s">
        <v>6</v>
      </c>
      <c r="B678" s="80" t="s">
        <v>376</v>
      </c>
      <c r="C678" s="80" t="s">
        <v>377</v>
      </c>
      <c r="D678" s="80" t="s">
        <v>378</v>
      </c>
      <c r="E678" s="80" t="s">
        <v>379</v>
      </c>
      <c r="F678" s="331"/>
      <c r="G678" s="331"/>
      <c r="H678" s="332"/>
    </row>
    <row r="679" spans="1:8" ht="24.95" customHeight="1">
      <c r="A679" s="81">
        <v>1</v>
      </c>
      <c r="B679" s="82" t="s">
        <v>380</v>
      </c>
      <c r="C679" s="80">
        <v>20</v>
      </c>
      <c r="D679" s="80">
        <v>15.5</v>
      </c>
      <c r="E679" s="83" t="str">
        <f>IF(D679&gt;=18,"A1",IF(D679&gt;=16,"A2",IF(D679&gt;=14,"B1",IF(D679&gt;=12,"B2",IF(D679&gt;=10,"C1",IF(D679&gt;=8,"C2",IF(D679&gt;=6.5,"D","E")))))))</f>
        <v>B1</v>
      </c>
      <c r="F679" s="331"/>
      <c r="G679" s="331"/>
      <c r="H679" s="332"/>
    </row>
    <row r="680" spans="1:8" ht="24.95" customHeight="1">
      <c r="A680" s="81">
        <v>2</v>
      </c>
      <c r="B680" s="82" t="s">
        <v>381</v>
      </c>
      <c r="C680" s="80">
        <v>20</v>
      </c>
      <c r="D680" s="80">
        <v>19</v>
      </c>
      <c r="E680" s="83" t="str">
        <f t="shared" ref="E680:E683" si="29">IF(D680&gt;=18,"A1",IF(D680&gt;=16,"A2",IF(D680&gt;=14,"B1",IF(D680&gt;=12,"B2",IF(D680&gt;=10,"C1",IF(D680&gt;=8,"C2",IF(D680&gt;=6.5,"D","E")))))))</f>
        <v>A1</v>
      </c>
      <c r="F680" s="331"/>
      <c r="G680" s="331"/>
      <c r="H680" s="332"/>
    </row>
    <row r="681" spans="1:8" ht="24.95" customHeight="1">
      <c r="A681" s="81">
        <v>3</v>
      </c>
      <c r="B681" s="82" t="s">
        <v>382</v>
      </c>
      <c r="C681" s="80">
        <v>20</v>
      </c>
      <c r="D681" s="80">
        <v>19</v>
      </c>
      <c r="E681" s="83" t="str">
        <f t="shared" si="29"/>
        <v>A1</v>
      </c>
      <c r="F681" s="331"/>
      <c r="G681" s="331"/>
      <c r="H681" s="332"/>
    </row>
    <row r="682" spans="1:8" ht="24.95" customHeight="1">
      <c r="A682" s="81">
        <v>4</v>
      </c>
      <c r="B682" s="82" t="s">
        <v>383</v>
      </c>
      <c r="C682" s="80">
        <v>20</v>
      </c>
      <c r="D682" s="80">
        <v>20</v>
      </c>
      <c r="E682" s="83" t="str">
        <f t="shared" si="29"/>
        <v>A1</v>
      </c>
      <c r="F682" s="331"/>
      <c r="G682" s="331"/>
      <c r="H682" s="332"/>
    </row>
    <row r="683" spans="1:8" ht="24.95" customHeight="1">
      <c r="A683" s="81">
        <v>5</v>
      </c>
      <c r="B683" s="82" t="s">
        <v>384</v>
      </c>
      <c r="C683" s="80">
        <v>20</v>
      </c>
      <c r="D683" s="80">
        <v>19.5</v>
      </c>
      <c r="E683" s="83" t="str">
        <f t="shared" si="29"/>
        <v>A1</v>
      </c>
      <c r="F683" s="331"/>
      <c r="G683" s="331"/>
      <c r="H683" s="332"/>
    </row>
    <row r="684" spans="1:8" ht="24.95" customHeight="1">
      <c r="A684" s="81">
        <v>6</v>
      </c>
      <c r="B684" s="82" t="s">
        <v>385</v>
      </c>
      <c r="C684" s="80">
        <v>20</v>
      </c>
      <c r="D684" s="80">
        <v>20</v>
      </c>
      <c r="E684" s="83"/>
      <c r="F684" s="331"/>
      <c r="G684" s="331"/>
      <c r="H684" s="332"/>
    </row>
    <row r="685" spans="1:8" ht="24.95" customHeight="1">
      <c r="A685" s="85"/>
      <c r="B685" s="86"/>
      <c r="C685" s="86"/>
      <c r="D685" s="80"/>
      <c r="E685" s="86"/>
      <c r="F685" s="331"/>
      <c r="G685" s="331"/>
      <c r="H685" s="332"/>
    </row>
    <row r="686" spans="1:8" ht="24.95" customHeight="1">
      <c r="A686" s="85"/>
      <c r="B686" s="80" t="s">
        <v>362</v>
      </c>
      <c r="C686" s="80">
        <f>SUM(C679:C683)</f>
        <v>100</v>
      </c>
      <c r="D686" s="80">
        <f>SUM(D679:D683)</f>
        <v>93</v>
      </c>
      <c r="E686" s="86"/>
      <c r="F686" s="331"/>
      <c r="G686" s="331"/>
      <c r="H686" s="332"/>
    </row>
    <row r="687" spans="1:8" ht="24.95" customHeight="1">
      <c r="A687" s="85"/>
      <c r="B687" s="87" t="s">
        <v>386</v>
      </c>
      <c r="C687" s="87"/>
      <c r="D687" s="88">
        <f>(D686/100)*100</f>
        <v>93</v>
      </c>
      <c r="E687" s="89"/>
      <c r="F687" s="331"/>
      <c r="G687" s="331"/>
      <c r="H687" s="332"/>
    </row>
    <row r="688" spans="1:8" ht="24.95" customHeight="1">
      <c r="A688" s="352" t="s">
        <v>387</v>
      </c>
      <c r="B688" s="327" t="s">
        <v>388</v>
      </c>
      <c r="C688" s="327"/>
      <c r="D688" s="327"/>
      <c r="E688" s="327" t="s">
        <v>389</v>
      </c>
      <c r="F688" s="327"/>
      <c r="G688" s="327"/>
      <c r="H688" s="329"/>
    </row>
    <row r="689" spans="1:8" ht="24.95" customHeight="1" thickBot="1">
      <c r="A689" s="353"/>
      <c r="B689" s="328"/>
      <c r="C689" s="328"/>
      <c r="D689" s="328"/>
      <c r="E689" s="328"/>
      <c r="F689" s="328"/>
      <c r="G689" s="328"/>
      <c r="H689" s="330"/>
    </row>
    <row r="690" spans="1:8" ht="24.95" customHeight="1" thickBot="1"/>
    <row r="691" spans="1:8" ht="24.95" customHeight="1">
      <c r="A691" s="348" t="s">
        <v>366</v>
      </c>
      <c r="B691" s="349"/>
      <c r="C691" s="349"/>
      <c r="D691" s="349"/>
      <c r="E691" s="349"/>
      <c r="F691" s="349"/>
      <c r="G691" s="349"/>
      <c r="H691" s="350"/>
    </row>
    <row r="692" spans="1:8" ht="24.95" customHeight="1">
      <c r="A692" s="333" t="s">
        <v>367</v>
      </c>
      <c r="B692" s="334"/>
      <c r="C692" s="334"/>
      <c r="D692" s="334"/>
      <c r="E692" s="334"/>
      <c r="F692" s="334"/>
      <c r="G692" s="334"/>
      <c r="H692" s="335"/>
    </row>
    <row r="693" spans="1:8" ht="24.95" customHeight="1">
      <c r="A693" s="333" t="s">
        <v>368</v>
      </c>
      <c r="B693" s="334"/>
      <c r="C693" s="334"/>
      <c r="D693" s="334"/>
      <c r="E693" s="334"/>
      <c r="F693" s="334"/>
      <c r="G693" s="334"/>
      <c r="H693" s="335"/>
    </row>
    <row r="694" spans="1:8" ht="24.95" customHeight="1">
      <c r="A694" s="333" t="s">
        <v>369</v>
      </c>
      <c r="B694" s="334"/>
      <c r="C694" s="334"/>
      <c r="D694" s="334"/>
      <c r="E694" s="334"/>
      <c r="F694" s="334"/>
      <c r="G694" s="334"/>
      <c r="H694" s="335"/>
    </row>
    <row r="695" spans="1:8" ht="24.95" customHeight="1">
      <c r="A695" s="333" t="s">
        <v>626</v>
      </c>
      <c r="B695" s="334"/>
      <c r="C695" s="334"/>
      <c r="D695" s="334"/>
      <c r="E695" s="334"/>
      <c r="F695" s="334"/>
      <c r="G695" s="334"/>
      <c r="H695" s="335"/>
    </row>
    <row r="696" spans="1:8" ht="24.95" customHeight="1">
      <c r="A696" s="76" t="s">
        <v>371</v>
      </c>
      <c r="C696" s="336" t="s">
        <v>399</v>
      </c>
      <c r="D696" s="336"/>
      <c r="E696" s="336"/>
      <c r="F696" s="74"/>
      <c r="G696" s="334"/>
      <c r="H696" s="335"/>
    </row>
    <row r="697" spans="1:8" ht="24.95" customHeight="1">
      <c r="A697" s="351" t="s">
        <v>373</v>
      </c>
      <c r="B697" s="344"/>
      <c r="C697" s="344" t="s">
        <v>310</v>
      </c>
      <c r="D697" s="344"/>
      <c r="E697" s="344"/>
      <c r="F697" s="77" t="s">
        <v>374</v>
      </c>
      <c r="G697" s="336">
        <v>16</v>
      </c>
      <c r="H697" s="337"/>
    </row>
    <row r="698" spans="1:8" ht="24.95" customHeight="1">
      <c r="A698" s="351" t="s">
        <v>7</v>
      </c>
      <c r="B698" s="344"/>
      <c r="C698" s="336" t="s">
        <v>403</v>
      </c>
      <c r="D698" s="336"/>
      <c r="E698" s="336"/>
      <c r="G698" s="344"/>
      <c r="H698" s="345"/>
    </row>
    <row r="699" spans="1:8" ht="24.95" customHeight="1">
      <c r="A699" s="347" t="s">
        <v>375</v>
      </c>
      <c r="B699" s="346"/>
      <c r="C699" s="346" t="s">
        <v>311</v>
      </c>
      <c r="D699" s="346"/>
      <c r="E699" s="346"/>
      <c r="F699" s="95" t="s">
        <v>11</v>
      </c>
      <c r="G699" s="78" t="s">
        <v>312</v>
      </c>
      <c r="H699" s="79"/>
    </row>
    <row r="700" spans="1:8" ht="24.95" customHeight="1">
      <c r="A700" s="341"/>
      <c r="B700" s="342"/>
      <c r="C700" s="342"/>
      <c r="D700" s="342"/>
      <c r="E700" s="343"/>
      <c r="F700" s="331"/>
      <c r="G700" s="331"/>
      <c r="H700" s="332"/>
    </row>
    <row r="701" spans="1:8" ht="24.95" customHeight="1">
      <c r="A701" s="81" t="s">
        <v>6</v>
      </c>
      <c r="B701" s="80" t="s">
        <v>376</v>
      </c>
      <c r="C701" s="80" t="s">
        <v>377</v>
      </c>
      <c r="D701" s="80" t="s">
        <v>378</v>
      </c>
      <c r="E701" s="80" t="s">
        <v>379</v>
      </c>
      <c r="F701" s="331"/>
      <c r="G701" s="331"/>
      <c r="H701" s="332"/>
    </row>
    <row r="702" spans="1:8" ht="24.95" customHeight="1">
      <c r="A702" s="81">
        <v>1</v>
      </c>
      <c r="B702" s="82" t="s">
        <v>380</v>
      </c>
      <c r="C702" s="80">
        <v>20</v>
      </c>
      <c r="D702" s="80">
        <v>11.5</v>
      </c>
      <c r="E702" s="83" t="str">
        <f>IF(D702&gt;=18,"A1",IF(D702&gt;=16,"A2",IF(D702&gt;=14,"B1",IF(D702&gt;=12,"B2",IF(D702&gt;=10,"C1",IF(D702&gt;=8,"C2",IF(D702&gt;=6.5,"D","E")))))))</f>
        <v>C1</v>
      </c>
      <c r="F702" s="331"/>
      <c r="G702" s="331"/>
      <c r="H702" s="332"/>
    </row>
    <row r="703" spans="1:8" ht="24.95" customHeight="1">
      <c r="A703" s="81">
        <v>2</v>
      </c>
      <c r="B703" s="82" t="s">
        <v>381</v>
      </c>
      <c r="C703" s="80">
        <v>20</v>
      </c>
      <c r="D703" s="80">
        <v>9.5</v>
      </c>
      <c r="E703" s="83" t="str">
        <f t="shared" ref="E703:E706" si="30">IF(D703&gt;=18,"A1",IF(D703&gt;=16,"A2",IF(D703&gt;=14,"B1",IF(D703&gt;=12,"B2",IF(D703&gt;=10,"C1",IF(D703&gt;=8,"C2",IF(D703&gt;=6.5,"D","E")))))))</f>
        <v>C2</v>
      </c>
      <c r="F703" s="331"/>
      <c r="G703" s="331"/>
      <c r="H703" s="332"/>
    </row>
    <row r="704" spans="1:8" ht="24.95" customHeight="1">
      <c r="A704" s="81">
        <v>3</v>
      </c>
      <c r="B704" s="82" t="s">
        <v>382</v>
      </c>
      <c r="C704" s="80">
        <v>20</v>
      </c>
      <c r="D704" s="80">
        <v>10</v>
      </c>
      <c r="E704" s="83" t="str">
        <f t="shared" si="30"/>
        <v>C1</v>
      </c>
      <c r="F704" s="331"/>
      <c r="G704" s="331"/>
      <c r="H704" s="332"/>
    </row>
    <row r="705" spans="1:8" ht="24.95" customHeight="1">
      <c r="A705" s="81">
        <v>4</v>
      </c>
      <c r="B705" s="82" t="s">
        <v>383</v>
      </c>
      <c r="C705" s="80">
        <v>20</v>
      </c>
      <c r="D705" s="80">
        <v>5</v>
      </c>
      <c r="E705" s="83" t="str">
        <f t="shared" si="30"/>
        <v>E</v>
      </c>
      <c r="F705" s="331"/>
      <c r="G705" s="331"/>
      <c r="H705" s="332"/>
    </row>
    <row r="706" spans="1:8" ht="24.95" customHeight="1">
      <c r="A706" s="81">
        <v>5</v>
      </c>
      <c r="B706" s="82" t="s">
        <v>384</v>
      </c>
      <c r="C706" s="80">
        <v>20</v>
      </c>
      <c r="D706" s="80">
        <v>10.5</v>
      </c>
      <c r="E706" s="83" t="str">
        <f t="shared" si="30"/>
        <v>C1</v>
      </c>
      <c r="F706" s="331"/>
      <c r="G706" s="331"/>
      <c r="H706" s="332"/>
    </row>
    <row r="707" spans="1:8" ht="24.95" customHeight="1">
      <c r="A707" s="81">
        <v>6</v>
      </c>
      <c r="B707" s="82" t="s">
        <v>385</v>
      </c>
      <c r="C707" s="80">
        <v>20</v>
      </c>
      <c r="D707" s="80">
        <v>12</v>
      </c>
      <c r="E707" s="83"/>
      <c r="F707" s="331"/>
      <c r="G707" s="331"/>
      <c r="H707" s="332"/>
    </row>
    <row r="708" spans="1:8" ht="24.95" customHeight="1">
      <c r="A708" s="85"/>
      <c r="B708" s="86"/>
      <c r="C708" s="86"/>
      <c r="D708" s="80"/>
      <c r="E708" s="86"/>
      <c r="F708" s="331"/>
      <c r="G708" s="331"/>
      <c r="H708" s="332"/>
    </row>
    <row r="709" spans="1:8" ht="24.95" customHeight="1">
      <c r="A709" s="85"/>
      <c r="B709" s="80" t="s">
        <v>362</v>
      </c>
      <c r="C709" s="80">
        <f>SUM(C702:C706)</f>
        <v>100</v>
      </c>
      <c r="D709" s="80">
        <f>SUM(D702:D706)</f>
        <v>46.5</v>
      </c>
      <c r="E709" s="86"/>
      <c r="F709" s="331"/>
      <c r="G709" s="331"/>
      <c r="H709" s="332"/>
    </row>
    <row r="710" spans="1:8" ht="24.95" customHeight="1">
      <c r="A710" s="85"/>
      <c r="B710" s="87" t="s">
        <v>386</v>
      </c>
      <c r="C710" s="87"/>
      <c r="D710" s="88">
        <f>(D709/100)*100</f>
        <v>46.5</v>
      </c>
      <c r="E710" s="89"/>
      <c r="F710" s="331"/>
      <c r="G710" s="331"/>
      <c r="H710" s="332"/>
    </row>
    <row r="711" spans="1:8" ht="24.95" customHeight="1">
      <c r="A711" s="352" t="s">
        <v>387</v>
      </c>
      <c r="B711" s="327" t="s">
        <v>388</v>
      </c>
      <c r="C711" s="327"/>
      <c r="D711" s="327"/>
      <c r="E711" s="327" t="s">
        <v>389</v>
      </c>
      <c r="F711" s="327"/>
      <c r="G711" s="327"/>
      <c r="H711" s="329"/>
    </row>
    <row r="712" spans="1:8" ht="24.95" customHeight="1" thickBot="1">
      <c r="A712" s="353"/>
      <c r="B712" s="328"/>
      <c r="C712" s="328"/>
      <c r="D712" s="328"/>
      <c r="E712" s="328"/>
      <c r="F712" s="328"/>
      <c r="G712" s="328"/>
      <c r="H712" s="330"/>
    </row>
    <row r="713" spans="1:8" ht="24.95" customHeight="1" thickBot="1">
      <c r="A713" s="150"/>
      <c r="B713" s="151"/>
      <c r="C713" s="151"/>
      <c r="D713" s="151"/>
      <c r="E713" s="151"/>
      <c r="F713" s="151"/>
      <c r="G713" s="151"/>
      <c r="H713" s="152"/>
    </row>
    <row r="714" spans="1:8" ht="24.95" customHeight="1">
      <c r="A714" s="431" t="s">
        <v>366</v>
      </c>
      <c r="B714" s="432"/>
      <c r="C714" s="432"/>
      <c r="D714" s="432"/>
      <c r="E714" s="432"/>
      <c r="F714" s="432"/>
      <c r="G714" s="432"/>
      <c r="H714" s="433"/>
    </row>
    <row r="715" spans="1:8" ht="24.95" customHeight="1">
      <c r="A715" s="434" t="s">
        <v>367</v>
      </c>
      <c r="B715" s="435"/>
      <c r="C715" s="435"/>
      <c r="D715" s="435"/>
      <c r="E715" s="435"/>
      <c r="F715" s="435"/>
      <c r="G715" s="435"/>
      <c r="H715" s="436"/>
    </row>
    <row r="716" spans="1:8" ht="24.95" customHeight="1">
      <c r="A716" s="434" t="s">
        <v>368</v>
      </c>
      <c r="B716" s="435"/>
      <c r="C716" s="435"/>
      <c r="D716" s="435"/>
      <c r="E716" s="435"/>
      <c r="F716" s="435"/>
      <c r="G716" s="435"/>
      <c r="H716" s="436"/>
    </row>
    <row r="717" spans="1:8" ht="24.95" customHeight="1">
      <c r="A717" s="434" t="s">
        <v>369</v>
      </c>
      <c r="B717" s="435"/>
      <c r="C717" s="435"/>
      <c r="D717" s="435"/>
      <c r="E717" s="435"/>
      <c r="F717" s="435"/>
      <c r="G717" s="435"/>
      <c r="H717" s="436"/>
    </row>
    <row r="718" spans="1:8" ht="24.95" customHeight="1">
      <c r="A718" s="434" t="s">
        <v>626</v>
      </c>
      <c r="B718" s="435"/>
      <c r="C718" s="435"/>
      <c r="D718" s="435"/>
      <c r="E718" s="435"/>
      <c r="F718" s="435"/>
      <c r="G718" s="435"/>
      <c r="H718" s="436"/>
    </row>
    <row r="719" spans="1:8" ht="24.95" customHeight="1">
      <c r="A719" s="153" t="s">
        <v>371</v>
      </c>
      <c r="B719" s="154"/>
      <c r="C719" s="451" t="s">
        <v>372</v>
      </c>
      <c r="D719" s="451"/>
      <c r="E719" s="451"/>
      <c r="F719" s="155"/>
      <c r="G719" s="155"/>
      <c r="H719" s="156"/>
    </row>
    <row r="720" spans="1:8" ht="24.95" customHeight="1">
      <c r="A720" s="153" t="s">
        <v>373</v>
      </c>
      <c r="B720" s="157"/>
      <c r="C720" s="452" t="s">
        <v>475</v>
      </c>
      <c r="D720" s="452"/>
      <c r="E720" s="452"/>
      <c r="F720" s="158" t="s">
        <v>391</v>
      </c>
      <c r="G720" s="451">
        <v>32</v>
      </c>
      <c r="H720" s="453"/>
    </row>
    <row r="721" spans="1:8" ht="24.95" customHeight="1">
      <c r="A721" s="153" t="s">
        <v>7</v>
      </c>
      <c r="B721" s="157"/>
      <c r="C721" s="452" t="s">
        <v>476</v>
      </c>
      <c r="D721" s="452"/>
      <c r="E721" s="452"/>
      <c r="F721" s="157"/>
      <c r="G721" s="451"/>
      <c r="H721" s="453"/>
    </row>
    <row r="722" spans="1:8" ht="24.95" customHeight="1">
      <c r="A722" s="153" t="s">
        <v>375</v>
      </c>
      <c r="B722" s="157"/>
      <c r="C722" s="437" t="s">
        <v>477</v>
      </c>
      <c r="D722" s="437"/>
      <c r="E722" s="437"/>
      <c r="F722" s="157" t="s">
        <v>11</v>
      </c>
      <c r="G722" s="438" t="s">
        <v>478</v>
      </c>
      <c r="H722" s="439"/>
    </row>
    <row r="723" spans="1:8" ht="24.95" customHeight="1">
      <c r="A723" s="440"/>
      <c r="B723" s="441"/>
      <c r="C723" s="441"/>
      <c r="D723" s="441"/>
      <c r="E723" s="442"/>
      <c r="F723" s="443"/>
      <c r="G723" s="443"/>
      <c r="H723" s="444"/>
    </row>
    <row r="724" spans="1:8" ht="24.95" customHeight="1">
      <c r="A724" s="159" t="s">
        <v>6</v>
      </c>
      <c r="B724" s="160" t="s">
        <v>376</v>
      </c>
      <c r="C724" s="160" t="s">
        <v>377</v>
      </c>
      <c r="D724" s="160" t="s">
        <v>378</v>
      </c>
      <c r="E724" s="160" t="s">
        <v>379</v>
      </c>
      <c r="F724" s="443"/>
      <c r="G724" s="443"/>
      <c r="H724" s="444"/>
    </row>
    <row r="725" spans="1:8" ht="24.95" customHeight="1">
      <c r="A725" s="159">
        <v>1</v>
      </c>
      <c r="B725" s="161" t="s">
        <v>380</v>
      </c>
      <c r="C725" s="160">
        <v>20</v>
      </c>
      <c r="D725" s="160">
        <v>15.5</v>
      </c>
      <c r="E725" s="162" t="str">
        <f>IF(D725&gt;=18,"A1",IF(D725&gt;=16,"A2",IF(D725&gt;=14,"B1",IF(D725&gt;=12,"B2",IF(D725&gt;=10,"C1",IF(D725&gt;=8,"C2",IF(D725&gt;=6.5,"D","E")))))))</f>
        <v>B1</v>
      </c>
      <c r="F725" s="443"/>
      <c r="G725" s="443"/>
      <c r="H725" s="444"/>
    </row>
    <row r="726" spans="1:8" ht="24.95" customHeight="1">
      <c r="A726" s="159">
        <v>2</v>
      </c>
      <c r="B726" s="161" t="s">
        <v>381</v>
      </c>
      <c r="C726" s="160">
        <v>20</v>
      </c>
      <c r="D726" s="160">
        <v>8</v>
      </c>
      <c r="E726" s="162" t="str">
        <f t="shared" ref="E726:E730" si="31">IF(D726&gt;=18,"A1",IF(D726&gt;=16,"A2",IF(D726&gt;=14,"B1",IF(D726&gt;=12,"B2",IF(D726&gt;=10,"C1",IF(D726&gt;=8,"C2",IF(D726&gt;=6.5,"D","E")))))))</f>
        <v>C2</v>
      </c>
      <c r="F726" s="443"/>
      <c r="G726" s="443"/>
      <c r="H726" s="444"/>
    </row>
    <row r="727" spans="1:8" ht="24.95" customHeight="1">
      <c r="A727" s="159">
        <v>3</v>
      </c>
      <c r="B727" s="161" t="s">
        <v>382</v>
      </c>
      <c r="C727" s="160">
        <v>20</v>
      </c>
      <c r="D727" s="160">
        <v>12</v>
      </c>
      <c r="E727" s="162" t="str">
        <f t="shared" si="31"/>
        <v>B2</v>
      </c>
      <c r="F727" s="443"/>
      <c r="G727" s="443"/>
      <c r="H727" s="444"/>
    </row>
    <row r="728" spans="1:8" ht="24.95" customHeight="1">
      <c r="A728" s="159">
        <v>4</v>
      </c>
      <c r="B728" s="161" t="s">
        <v>383</v>
      </c>
      <c r="C728" s="160">
        <v>20</v>
      </c>
      <c r="D728" s="160">
        <v>5.5</v>
      </c>
      <c r="E728" s="162" t="str">
        <f t="shared" si="31"/>
        <v>E</v>
      </c>
      <c r="F728" s="443"/>
      <c r="G728" s="443"/>
      <c r="H728" s="444"/>
    </row>
    <row r="729" spans="1:8" ht="24.95" customHeight="1">
      <c r="A729" s="159">
        <v>5</v>
      </c>
      <c r="B729" s="161" t="s">
        <v>384</v>
      </c>
      <c r="C729" s="160">
        <v>20</v>
      </c>
      <c r="D729" s="163">
        <v>9</v>
      </c>
      <c r="E729" s="162" t="str">
        <f t="shared" si="31"/>
        <v>C2</v>
      </c>
      <c r="F729" s="443"/>
      <c r="G729" s="443"/>
      <c r="H729" s="444"/>
    </row>
    <row r="730" spans="1:8" ht="24.95" customHeight="1">
      <c r="A730" s="159">
        <v>6</v>
      </c>
      <c r="B730" s="161" t="s">
        <v>385</v>
      </c>
      <c r="C730" s="160">
        <v>20</v>
      </c>
      <c r="D730" s="160">
        <v>7.5</v>
      </c>
      <c r="E730" s="162" t="str">
        <f t="shared" si="31"/>
        <v>D</v>
      </c>
      <c r="F730" s="443"/>
      <c r="G730" s="443"/>
      <c r="H730" s="444"/>
    </row>
    <row r="731" spans="1:8" ht="24.95" customHeight="1">
      <c r="A731" s="164"/>
      <c r="B731" s="165"/>
      <c r="C731" s="165"/>
      <c r="D731" s="160"/>
      <c r="E731" s="165"/>
      <c r="F731" s="443"/>
      <c r="G731" s="443"/>
      <c r="H731" s="444"/>
    </row>
    <row r="732" spans="1:8" ht="24.95" customHeight="1">
      <c r="A732" s="164"/>
      <c r="B732" s="160" t="s">
        <v>362</v>
      </c>
      <c r="C732" s="160">
        <f>SUM(C725:C729)</f>
        <v>100</v>
      </c>
      <c r="D732" s="160">
        <f>SUM(D725:D729)</f>
        <v>50</v>
      </c>
      <c r="E732" s="165"/>
      <c r="F732" s="443"/>
      <c r="G732" s="443"/>
      <c r="H732" s="444"/>
    </row>
    <row r="733" spans="1:8" ht="24.95" customHeight="1">
      <c r="A733" s="164"/>
      <c r="B733" s="166" t="s">
        <v>386</v>
      </c>
      <c r="C733" s="166"/>
      <c r="D733" s="167">
        <f>(D732/100)*100</f>
        <v>50</v>
      </c>
      <c r="E733" s="168"/>
      <c r="F733" s="443"/>
      <c r="G733" s="443"/>
      <c r="H733" s="444"/>
    </row>
    <row r="734" spans="1:8" ht="24.95" customHeight="1">
      <c r="A734" s="445" t="s">
        <v>387</v>
      </c>
      <c r="B734" s="447" t="s">
        <v>388</v>
      </c>
      <c r="C734" s="447"/>
      <c r="D734" s="447"/>
      <c r="E734" s="447" t="s">
        <v>389</v>
      </c>
      <c r="F734" s="447"/>
      <c r="G734" s="447"/>
      <c r="H734" s="449"/>
    </row>
    <row r="735" spans="1:8" ht="24.95" customHeight="1" thickBot="1">
      <c r="A735" s="446"/>
      <c r="B735" s="448"/>
      <c r="C735" s="448"/>
      <c r="D735" s="448"/>
      <c r="E735" s="448"/>
      <c r="F735" s="448"/>
      <c r="G735" s="448"/>
      <c r="H735" s="450"/>
    </row>
  </sheetData>
  <mergeCells count="618">
    <mergeCell ref="C722:E722"/>
    <mergeCell ref="G722:H722"/>
    <mergeCell ref="A723:E723"/>
    <mergeCell ref="F723:H733"/>
    <mergeCell ref="A734:A735"/>
    <mergeCell ref="B734:D735"/>
    <mergeCell ref="E734:H735"/>
    <mergeCell ref="C719:E719"/>
    <mergeCell ref="C720:E720"/>
    <mergeCell ref="G720:H720"/>
    <mergeCell ref="C721:E721"/>
    <mergeCell ref="G721:H721"/>
    <mergeCell ref="A714:H714"/>
    <mergeCell ref="A715:H715"/>
    <mergeCell ref="A716:H716"/>
    <mergeCell ref="A717:H717"/>
    <mergeCell ref="A718:H718"/>
    <mergeCell ref="A700:E700"/>
    <mergeCell ref="F700:H710"/>
    <mergeCell ref="A711:A712"/>
    <mergeCell ref="B711:D712"/>
    <mergeCell ref="E711:H712"/>
    <mergeCell ref="A698:B698"/>
    <mergeCell ref="C698:E698"/>
    <mergeCell ref="G698:H698"/>
    <mergeCell ref="A699:B699"/>
    <mergeCell ref="C699:E699"/>
    <mergeCell ref="C696:E696"/>
    <mergeCell ref="G696:H696"/>
    <mergeCell ref="A697:B697"/>
    <mergeCell ref="C697:E697"/>
    <mergeCell ref="G697:H697"/>
    <mergeCell ref="A691:H691"/>
    <mergeCell ref="A692:H692"/>
    <mergeCell ref="A693:H693"/>
    <mergeCell ref="A694:H694"/>
    <mergeCell ref="A695:H695"/>
    <mergeCell ref="A677:E677"/>
    <mergeCell ref="F677:H687"/>
    <mergeCell ref="A688:A689"/>
    <mergeCell ref="B688:D689"/>
    <mergeCell ref="E688:H689"/>
    <mergeCell ref="A675:B675"/>
    <mergeCell ref="C675:E675"/>
    <mergeCell ref="G675:H675"/>
    <mergeCell ref="A676:B676"/>
    <mergeCell ref="C676:E676"/>
    <mergeCell ref="C673:E673"/>
    <mergeCell ref="G673:H673"/>
    <mergeCell ref="A674:B674"/>
    <mergeCell ref="C674:E674"/>
    <mergeCell ref="G674:H674"/>
    <mergeCell ref="A668:H668"/>
    <mergeCell ref="A669:H669"/>
    <mergeCell ref="A670:H670"/>
    <mergeCell ref="A671:H671"/>
    <mergeCell ref="A672:H672"/>
    <mergeCell ref="A654:E654"/>
    <mergeCell ref="F654:H664"/>
    <mergeCell ref="A665:A666"/>
    <mergeCell ref="B665:D666"/>
    <mergeCell ref="E665:H666"/>
    <mergeCell ref="A652:B652"/>
    <mergeCell ref="C652:E652"/>
    <mergeCell ref="G652:H652"/>
    <mergeCell ref="A653:B653"/>
    <mergeCell ref="C653:E653"/>
    <mergeCell ref="C650:E650"/>
    <mergeCell ref="G650:H650"/>
    <mergeCell ref="A651:B651"/>
    <mergeCell ref="C651:E651"/>
    <mergeCell ref="G651:H651"/>
    <mergeCell ref="A645:H645"/>
    <mergeCell ref="A646:H646"/>
    <mergeCell ref="A647:H647"/>
    <mergeCell ref="A648:H648"/>
    <mergeCell ref="A649:H649"/>
    <mergeCell ref="A631:E631"/>
    <mergeCell ref="F631:H641"/>
    <mergeCell ref="A642:A643"/>
    <mergeCell ref="B642:D643"/>
    <mergeCell ref="E642:H643"/>
    <mergeCell ref="A629:B629"/>
    <mergeCell ref="C629:E629"/>
    <mergeCell ref="G629:H629"/>
    <mergeCell ref="A630:B630"/>
    <mergeCell ref="C630:E630"/>
    <mergeCell ref="C627:E627"/>
    <mergeCell ref="G627:H627"/>
    <mergeCell ref="A628:B628"/>
    <mergeCell ref="C628:E628"/>
    <mergeCell ref="G628:H628"/>
    <mergeCell ref="A622:H622"/>
    <mergeCell ref="A623:H623"/>
    <mergeCell ref="A624:H624"/>
    <mergeCell ref="A625:H625"/>
    <mergeCell ref="A626:H626"/>
    <mergeCell ref="A608:E608"/>
    <mergeCell ref="F608:H618"/>
    <mergeCell ref="A619:A620"/>
    <mergeCell ref="B619:D620"/>
    <mergeCell ref="E619:H620"/>
    <mergeCell ref="A606:B606"/>
    <mergeCell ref="C606:E606"/>
    <mergeCell ref="G606:H606"/>
    <mergeCell ref="A607:B607"/>
    <mergeCell ref="C607:E607"/>
    <mergeCell ref="C604:E604"/>
    <mergeCell ref="G604:H604"/>
    <mergeCell ref="A605:B605"/>
    <mergeCell ref="C605:E605"/>
    <mergeCell ref="G605:H605"/>
    <mergeCell ref="A599:H599"/>
    <mergeCell ref="A600:H600"/>
    <mergeCell ref="A601:H601"/>
    <mergeCell ref="A602:H602"/>
    <mergeCell ref="A603:H603"/>
    <mergeCell ref="A585:E585"/>
    <mergeCell ref="F585:H595"/>
    <mergeCell ref="A596:A597"/>
    <mergeCell ref="B596:D597"/>
    <mergeCell ref="E596:H597"/>
    <mergeCell ref="A583:B583"/>
    <mergeCell ref="C583:E583"/>
    <mergeCell ref="G583:H583"/>
    <mergeCell ref="A584:B584"/>
    <mergeCell ref="C584:E584"/>
    <mergeCell ref="C581:E581"/>
    <mergeCell ref="G581:H581"/>
    <mergeCell ref="A582:B582"/>
    <mergeCell ref="C582:E582"/>
    <mergeCell ref="G582:H582"/>
    <mergeCell ref="A576:H576"/>
    <mergeCell ref="A577:H577"/>
    <mergeCell ref="A578:H578"/>
    <mergeCell ref="A579:H579"/>
    <mergeCell ref="A580:H580"/>
    <mergeCell ref="A562:E562"/>
    <mergeCell ref="F562:H572"/>
    <mergeCell ref="A573:A574"/>
    <mergeCell ref="B573:D574"/>
    <mergeCell ref="E573:H574"/>
    <mergeCell ref="A560:B560"/>
    <mergeCell ref="C560:E560"/>
    <mergeCell ref="G560:H560"/>
    <mergeCell ref="A561:B561"/>
    <mergeCell ref="C561:E561"/>
    <mergeCell ref="C558:E558"/>
    <mergeCell ref="G558:H558"/>
    <mergeCell ref="A559:B559"/>
    <mergeCell ref="C559:E559"/>
    <mergeCell ref="G559:H559"/>
    <mergeCell ref="A553:H553"/>
    <mergeCell ref="A554:H554"/>
    <mergeCell ref="A555:H555"/>
    <mergeCell ref="A556:H556"/>
    <mergeCell ref="A557:H557"/>
    <mergeCell ref="A539:E539"/>
    <mergeCell ref="F539:H549"/>
    <mergeCell ref="A550:A551"/>
    <mergeCell ref="B550:D551"/>
    <mergeCell ref="E550:H551"/>
    <mergeCell ref="A537:B537"/>
    <mergeCell ref="C537:E537"/>
    <mergeCell ref="G537:H537"/>
    <mergeCell ref="A538:B538"/>
    <mergeCell ref="C538:E538"/>
    <mergeCell ref="C535:E535"/>
    <mergeCell ref="G535:H535"/>
    <mergeCell ref="A536:B536"/>
    <mergeCell ref="C536:E536"/>
    <mergeCell ref="G536:H536"/>
    <mergeCell ref="A530:H530"/>
    <mergeCell ref="A531:H531"/>
    <mergeCell ref="A532:H532"/>
    <mergeCell ref="A533:H533"/>
    <mergeCell ref="A534:H534"/>
    <mergeCell ref="A516:E516"/>
    <mergeCell ref="F516:H526"/>
    <mergeCell ref="A527:A528"/>
    <mergeCell ref="B527:D528"/>
    <mergeCell ref="E527:H528"/>
    <mergeCell ref="A514:B514"/>
    <mergeCell ref="C514:E514"/>
    <mergeCell ref="G514:H514"/>
    <mergeCell ref="A515:B515"/>
    <mergeCell ref="C515:E515"/>
    <mergeCell ref="C512:E512"/>
    <mergeCell ref="G512:H512"/>
    <mergeCell ref="A513:B513"/>
    <mergeCell ref="C513:E513"/>
    <mergeCell ref="G513:H513"/>
    <mergeCell ref="A507:H507"/>
    <mergeCell ref="A508:H508"/>
    <mergeCell ref="A509:H509"/>
    <mergeCell ref="A510:H510"/>
    <mergeCell ref="A511:H511"/>
    <mergeCell ref="A493:E493"/>
    <mergeCell ref="F493:H503"/>
    <mergeCell ref="A504:A505"/>
    <mergeCell ref="B504:D505"/>
    <mergeCell ref="E504:H505"/>
    <mergeCell ref="A491:B491"/>
    <mergeCell ref="C491:E491"/>
    <mergeCell ref="G491:H491"/>
    <mergeCell ref="A492:B492"/>
    <mergeCell ref="C492:E492"/>
    <mergeCell ref="C489:E489"/>
    <mergeCell ref="G489:H489"/>
    <mergeCell ref="A490:B490"/>
    <mergeCell ref="C490:E490"/>
    <mergeCell ref="G490:H490"/>
    <mergeCell ref="A484:H484"/>
    <mergeCell ref="A485:H485"/>
    <mergeCell ref="A486:H486"/>
    <mergeCell ref="A487:H487"/>
    <mergeCell ref="A488:H488"/>
    <mergeCell ref="A470:E470"/>
    <mergeCell ref="F470:H480"/>
    <mergeCell ref="A481:A482"/>
    <mergeCell ref="B481:D482"/>
    <mergeCell ref="E481:H482"/>
    <mergeCell ref="A468:B468"/>
    <mergeCell ref="C468:E468"/>
    <mergeCell ref="G468:H468"/>
    <mergeCell ref="A469:B469"/>
    <mergeCell ref="C469:E469"/>
    <mergeCell ref="C466:E466"/>
    <mergeCell ref="G466:H466"/>
    <mergeCell ref="A467:B467"/>
    <mergeCell ref="C467:E467"/>
    <mergeCell ref="G467:H467"/>
    <mergeCell ref="A461:H461"/>
    <mergeCell ref="A462:H462"/>
    <mergeCell ref="A463:H463"/>
    <mergeCell ref="A464:H464"/>
    <mergeCell ref="A465:H465"/>
    <mergeCell ref="A447:E447"/>
    <mergeCell ref="F447:H457"/>
    <mergeCell ref="A458:A459"/>
    <mergeCell ref="B458:D459"/>
    <mergeCell ref="E458:H459"/>
    <mergeCell ref="A445:B445"/>
    <mergeCell ref="C445:E445"/>
    <mergeCell ref="G445:H445"/>
    <mergeCell ref="A446:B446"/>
    <mergeCell ref="C446:E446"/>
    <mergeCell ref="C443:E443"/>
    <mergeCell ref="G443:H443"/>
    <mergeCell ref="A444:B444"/>
    <mergeCell ref="C444:E444"/>
    <mergeCell ref="G444:H444"/>
    <mergeCell ref="A438:H438"/>
    <mergeCell ref="A439:H439"/>
    <mergeCell ref="A440:H440"/>
    <mergeCell ref="A441:H441"/>
    <mergeCell ref="A442:H442"/>
    <mergeCell ref="A424:E424"/>
    <mergeCell ref="F424:H434"/>
    <mergeCell ref="A435:A436"/>
    <mergeCell ref="B435:D436"/>
    <mergeCell ref="E435:H436"/>
    <mergeCell ref="A422:B422"/>
    <mergeCell ref="C422:E422"/>
    <mergeCell ref="G422:H422"/>
    <mergeCell ref="A423:B423"/>
    <mergeCell ref="C423:E423"/>
    <mergeCell ref="C420:E420"/>
    <mergeCell ref="G420:H420"/>
    <mergeCell ref="A421:B421"/>
    <mergeCell ref="C421:E421"/>
    <mergeCell ref="G421:H421"/>
    <mergeCell ref="A415:H415"/>
    <mergeCell ref="A416:H416"/>
    <mergeCell ref="A417:H417"/>
    <mergeCell ref="A418:H418"/>
    <mergeCell ref="A419:H419"/>
    <mergeCell ref="A401:E401"/>
    <mergeCell ref="F401:H411"/>
    <mergeCell ref="A412:A413"/>
    <mergeCell ref="B412:D413"/>
    <mergeCell ref="E412:H413"/>
    <mergeCell ref="A399:B399"/>
    <mergeCell ref="C399:E399"/>
    <mergeCell ref="G399:H399"/>
    <mergeCell ref="A400:B400"/>
    <mergeCell ref="C400:E400"/>
    <mergeCell ref="C397:E397"/>
    <mergeCell ref="G397:H397"/>
    <mergeCell ref="A398:B398"/>
    <mergeCell ref="C398:E398"/>
    <mergeCell ref="G398:H398"/>
    <mergeCell ref="A392:H392"/>
    <mergeCell ref="A393:H393"/>
    <mergeCell ref="A394:H394"/>
    <mergeCell ref="A395:H395"/>
    <mergeCell ref="A396:H396"/>
    <mergeCell ref="A378:E378"/>
    <mergeCell ref="F378:H388"/>
    <mergeCell ref="A389:A390"/>
    <mergeCell ref="B389:D390"/>
    <mergeCell ref="E389:H390"/>
    <mergeCell ref="A376:B376"/>
    <mergeCell ref="C376:E376"/>
    <mergeCell ref="G376:H376"/>
    <mergeCell ref="A377:B377"/>
    <mergeCell ref="C377:E377"/>
    <mergeCell ref="C374:E374"/>
    <mergeCell ref="G374:H374"/>
    <mergeCell ref="A375:B375"/>
    <mergeCell ref="C375:E375"/>
    <mergeCell ref="G375:H375"/>
    <mergeCell ref="A369:H369"/>
    <mergeCell ref="A370:H370"/>
    <mergeCell ref="A371:H371"/>
    <mergeCell ref="A372:H372"/>
    <mergeCell ref="A373:H373"/>
    <mergeCell ref="A355:E355"/>
    <mergeCell ref="F355:H365"/>
    <mergeCell ref="A366:A367"/>
    <mergeCell ref="B366:D367"/>
    <mergeCell ref="E366:H367"/>
    <mergeCell ref="A353:B353"/>
    <mergeCell ref="C353:E353"/>
    <mergeCell ref="G353:H353"/>
    <mergeCell ref="A354:B354"/>
    <mergeCell ref="C354:E354"/>
    <mergeCell ref="C351:E351"/>
    <mergeCell ref="G351:H351"/>
    <mergeCell ref="A352:B352"/>
    <mergeCell ref="C352:E352"/>
    <mergeCell ref="G352:H352"/>
    <mergeCell ref="A346:H346"/>
    <mergeCell ref="A347:H347"/>
    <mergeCell ref="A348:H348"/>
    <mergeCell ref="A349:H349"/>
    <mergeCell ref="A350:H350"/>
    <mergeCell ref="A332:E332"/>
    <mergeCell ref="F332:H342"/>
    <mergeCell ref="A343:A344"/>
    <mergeCell ref="B343:D344"/>
    <mergeCell ref="E343:H344"/>
    <mergeCell ref="A330:B330"/>
    <mergeCell ref="C330:E330"/>
    <mergeCell ref="G330:H330"/>
    <mergeCell ref="A331:B331"/>
    <mergeCell ref="C331:E331"/>
    <mergeCell ref="C328:E328"/>
    <mergeCell ref="G328:H328"/>
    <mergeCell ref="A329:B329"/>
    <mergeCell ref="C329:E329"/>
    <mergeCell ref="G329:H329"/>
    <mergeCell ref="A323:H323"/>
    <mergeCell ref="A324:H324"/>
    <mergeCell ref="A325:H325"/>
    <mergeCell ref="A326:H326"/>
    <mergeCell ref="A327:H327"/>
    <mergeCell ref="A309:E309"/>
    <mergeCell ref="F309:H319"/>
    <mergeCell ref="A320:A321"/>
    <mergeCell ref="B320:D321"/>
    <mergeCell ref="E320:H321"/>
    <mergeCell ref="A307:B307"/>
    <mergeCell ref="C307:E307"/>
    <mergeCell ref="G307:H307"/>
    <mergeCell ref="A308:B308"/>
    <mergeCell ref="C308:E308"/>
    <mergeCell ref="C305:E305"/>
    <mergeCell ref="G305:H305"/>
    <mergeCell ref="A306:B306"/>
    <mergeCell ref="C306:E306"/>
    <mergeCell ref="G306:H306"/>
    <mergeCell ref="A300:H300"/>
    <mergeCell ref="A301:H301"/>
    <mergeCell ref="A302:H302"/>
    <mergeCell ref="A303:H303"/>
    <mergeCell ref="A304:H304"/>
    <mergeCell ref="A286:E286"/>
    <mergeCell ref="F286:H296"/>
    <mergeCell ref="A297:A298"/>
    <mergeCell ref="B297:D298"/>
    <mergeCell ref="E297:H298"/>
    <mergeCell ref="A284:B284"/>
    <mergeCell ref="C284:E284"/>
    <mergeCell ref="G284:H284"/>
    <mergeCell ref="A285:B285"/>
    <mergeCell ref="C285:E285"/>
    <mergeCell ref="C282:E282"/>
    <mergeCell ref="G282:H282"/>
    <mergeCell ref="A283:B283"/>
    <mergeCell ref="C283:E283"/>
    <mergeCell ref="G283:H283"/>
    <mergeCell ref="A277:H277"/>
    <mergeCell ref="A278:H278"/>
    <mergeCell ref="A279:H279"/>
    <mergeCell ref="A280:H280"/>
    <mergeCell ref="A281:H281"/>
    <mergeCell ref="A263:E263"/>
    <mergeCell ref="F263:H273"/>
    <mergeCell ref="A274:A275"/>
    <mergeCell ref="B274:D275"/>
    <mergeCell ref="E274:H275"/>
    <mergeCell ref="A261:B261"/>
    <mergeCell ref="C261:E261"/>
    <mergeCell ref="G261:H261"/>
    <mergeCell ref="A262:B262"/>
    <mergeCell ref="C262:E262"/>
    <mergeCell ref="C259:E259"/>
    <mergeCell ref="G259:H259"/>
    <mergeCell ref="A260:B260"/>
    <mergeCell ref="C260:E260"/>
    <mergeCell ref="G260:H260"/>
    <mergeCell ref="A254:H254"/>
    <mergeCell ref="A255:H255"/>
    <mergeCell ref="A256:H256"/>
    <mergeCell ref="A257:H257"/>
    <mergeCell ref="A258:H258"/>
    <mergeCell ref="A240:E240"/>
    <mergeCell ref="F240:H250"/>
    <mergeCell ref="A251:A252"/>
    <mergeCell ref="B251:D252"/>
    <mergeCell ref="E251:H252"/>
    <mergeCell ref="A238:B238"/>
    <mergeCell ref="C238:E238"/>
    <mergeCell ref="G238:H238"/>
    <mergeCell ref="A239:B239"/>
    <mergeCell ref="C239:E239"/>
    <mergeCell ref="C236:E236"/>
    <mergeCell ref="G236:H236"/>
    <mergeCell ref="A237:B237"/>
    <mergeCell ref="C237:E237"/>
    <mergeCell ref="G237:H237"/>
    <mergeCell ref="A231:H231"/>
    <mergeCell ref="A232:H232"/>
    <mergeCell ref="A233:H233"/>
    <mergeCell ref="A234:H234"/>
    <mergeCell ref="A235:H235"/>
    <mergeCell ref="A217:E217"/>
    <mergeCell ref="F217:H227"/>
    <mergeCell ref="A228:A229"/>
    <mergeCell ref="B228:D229"/>
    <mergeCell ref="E228:H229"/>
    <mergeCell ref="A215:B215"/>
    <mergeCell ref="C215:E215"/>
    <mergeCell ref="G215:H215"/>
    <mergeCell ref="A216:B216"/>
    <mergeCell ref="C216:E216"/>
    <mergeCell ref="C213:E213"/>
    <mergeCell ref="G213:H213"/>
    <mergeCell ref="A214:B214"/>
    <mergeCell ref="C214:E214"/>
    <mergeCell ref="G214:H214"/>
    <mergeCell ref="A208:H208"/>
    <mergeCell ref="A209:H209"/>
    <mergeCell ref="A210:H210"/>
    <mergeCell ref="A211:H211"/>
    <mergeCell ref="A212:H212"/>
    <mergeCell ref="A194:E194"/>
    <mergeCell ref="F194:H204"/>
    <mergeCell ref="A205:A206"/>
    <mergeCell ref="B205:D206"/>
    <mergeCell ref="E205:H206"/>
    <mergeCell ref="A192:B192"/>
    <mergeCell ref="C192:E192"/>
    <mergeCell ref="G192:H192"/>
    <mergeCell ref="A193:B193"/>
    <mergeCell ref="C193:E193"/>
    <mergeCell ref="C190:E190"/>
    <mergeCell ref="G190:H190"/>
    <mergeCell ref="A191:B191"/>
    <mergeCell ref="C191:E191"/>
    <mergeCell ref="G191:H191"/>
    <mergeCell ref="A185:H185"/>
    <mergeCell ref="A186:H186"/>
    <mergeCell ref="A187:H187"/>
    <mergeCell ref="A188:H188"/>
    <mergeCell ref="A189:H189"/>
    <mergeCell ref="C170:E170"/>
    <mergeCell ref="G170:H170"/>
    <mergeCell ref="A171:E171"/>
    <mergeCell ref="F171:H181"/>
    <mergeCell ref="A182:A183"/>
    <mergeCell ref="B182:D183"/>
    <mergeCell ref="E182:H183"/>
    <mergeCell ref="C167:E167"/>
    <mergeCell ref="C168:E168"/>
    <mergeCell ref="G168:H168"/>
    <mergeCell ref="C169:E169"/>
    <mergeCell ref="G169:H169"/>
    <mergeCell ref="A162:H162"/>
    <mergeCell ref="A163:H163"/>
    <mergeCell ref="A164:H164"/>
    <mergeCell ref="A165:H165"/>
    <mergeCell ref="A166:H166"/>
    <mergeCell ref="C147:E147"/>
    <mergeCell ref="G147:H147"/>
    <mergeCell ref="A148:E148"/>
    <mergeCell ref="F148:H158"/>
    <mergeCell ref="A159:A160"/>
    <mergeCell ref="B159:D160"/>
    <mergeCell ref="E159:H160"/>
    <mergeCell ref="C144:E144"/>
    <mergeCell ref="C145:E145"/>
    <mergeCell ref="G145:H145"/>
    <mergeCell ref="C146:E146"/>
    <mergeCell ref="G146:H146"/>
    <mergeCell ref="A139:H139"/>
    <mergeCell ref="A140:H140"/>
    <mergeCell ref="A141:H141"/>
    <mergeCell ref="A142:H142"/>
    <mergeCell ref="A143:H143"/>
    <mergeCell ref="C124:E124"/>
    <mergeCell ref="G124:H124"/>
    <mergeCell ref="A125:E125"/>
    <mergeCell ref="F125:H135"/>
    <mergeCell ref="A136:A137"/>
    <mergeCell ref="B136:D137"/>
    <mergeCell ref="E136:H137"/>
    <mergeCell ref="C121:E121"/>
    <mergeCell ref="C122:E122"/>
    <mergeCell ref="G122:H122"/>
    <mergeCell ref="C123:E123"/>
    <mergeCell ref="G123:H123"/>
    <mergeCell ref="A116:H116"/>
    <mergeCell ref="A117:H117"/>
    <mergeCell ref="A118:H118"/>
    <mergeCell ref="A119:H119"/>
    <mergeCell ref="A120:H120"/>
    <mergeCell ref="C101:E101"/>
    <mergeCell ref="G101:H101"/>
    <mergeCell ref="A102:E102"/>
    <mergeCell ref="F102:H112"/>
    <mergeCell ref="A113:A114"/>
    <mergeCell ref="B113:D114"/>
    <mergeCell ref="E113:H114"/>
    <mergeCell ref="C98:E98"/>
    <mergeCell ref="C99:E99"/>
    <mergeCell ref="G99:H99"/>
    <mergeCell ref="C100:E100"/>
    <mergeCell ref="G100:H100"/>
    <mergeCell ref="A93:H93"/>
    <mergeCell ref="A94:H94"/>
    <mergeCell ref="A95:H95"/>
    <mergeCell ref="A96:H96"/>
    <mergeCell ref="A97:H97"/>
    <mergeCell ref="C78:E78"/>
    <mergeCell ref="G78:H78"/>
    <mergeCell ref="A79:E79"/>
    <mergeCell ref="F79:H89"/>
    <mergeCell ref="A90:A91"/>
    <mergeCell ref="B90:D91"/>
    <mergeCell ref="E90:H91"/>
    <mergeCell ref="C75:E75"/>
    <mergeCell ref="C76:E76"/>
    <mergeCell ref="G76:H76"/>
    <mergeCell ref="C77:E77"/>
    <mergeCell ref="G77:H77"/>
    <mergeCell ref="A70:H70"/>
    <mergeCell ref="A71:H71"/>
    <mergeCell ref="A72:H72"/>
    <mergeCell ref="A73:H73"/>
    <mergeCell ref="A74:H74"/>
    <mergeCell ref="G55:H55"/>
    <mergeCell ref="A56:E56"/>
    <mergeCell ref="F56:H66"/>
    <mergeCell ref="A67:A68"/>
    <mergeCell ref="B67:D68"/>
    <mergeCell ref="E67:H68"/>
    <mergeCell ref="C52:E52"/>
    <mergeCell ref="C53:E53"/>
    <mergeCell ref="G53:H53"/>
    <mergeCell ref="C54:E54"/>
    <mergeCell ref="G54:H54"/>
    <mergeCell ref="A47:H47"/>
    <mergeCell ref="A48:H48"/>
    <mergeCell ref="A49:H49"/>
    <mergeCell ref="A50:H50"/>
    <mergeCell ref="A51:H51"/>
    <mergeCell ref="A33:E33"/>
    <mergeCell ref="F33:H43"/>
    <mergeCell ref="A44:A45"/>
    <mergeCell ref="B44:D45"/>
    <mergeCell ref="E44:H45"/>
    <mergeCell ref="A31:B31"/>
    <mergeCell ref="C31:E31"/>
    <mergeCell ref="G31:H31"/>
    <mergeCell ref="A32:B32"/>
    <mergeCell ref="C32:E32"/>
    <mergeCell ref="C29:E29"/>
    <mergeCell ref="G29:H29"/>
    <mergeCell ref="A30:B30"/>
    <mergeCell ref="C30:E30"/>
    <mergeCell ref="G30:H30"/>
    <mergeCell ref="A24:H24"/>
    <mergeCell ref="A25:H25"/>
    <mergeCell ref="A26:H26"/>
    <mergeCell ref="A27:H27"/>
    <mergeCell ref="A28:H28"/>
    <mergeCell ref="A9:B9"/>
    <mergeCell ref="C9:E9"/>
    <mergeCell ref="A10:E10"/>
    <mergeCell ref="F10:H20"/>
    <mergeCell ref="A21:A22"/>
    <mergeCell ref="B21:D22"/>
    <mergeCell ref="E21:H22"/>
    <mergeCell ref="G6:H6"/>
    <mergeCell ref="A7:B7"/>
    <mergeCell ref="C7:E7"/>
    <mergeCell ref="G7:H7"/>
    <mergeCell ref="A8:B8"/>
    <mergeCell ref="C8:E8"/>
    <mergeCell ref="G8:H8"/>
    <mergeCell ref="A1:H1"/>
    <mergeCell ref="A2:H2"/>
    <mergeCell ref="A3:H3"/>
    <mergeCell ref="A4:H4"/>
    <mergeCell ref="A5:H5"/>
    <mergeCell ref="C6:E6"/>
  </mergeCells>
  <hyperlinks>
    <hyperlink ref="A3" r:id="rId1" display="http://www.kcgurukulschool.org/"/>
    <hyperlink ref="A26" r:id="rId2" display="http://www.kcgurukulschool.org/"/>
    <hyperlink ref="A49" r:id="rId3" display="http://www.kcgurukulschool.org/"/>
    <hyperlink ref="A72" r:id="rId4" display="http://www.kcgurukulschool.org/"/>
    <hyperlink ref="A95" r:id="rId5" display="http://www.kcgurukulschool.org/"/>
    <hyperlink ref="A118" r:id="rId6" display="http://www.kcgurukulschool.org/"/>
    <hyperlink ref="A141" r:id="rId7" display="http://www.kcgurukulschool.org/"/>
    <hyperlink ref="A164" r:id="rId8" display="http://www.kcgurukulschool.org/"/>
    <hyperlink ref="A187" r:id="rId9" display="http://www.kcgurukulschool.org/"/>
    <hyperlink ref="A210" r:id="rId10" display="http://www.kcgurukulschool.org/"/>
    <hyperlink ref="A233" r:id="rId11" display="http://www.kcgurukulschool.org/"/>
    <hyperlink ref="A256" r:id="rId12" display="http://www.kcgurukulschool.org/"/>
    <hyperlink ref="A279" r:id="rId13" display="http://www.kcgurukulschool.org/"/>
    <hyperlink ref="A302" r:id="rId14" display="http://www.kcgurukulschool.org/"/>
    <hyperlink ref="A325" r:id="rId15" display="http://www.kcgurukulschool.org/"/>
    <hyperlink ref="A348" r:id="rId16" display="http://www.kcgurukulschool.org/"/>
    <hyperlink ref="A371" r:id="rId17" display="http://www.kcgurukulschool.org/"/>
    <hyperlink ref="A394" r:id="rId18" display="http://www.kcgurukulschool.org/"/>
    <hyperlink ref="A417" r:id="rId19" display="http://www.kcgurukulschool.org/"/>
    <hyperlink ref="A440" r:id="rId20" display="http://www.kcgurukulschool.org/"/>
    <hyperlink ref="A463" r:id="rId21" display="http://www.kcgurukulschool.org/"/>
    <hyperlink ref="A486" r:id="rId22" display="http://www.kcgurukulschool.org/"/>
    <hyperlink ref="A509" r:id="rId23" display="http://www.kcgurukulschool.org/"/>
    <hyperlink ref="A532" r:id="rId24" display="http://www.kcgurukulschool.org/"/>
    <hyperlink ref="A555" r:id="rId25" display="http://www.kcgurukulschool.org/"/>
    <hyperlink ref="A578" r:id="rId26" display="http://www.kcgurukulschool.org/"/>
    <hyperlink ref="A601" r:id="rId27" display="http://www.kcgurukulschool.org/"/>
    <hyperlink ref="A624" r:id="rId28" display="http://www.kcgurukulschool.org/"/>
    <hyperlink ref="A647" r:id="rId29" display="http://www.kcgurukulschool.org/"/>
    <hyperlink ref="A670" r:id="rId30" display="http://www.kcgurukulschool.org/"/>
    <hyperlink ref="A693" r:id="rId31" display="http://www.kcgurukulschool.org/"/>
    <hyperlink ref="A716" r:id="rId32" display="http://www.kcgurukulschool.org/"/>
  </hyperlinks>
  <pageMargins left="0.7" right="0.7" top="0.75" bottom="0.75" header="0.3" footer="0.3"/>
  <drawing r:id="rId3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40"/>
  <sheetViews>
    <sheetView topLeftCell="V16" zoomScaleNormal="100" workbookViewId="0">
      <selection activeCell="CA9" sqref="CA9"/>
    </sheetView>
  </sheetViews>
  <sheetFormatPr defaultRowHeight="15.75"/>
  <cols>
    <col min="1" max="1" width="4.140625" style="174" customWidth="1"/>
    <col min="2" max="2" width="31" style="174" customWidth="1"/>
    <col min="3" max="3" width="5.28515625" style="174" customWidth="1"/>
    <col min="4" max="6" width="5.5703125" style="174" customWidth="1"/>
    <col min="7" max="7" width="6.28515625" style="174" customWidth="1"/>
    <col min="8" max="8" width="4" style="174" customWidth="1"/>
    <col min="9" max="9" width="5.28515625" style="207" customWidth="1"/>
    <col min="10" max="10" width="4.42578125" style="207" customWidth="1"/>
    <col min="11" max="11" width="6.5703125" style="207" customWidth="1"/>
    <col min="12" max="12" width="6.140625" style="207" customWidth="1"/>
    <col min="13" max="13" width="6.85546875" style="207" bestFit="1" customWidth="1"/>
    <col min="14" max="14" width="3.42578125" style="207" bestFit="1" customWidth="1"/>
    <col min="15" max="15" width="5.28515625" style="174" customWidth="1"/>
    <col min="16" max="16" width="5" style="174" customWidth="1"/>
    <col min="17" max="17" width="4.85546875" style="174" customWidth="1"/>
    <col min="18" max="19" width="6.28515625" style="174" customWidth="1"/>
    <col min="20" max="20" width="3.85546875" style="174" customWidth="1"/>
    <col min="21" max="21" width="5.28515625" style="207" customWidth="1"/>
    <col min="22" max="23" width="3.85546875" style="207" customWidth="1"/>
    <col min="24" max="24" width="6.85546875" style="207" customWidth="1"/>
    <col min="25" max="25" width="8.42578125" style="207" bestFit="1" customWidth="1"/>
    <col min="26" max="26" width="3.42578125" style="207" bestFit="1" customWidth="1"/>
    <col min="27" max="27" width="5.5703125" style="174" customWidth="1"/>
    <col min="28" max="28" width="29" style="174" customWidth="1"/>
    <col min="29" max="29" width="4.85546875" style="174" customWidth="1"/>
    <col min="30" max="30" width="4.140625" style="174" customWidth="1"/>
    <col min="31" max="31" width="4.42578125" style="174" customWidth="1"/>
    <col min="32" max="32" width="5" style="174" customWidth="1"/>
    <col min="33" max="33" width="7.28515625" style="174" customWidth="1"/>
    <col min="34" max="34" width="3.85546875" style="174" customWidth="1"/>
    <col min="35" max="35" width="5.28515625" style="207" customWidth="1"/>
    <col min="36" max="36" width="4.28515625" style="207" bestFit="1" customWidth="1"/>
    <col min="37" max="37" width="4.5703125" style="207" customWidth="1"/>
    <col min="38" max="38" width="6.7109375" style="207" customWidth="1"/>
    <col min="39" max="39" width="6.28515625" style="207" customWidth="1"/>
    <col min="40" max="40" width="3.42578125" style="207" bestFit="1" customWidth="1"/>
    <col min="41" max="41" width="5" style="174" customWidth="1"/>
    <col min="42" max="42" width="4.85546875" style="174" customWidth="1"/>
    <col min="43" max="43" width="4.5703125" style="174" customWidth="1"/>
    <col min="44" max="44" width="5.7109375" style="174" customWidth="1"/>
    <col min="45" max="45" width="6.42578125" style="174" customWidth="1"/>
    <col min="46" max="46" width="3.5703125" style="174" customWidth="1"/>
    <col min="47" max="47" width="5.5703125" style="207" customWidth="1"/>
    <col min="48" max="49" width="5.28515625" style="207" customWidth="1"/>
    <col min="50" max="50" width="6.140625" style="207" customWidth="1"/>
    <col min="51" max="51" width="7" style="207" customWidth="1"/>
    <col min="52" max="52" width="4.28515625" style="207" customWidth="1"/>
    <col min="53" max="53" width="5" style="174" customWidth="1"/>
    <col min="54" max="54" width="31.140625" style="174" customWidth="1"/>
    <col min="55" max="55" width="5" style="174" customWidth="1"/>
    <col min="56" max="56" width="4.140625" style="174" customWidth="1"/>
    <col min="57" max="57" width="5.140625" style="174" bestFit="1" customWidth="1"/>
    <col min="58" max="58" width="5.28515625" style="174" customWidth="1"/>
    <col min="59" max="59" width="6.5703125" style="173" customWidth="1"/>
    <col min="60" max="60" width="3.7109375" style="174" customWidth="1"/>
    <col min="61" max="61" width="5.42578125" style="207" customWidth="1"/>
    <col min="62" max="62" width="5" style="207" customWidth="1"/>
    <col min="63" max="63" width="4.7109375" style="207" customWidth="1"/>
    <col min="64" max="64" width="6.7109375" style="207" customWidth="1"/>
    <col min="65" max="65" width="7.85546875" style="207" customWidth="1"/>
    <col min="66" max="66" width="3.42578125" style="207" bestFit="1" customWidth="1"/>
    <col min="67" max="67" width="9.7109375" style="174" customWidth="1"/>
    <col min="68" max="69" width="9" style="174" customWidth="1"/>
    <col min="70" max="72" width="8.7109375" style="174" customWidth="1"/>
    <col min="73" max="73" width="7.5703125" style="174" customWidth="1"/>
    <col min="74" max="74" width="7.140625" style="174" customWidth="1"/>
    <col min="75" max="16384" width="9.140625" style="174"/>
  </cols>
  <sheetData>
    <row r="1" spans="1:74">
      <c r="A1" s="454" t="s">
        <v>495</v>
      </c>
      <c r="B1" s="455"/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6"/>
      <c r="AA1" s="454" t="s">
        <v>495</v>
      </c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55"/>
      <c r="AT1" s="455"/>
      <c r="AU1" s="455"/>
      <c r="AV1" s="455"/>
      <c r="AW1" s="455"/>
      <c r="AX1" s="455"/>
      <c r="AY1" s="455"/>
      <c r="AZ1" s="456"/>
      <c r="BA1" s="454" t="s">
        <v>495</v>
      </c>
      <c r="BB1" s="455"/>
      <c r="BC1" s="455"/>
      <c r="BD1" s="455"/>
      <c r="BE1" s="455"/>
      <c r="BF1" s="455"/>
      <c r="BG1" s="455"/>
      <c r="BH1" s="455"/>
      <c r="BI1" s="455"/>
      <c r="BJ1" s="455"/>
      <c r="BK1" s="455"/>
      <c r="BL1" s="455"/>
      <c r="BM1" s="455"/>
      <c r="BN1" s="455"/>
      <c r="BO1" s="455"/>
      <c r="BP1" s="455"/>
      <c r="BQ1" s="455"/>
      <c r="BR1" s="455"/>
      <c r="BS1" s="455"/>
      <c r="BT1" s="455"/>
      <c r="BU1" s="455"/>
      <c r="BV1" s="455"/>
    </row>
    <row r="2" spans="1:74">
      <c r="A2" s="454" t="s">
        <v>506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  <c r="P2" s="455"/>
      <c r="Q2" s="455"/>
      <c r="R2" s="455"/>
      <c r="S2" s="455"/>
      <c r="T2" s="455"/>
      <c r="U2" s="455"/>
      <c r="V2" s="455"/>
      <c r="W2" s="455"/>
      <c r="X2" s="455"/>
      <c r="Y2" s="455"/>
      <c r="Z2" s="456"/>
      <c r="AA2" s="454" t="s">
        <v>506</v>
      </c>
      <c r="AB2" s="455"/>
      <c r="AC2" s="455"/>
      <c r="AD2" s="455"/>
      <c r="AE2" s="455"/>
      <c r="AF2" s="455"/>
      <c r="AG2" s="455"/>
      <c r="AH2" s="455"/>
      <c r="AI2" s="455"/>
      <c r="AJ2" s="455"/>
      <c r="AK2" s="455"/>
      <c r="AL2" s="455"/>
      <c r="AM2" s="455"/>
      <c r="AN2" s="455"/>
      <c r="AO2" s="455"/>
      <c r="AP2" s="455"/>
      <c r="AQ2" s="455"/>
      <c r="AR2" s="455"/>
      <c r="AS2" s="455"/>
      <c r="AT2" s="455"/>
      <c r="AU2" s="455"/>
      <c r="AV2" s="455"/>
      <c r="AW2" s="455"/>
      <c r="AX2" s="455"/>
      <c r="AY2" s="455"/>
      <c r="AZ2" s="456"/>
      <c r="BA2" s="454" t="s">
        <v>506</v>
      </c>
      <c r="BB2" s="455"/>
      <c r="BC2" s="455"/>
      <c r="BD2" s="455"/>
      <c r="BE2" s="455"/>
      <c r="BF2" s="455"/>
      <c r="BG2" s="455"/>
      <c r="BH2" s="455"/>
      <c r="BI2" s="455"/>
      <c r="BJ2" s="455"/>
      <c r="BK2" s="455"/>
      <c r="BL2" s="455"/>
      <c r="BM2" s="455"/>
      <c r="BN2" s="455"/>
      <c r="BO2" s="455"/>
      <c r="BP2" s="455"/>
      <c r="BQ2" s="455"/>
      <c r="BR2" s="455"/>
      <c r="BS2" s="455"/>
      <c r="BT2" s="455"/>
      <c r="BU2" s="455"/>
      <c r="BV2" s="455"/>
    </row>
    <row r="3" spans="1:74">
      <c r="A3" s="176" t="s">
        <v>496</v>
      </c>
      <c r="B3" s="177"/>
      <c r="C3" s="177" t="s">
        <v>372</v>
      </c>
      <c r="D3" s="177"/>
      <c r="E3" s="177"/>
      <c r="F3" s="177"/>
      <c r="G3" s="177"/>
      <c r="H3" s="177"/>
      <c r="I3" s="177"/>
      <c r="J3" s="177"/>
      <c r="K3" s="177"/>
      <c r="L3" s="455" t="s">
        <v>497</v>
      </c>
      <c r="M3" s="455"/>
      <c r="N3" s="455"/>
      <c r="O3" s="455"/>
      <c r="P3" s="455"/>
      <c r="Q3" s="455" t="s">
        <v>3</v>
      </c>
      <c r="R3" s="455"/>
      <c r="S3" s="455"/>
      <c r="T3" s="455"/>
      <c r="U3" s="455"/>
      <c r="V3" s="455"/>
      <c r="W3" s="455"/>
      <c r="X3" s="177"/>
      <c r="Y3" s="177"/>
      <c r="Z3" s="177"/>
      <c r="AA3" s="176" t="s">
        <v>496</v>
      </c>
      <c r="AB3" s="177"/>
      <c r="AC3" s="177" t="s">
        <v>372</v>
      </c>
      <c r="AD3" s="177"/>
      <c r="AE3" s="177"/>
      <c r="AF3" s="177"/>
      <c r="AG3" s="177"/>
      <c r="AH3" s="177"/>
      <c r="AI3" s="177"/>
      <c r="AJ3" s="177"/>
      <c r="AK3" s="177"/>
      <c r="AL3" s="455" t="s">
        <v>497</v>
      </c>
      <c r="AM3" s="455"/>
      <c r="AN3" s="455"/>
      <c r="AO3" s="455"/>
      <c r="AP3" s="455"/>
      <c r="AQ3" s="455" t="s">
        <v>3</v>
      </c>
      <c r="AR3" s="455"/>
      <c r="AS3" s="455"/>
      <c r="AT3" s="455"/>
      <c r="AU3" s="455"/>
      <c r="AV3" s="455"/>
      <c r="AW3" s="455"/>
      <c r="AX3" s="177"/>
      <c r="AY3" s="177"/>
      <c r="AZ3" s="177"/>
      <c r="BA3" s="176" t="s">
        <v>496</v>
      </c>
      <c r="BB3" s="177"/>
      <c r="BC3" s="177" t="s">
        <v>372</v>
      </c>
      <c r="BD3" s="177"/>
      <c r="BE3" s="177"/>
      <c r="BF3" s="177"/>
      <c r="BG3" s="177"/>
      <c r="BH3" s="177"/>
      <c r="BI3" s="177"/>
      <c r="BJ3" s="177"/>
      <c r="BK3" s="177"/>
      <c r="BL3" s="455" t="s">
        <v>497</v>
      </c>
      <c r="BM3" s="455"/>
      <c r="BN3" s="455"/>
      <c r="BO3" s="455"/>
      <c r="BP3" s="455"/>
      <c r="BQ3" s="455" t="s">
        <v>3</v>
      </c>
      <c r="BR3" s="455"/>
      <c r="BS3" s="455"/>
      <c r="BT3" s="455"/>
      <c r="BU3" s="455"/>
      <c r="BV3" s="455"/>
    </row>
    <row r="4" spans="1:74" ht="18.75" customHeight="1">
      <c r="A4" s="178" t="s">
        <v>374</v>
      </c>
      <c r="B4" s="179" t="s">
        <v>498</v>
      </c>
      <c r="C4" s="457" t="s">
        <v>380</v>
      </c>
      <c r="D4" s="459"/>
      <c r="E4" s="459"/>
      <c r="F4" s="459"/>
      <c r="G4" s="459"/>
      <c r="H4" s="459"/>
      <c r="I4" s="459"/>
      <c r="J4" s="459"/>
      <c r="K4" s="459"/>
      <c r="L4" s="459"/>
      <c r="M4" s="459"/>
      <c r="N4" s="458"/>
      <c r="O4" s="457" t="s">
        <v>381</v>
      </c>
      <c r="P4" s="459"/>
      <c r="Q4" s="459"/>
      <c r="R4" s="459"/>
      <c r="S4" s="459"/>
      <c r="T4" s="459"/>
      <c r="U4" s="459"/>
      <c r="V4" s="459"/>
      <c r="W4" s="459"/>
      <c r="X4" s="459"/>
      <c r="Y4" s="459"/>
      <c r="Z4" s="458"/>
      <c r="AA4" s="209"/>
      <c r="AB4" s="209"/>
      <c r="AC4" s="457" t="s">
        <v>382</v>
      </c>
      <c r="AD4" s="459"/>
      <c r="AE4" s="459"/>
      <c r="AF4" s="459"/>
      <c r="AG4" s="459"/>
      <c r="AH4" s="459"/>
      <c r="AI4" s="459"/>
      <c r="AJ4" s="459"/>
      <c r="AK4" s="459"/>
      <c r="AL4" s="459"/>
      <c r="AM4" s="459"/>
      <c r="AN4" s="458"/>
      <c r="AO4" s="457" t="s">
        <v>383</v>
      </c>
      <c r="AP4" s="459"/>
      <c r="AQ4" s="459"/>
      <c r="AR4" s="459"/>
      <c r="AS4" s="459"/>
      <c r="AT4" s="459"/>
      <c r="AU4" s="459"/>
      <c r="AV4" s="459"/>
      <c r="AW4" s="459"/>
      <c r="AX4" s="459"/>
      <c r="AY4" s="459"/>
      <c r="AZ4" s="458"/>
      <c r="BA4" s="457" t="s">
        <v>384</v>
      </c>
      <c r="BB4" s="459"/>
      <c r="BC4" s="459"/>
      <c r="BD4" s="459"/>
      <c r="BE4" s="459"/>
      <c r="BF4" s="459"/>
      <c r="BG4" s="459"/>
      <c r="BH4" s="459"/>
      <c r="BI4" s="459"/>
      <c r="BJ4" s="459"/>
      <c r="BK4" s="459"/>
      <c r="BL4" s="459"/>
      <c r="BM4" s="459"/>
      <c r="BN4" s="459"/>
      <c r="BO4" s="180" t="s">
        <v>385</v>
      </c>
      <c r="BP4" s="180"/>
      <c r="BQ4" s="180"/>
      <c r="BR4" s="457"/>
      <c r="BS4" s="458"/>
      <c r="BT4" s="457"/>
      <c r="BU4" s="458"/>
      <c r="BV4" s="208"/>
    </row>
    <row r="5" spans="1:74" ht="94.5">
      <c r="A5" s="179"/>
      <c r="B5" s="179"/>
      <c r="C5" s="181" t="s">
        <v>499</v>
      </c>
      <c r="D5" s="181" t="s">
        <v>500</v>
      </c>
      <c r="E5" s="182" t="s">
        <v>501</v>
      </c>
      <c r="F5" s="181" t="s">
        <v>481</v>
      </c>
      <c r="G5" s="181" t="s">
        <v>502</v>
      </c>
      <c r="H5" s="181"/>
      <c r="I5" s="181" t="s">
        <v>503</v>
      </c>
      <c r="J5" s="181" t="s">
        <v>483</v>
      </c>
      <c r="K5" s="181" t="s">
        <v>504</v>
      </c>
      <c r="L5" s="181" t="s">
        <v>484</v>
      </c>
      <c r="M5" s="181" t="s">
        <v>362</v>
      </c>
      <c r="N5" s="181"/>
      <c r="O5" s="181" t="s">
        <v>499</v>
      </c>
      <c r="P5" s="181" t="s">
        <v>500</v>
      </c>
      <c r="Q5" s="182" t="s">
        <v>501</v>
      </c>
      <c r="R5" s="181" t="s">
        <v>481</v>
      </c>
      <c r="S5" s="181" t="s">
        <v>502</v>
      </c>
      <c r="T5" s="181"/>
      <c r="U5" s="181" t="s">
        <v>503</v>
      </c>
      <c r="V5" s="181" t="s">
        <v>483</v>
      </c>
      <c r="W5" s="181" t="s">
        <v>482</v>
      </c>
      <c r="X5" s="181" t="s">
        <v>484</v>
      </c>
      <c r="Y5" s="181" t="s">
        <v>362</v>
      </c>
      <c r="Z5" s="181"/>
      <c r="AA5" s="178" t="s">
        <v>374</v>
      </c>
      <c r="AB5" s="179" t="s">
        <v>498</v>
      </c>
      <c r="AC5" s="181" t="s">
        <v>499</v>
      </c>
      <c r="AD5" s="181" t="s">
        <v>500</v>
      </c>
      <c r="AE5" s="182" t="s">
        <v>501</v>
      </c>
      <c r="AF5" s="181" t="s">
        <v>481</v>
      </c>
      <c r="AG5" s="181" t="s">
        <v>502</v>
      </c>
      <c r="AH5" s="181"/>
      <c r="AI5" s="181" t="s">
        <v>503</v>
      </c>
      <c r="AJ5" s="181" t="s">
        <v>483</v>
      </c>
      <c r="AK5" s="181" t="s">
        <v>504</v>
      </c>
      <c r="AL5" s="181" t="s">
        <v>484</v>
      </c>
      <c r="AM5" s="183" t="s">
        <v>362</v>
      </c>
      <c r="AN5" s="181"/>
      <c r="AO5" s="181" t="s">
        <v>499</v>
      </c>
      <c r="AP5" s="181" t="s">
        <v>500</v>
      </c>
      <c r="AQ5" s="182" t="s">
        <v>501</v>
      </c>
      <c r="AR5" s="181" t="s">
        <v>481</v>
      </c>
      <c r="AS5" s="181" t="s">
        <v>502</v>
      </c>
      <c r="AT5" s="181"/>
      <c r="AU5" s="181" t="s">
        <v>503</v>
      </c>
      <c r="AV5" s="181" t="s">
        <v>483</v>
      </c>
      <c r="AW5" s="181" t="s">
        <v>504</v>
      </c>
      <c r="AX5" s="181" t="s">
        <v>484</v>
      </c>
      <c r="AY5" s="181" t="s">
        <v>362</v>
      </c>
      <c r="AZ5" s="181"/>
      <c r="BA5" s="178" t="s">
        <v>374</v>
      </c>
      <c r="BB5" s="179" t="s">
        <v>498</v>
      </c>
      <c r="BC5" s="181" t="s">
        <v>499</v>
      </c>
      <c r="BD5" s="181" t="s">
        <v>500</v>
      </c>
      <c r="BE5" s="182" t="s">
        <v>501</v>
      </c>
      <c r="BF5" s="181" t="s">
        <v>481</v>
      </c>
      <c r="BG5" s="181" t="s">
        <v>502</v>
      </c>
      <c r="BH5" s="181"/>
      <c r="BI5" s="181" t="s">
        <v>503</v>
      </c>
      <c r="BJ5" s="181" t="s">
        <v>483</v>
      </c>
      <c r="BK5" s="181" t="s">
        <v>504</v>
      </c>
      <c r="BL5" s="181" t="s">
        <v>484</v>
      </c>
      <c r="BM5" s="181" t="s">
        <v>362</v>
      </c>
      <c r="BN5" s="181"/>
      <c r="BO5" s="181" t="s">
        <v>481</v>
      </c>
      <c r="BP5" s="182" t="s">
        <v>484</v>
      </c>
      <c r="BQ5" s="182"/>
      <c r="BR5" s="182" t="s">
        <v>405</v>
      </c>
      <c r="BS5" s="182" t="s">
        <v>505</v>
      </c>
      <c r="BT5" s="182" t="s">
        <v>416</v>
      </c>
      <c r="BU5" s="181" t="s">
        <v>363</v>
      </c>
      <c r="BV5" s="181" t="s">
        <v>364</v>
      </c>
    </row>
    <row r="6" spans="1:74" s="186" customFormat="1">
      <c r="A6" s="184"/>
      <c r="B6" s="184"/>
      <c r="C6" s="185">
        <v>10</v>
      </c>
      <c r="D6" s="185">
        <v>5</v>
      </c>
      <c r="E6" s="185">
        <v>5</v>
      </c>
      <c r="F6" s="185">
        <v>80</v>
      </c>
      <c r="G6" s="185">
        <f>SUM(C6:F6)</f>
        <v>100</v>
      </c>
      <c r="H6" s="185"/>
      <c r="I6" s="185">
        <v>10</v>
      </c>
      <c r="J6" s="185">
        <v>5</v>
      </c>
      <c r="K6" s="185">
        <v>5</v>
      </c>
      <c r="L6" s="185">
        <v>80</v>
      </c>
      <c r="M6" s="185">
        <v>100</v>
      </c>
      <c r="N6" s="185" t="s">
        <v>364</v>
      </c>
      <c r="O6" s="185">
        <v>10</v>
      </c>
      <c r="P6" s="185">
        <v>5</v>
      </c>
      <c r="Q6" s="185">
        <v>5</v>
      </c>
      <c r="R6" s="185">
        <v>80</v>
      </c>
      <c r="S6" s="185">
        <f>SUM(O6:R6)</f>
        <v>100</v>
      </c>
      <c r="T6" s="185"/>
      <c r="U6" s="185">
        <v>10</v>
      </c>
      <c r="V6" s="185">
        <v>5</v>
      </c>
      <c r="W6" s="185">
        <v>5</v>
      </c>
      <c r="X6" s="185">
        <v>80</v>
      </c>
      <c r="Y6" s="185">
        <v>100</v>
      </c>
      <c r="Z6" s="185" t="s">
        <v>364</v>
      </c>
      <c r="AA6" s="184"/>
      <c r="AB6" s="184"/>
      <c r="AC6" s="185">
        <v>10</v>
      </c>
      <c r="AD6" s="185">
        <v>5</v>
      </c>
      <c r="AE6" s="185">
        <v>5</v>
      </c>
      <c r="AF6" s="185">
        <v>80</v>
      </c>
      <c r="AG6" s="185">
        <f>SUM(AC6:AF6)</f>
        <v>100</v>
      </c>
      <c r="AH6" s="185"/>
      <c r="AI6" s="185">
        <v>10</v>
      </c>
      <c r="AJ6" s="185">
        <v>5</v>
      </c>
      <c r="AK6" s="185">
        <v>5</v>
      </c>
      <c r="AL6" s="185">
        <v>80</v>
      </c>
      <c r="AM6" s="185">
        <v>100</v>
      </c>
      <c r="AN6" s="185" t="s">
        <v>364</v>
      </c>
      <c r="AO6" s="185">
        <v>10</v>
      </c>
      <c r="AP6" s="185">
        <v>5</v>
      </c>
      <c r="AQ6" s="185">
        <v>5</v>
      </c>
      <c r="AR6" s="185">
        <v>80</v>
      </c>
      <c r="AS6" s="185">
        <f>SUM(AO6:AR6)</f>
        <v>100</v>
      </c>
      <c r="AT6" s="185"/>
      <c r="AU6" s="185">
        <v>10</v>
      </c>
      <c r="AV6" s="185">
        <v>5</v>
      </c>
      <c r="AW6" s="185">
        <v>5</v>
      </c>
      <c r="AX6" s="185">
        <v>80</v>
      </c>
      <c r="AY6" s="185">
        <v>100</v>
      </c>
      <c r="AZ6" s="185" t="s">
        <v>364</v>
      </c>
      <c r="BA6" s="184"/>
      <c r="BB6" s="184"/>
      <c r="BC6" s="185">
        <v>10</v>
      </c>
      <c r="BD6" s="185">
        <v>5</v>
      </c>
      <c r="BE6" s="185">
        <v>5</v>
      </c>
      <c r="BF6" s="185">
        <v>80</v>
      </c>
      <c r="BG6" s="185">
        <f>SUM(BC6:BF6)</f>
        <v>100</v>
      </c>
      <c r="BH6" s="185"/>
      <c r="BI6" s="185">
        <v>10</v>
      </c>
      <c r="BJ6" s="185">
        <v>5</v>
      </c>
      <c r="BK6" s="185">
        <v>5</v>
      </c>
      <c r="BL6" s="185">
        <v>80</v>
      </c>
      <c r="BM6" s="185">
        <v>100</v>
      </c>
      <c r="BN6" s="185" t="s">
        <v>364</v>
      </c>
      <c r="BO6" s="185">
        <v>50</v>
      </c>
      <c r="BP6" s="185">
        <v>50</v>
      </c>
      <c r="BQ6" s="185">
        <f>SUM(BO6:BP6)</f>
        <v>100</v>
      </c>
      <c r="BR6" s="184">
        <f t="shared" ref="BR6:BR32" si="0">(G6+S6+AG6+AS6+BG6)</f>
        <v>500</v>
      </c>
      <c r="BS6" s="184">
        <f t="shared" ref="BS6:BS33" si="1">(M6+Y6+AM6+AY6+BM6)</f>
        <v>500</v>
      </c>
      <c r="BT6" s="184">
        <f>SUM(BR6:BS6)</f>
        <v>1000</v>
      </c>
      <c r="BU6" s="184"/>
      <c r="BV6" s="184"/>
    </row>
    <row r="7" spans="1:74">
      <c r="A7" s="187">
        <v>1</v>
      </c>
      <c r="B7" s="188" t="s">
        <v>21</v>
      </c>
      <c r="C7" s="189">
        <v>5.75</v>
      </c>
      <c r="D7" s="170">
        <v>3</v>
      </c>
      <c r="E7" s="170">
        <v>3</v>
      </c>
      <c r="F7" s="189">
        <v>41.5</v>
      </c>
      <c r="G7" s="190">
        <f t="shared" ref="G7:G38" si="2">SUM(C7:F7)</f>
        <v>53.25</v>
      </c>
      <c r="H7" s="170" t="str">
        <f t="shared" ref="H7:H38" si="3">IF(G7&gt;=91,"A1",IF(G7&gt;=81,"A2",IF(G7&gt;=71,"B1",IF(G7&gt;=61,"B2",IF(G7&gt;=51,"C1",IF(G7&gt;=41,"C2",IF(G7&gt;=33,"D","E")))))))</f>
        <v>C1</v>
      </c>
      <c r="I7" s="170">
        <v>5.25</v>
      </c>
      <c r="J7" s="170">
        <v>3</v>
      </c>
      <c r="K7" s="170">
        <v>3</v>
      </c>
      <c r="L7" s="170">
        <v>21</v>
      </c>
      <c r="M7" s="170">
        <f t="shared" ref="M7:M38" si="4">SUM(I7:L7)</f>
        <v>32.25</v>
      </c>
      <c r="N7" s="170" t="str">
        <f>IF(M7&gt;=90,"A1",IF(M7&gt;=80,"A2",IF(M7&gt;=70,"B1",IF(M7&gt;=60,"B2",IF(M7&gt;=50,"C1",IF(M7&gt;=40,"C2",IF(M7&gt;=33,"D","E")))))))</f>
        <v>E</v>
      </c>
      <c r="O7" s="191">
        <v>5</v>
      </c>
      <c r="P7" s="170">
        <v>3</v>
      </c>
      <c r="Q7" s="170">
        <v>3</v>
      </c>
      <c r="R7" s="170">
        <v>44.5</v>
      </c>
      <c r="S7" s="170">
        <f t="shared" ref="S7:S27" si="5">SUM(O7:R7)</f>
        <v>55.5</v>
      </c>
      <c r="T7" s="170" t="str">
        <f t="shared" ref="T7:T38" si="6">IF(S7&gt;=91,"A1",IF(S7&gt;=81,"A2",IF(S7&gt;=71,"B1",IF(S7&gt;=61,"B2",IF(S7&gt;=51,"C1",IF(S7&gt;=41,"C2",IF(S7&gt;=33,"D","E")))))))</f>
        <v>C1</v>
      </c>
      <c r="U7" s="170">
        <v>6</v>
      </c>
      <c r="V7" s="171" t="s">
        <v>45</v>
      </c>
      <c r="W7" s="171" t="s">
        <v>45</v>
      </c>
      <c r="X7" s="192">
        <v>36.5</v>
      </c>
      <c r="Y7" s="172">
        <f t="shared" ref="Y7:Y8" si="7">SUM(U7:X7)</f>
        <v>42.5</v>
      </c>
      <c r="Z7" s="172" t="str">
        <f>IF(Y9&gt;=91,"A1",IF(Y9&gt;=81,"A2",IF(Y9&gt;=71,"B1",IF(Y9&gt;=61,"B2",IF(Y9&gt;=51,"C1",IF(Y9&gt;=41,"C2",IF(Y9&gt;=33,"D","E")))))))</f>
        <v>E</v>
      </c>
      <c r="AA7" s="187">
        <v>1</v>
      </c>
      <c r="AB7" s="188" t="s">
        <v>21</v>
      </c>
      <c r="AC7" s="170">
        <v>9</v>
      </c>
      <c r="AD7" s="170">
        <v>3</v>
      </c>
      <c r="AE7" s="170">
        <v>4</v>
      </c>
      <c r="AF7" s="170">
        <v>27</v>
      </c>
      <c r="AG7" s="170">
        <f t="shared" ref="AG7:AG33" si="8">SUM(AC7:AF7)</f>
        <v>43</v>
      </c>
      <c r="AH7" s="170" t="str">
        <f t="shared" ref="AH7:AH33" si="9">IF(AG7&gt;=91,"A1",IF(AG7&gt;=81,"A2",IF(AG7&gt;=71,"B1",IF(AG7&gt;=61,"B2",IF(AG7&gt;=51,"C1",IF(AG7&gt;=41,"C2",IF(AG7&gt;=33,"D","E")))))))</f>
        <v>C2</v>
      </c>
      <c r="AI7" s="170">
        <v>8.75</v>
      </c>
      <c r="AJ7" s="170">
        <v>3</v>
      </c>
      <c r="AK7" s="170" t="s">
        <v>45</v>
      </c>
      <c r="AL7" s="170">
        <v>52</v>
      </c>
      <c r="AM7" s="172">
        <f t="shared" ref="AM7:AM10" si="10">SUM(AI7:AL7)</f>
        <v>63.75</v>
      </c>
      <c r="AN7" s="172" t="str">
        <f t="shared" ref="AN7:AN38" si="11">IF(AM7&gt;=91,"A1",IF(AM7&gt;=81,"A2",IF(AM7&gt;=71,"B1",IF(AM7&gt;=61,"B2",IF(AM7&gt;=51,"C1",IF(AM7&gt;=41,"C2",IF(AM7&gt;=33,"D","E")))))))</f>
        <v>B2</v>
      </c>
      <c r="AO7" s="170">
        <v>5.25</v>
      </c>
      <c r="AP7" s="170">
        <v>2</v>
      </c>
      <c r="AQ7" s="170">
        <v>2</v>
      </c>
      <c r="AR7" s="170">
        <v>38.5</v>
      </c>
      <c r="AS7" s="170">
        <f t="shared" ref="AS7:AS37" si="12">SUM(AO7:AR7)</f>
        <v>47.75</v>
      </c>
      <c r="AT7" s="170" t="str">
        <f t="shared" ref="AT7:AT38" si="13">IF(AS7&gt;=91,"A1",IF(AS7&gt;=81,"A2",IF(AS7&gt;=71,"B1",IF(AS7&gt;=61,"B2",IF(AS7&gt;=51,"C1",IF(AS7&gt;=41,"C2",IF(AS7&gt;=33,"D","E")))))))</f>
        <v>C2</v>
      </c>
      <c r="AU7" s="170">
        <v>1.5</v>
      </c>
      <c r="AV7" s="170">
        <v>3</v>
      </c>
      <c r="AW7" s="170">
        <v>2</v>
      </c>
      <c r="AX7" s="170">
        <v>31.5</v>
      </c>
      <c r="AY7" s="172">
        <f>SUM(AU7:AX7)</f>
        <v>38</v>
      </c>
      <c r="AZ7" s="172" t="str">
        <f t="shared" ref="AZ7:AZ8" si="14">IF(AY7&gt;=91,"A1",IF(AY7&gt;=81,"A2",IF(AY7&gt;=71,"B1",IF(AY7&gt;=61,"B2",IF(AY7&gt;=51,"C1",IF(AY7&gt;=41,"C2",IF(AY7&gt;=33,"D","E")))))))</f>
        <v>D</v>
      </c>
      <c r="BA7" s="187">
        <v>1</v>
      </c>
      <c r="BB7" s="188" t="s">
        <v>21</v>
      </c>
      <c r="BC7" s="170">
        <v>4.25</v>
      </c>
      <c r="BD7" s="170">
        <v>3</v>
      </c>
      <c r="BE7" s="170">
        <v>3</v>
      </c>
      <c r="BF7" s="170">
        <v>28.5</v>
      </c>
      <c r="BG7" s="170">
        <f t="shared" ref="BG7:BG27" si="15">SUM(BC7:BF7)</f>
        <v>38.75</v>
      </c>
      <c r="BH7" s="170" t="str">
        <f t="shared" ref="BH7:BH38" si="16">IF(BG7&gt;=91,"A1",IF(BG7&gt;=81,"A2",IF(BG7&gt;=71,"B1",IF(BG7&gt;=61,"B2",IF(BG7&gt;=51,"C1",IF(BG7&gt;=41,"C2",IF(BG7&gt;=33,"D","E")))))))</f>
        <v>D</v>
      </c>
      <c r="BI7" s="170">
        <v>6.75</v>
      </c>
      <c r="BJ7" s="170">
        <v>3</v>
      </c>
      <c r="BK7" s="170">
        <v>3</v>
      </c>
      <c r="BL7" s="193">
        <v>27.5</v>
      </c>
      <c r="BM7" s="172">
        <f t="shared" ref="BM7:BM8" si="17">SUM(BI7:BL7)</f>
        <v>40.25</v>
      </c>
      <c r="BN7" s="172" t="str">
        <f t="shared" ref="BN7:BN8" si="18">IF(BM7&gt;=91,"A1",IF(BM7&gt;=81,"A2",IF(BM7&gt;=71,"B1",IF(BM7&gt;=61,"B2",IF(BM7&gt;=51,"C1",IF(BM7&gt;=41,"C2",IF(BM7&gt;=33,"D","E")))))))</f>
        <v>D</v>
      </c>
      <c r="BO7" s="170">
        <v>23</v>
      </c>
      <c r="BP7" s="170">
        <v>29.5</v>
      </c>
      <c r="BQ7" s="185">
        <f t="shared" ref="BQ7:BQ38" si="19">SUM(BO7:BP7)</f>
        <v>52.5</v>
      </c>
      <c r="BR7" s="184">
        <f t="shared" si="0"/>
        <v>238.25</v>
      </c>
      <c r="BS7" s="184">
        <f t="shared" si="1"/>
        <v>216.75</v>
      </c>
      <c r="BT7" s="194">
        <f t="shared" ref="BT7:BT33" si="20">SUM(BR7:BS7)</f>
        <v>455</v>
      </c>
      <c r="BU7" s="175">
        <f>BT7/1000*100</f>
        <v>45.5</v>
      </c>
      <c r="BV7" s="194" t="str">
        <f t="shared" ref="BV7:BV38" si="21">IF(BU7&gt;=91,"A1",IF(BU7&gt;=81,"A2",IF(BU7&gt;=71,"B1",IF(BU7&gt;=61,"B2",IF(BU7&gt;=51,"C1",IF(BU7&gt;=41,"C2",IF(BU7&gt;=33,"D","E")))))))</f>
        <v>C2</v>
      </c>
    </row>
    <row r="8" spans="1:74">
      <c r="A8" s="187">
        <v>2</v>
      </c>
      <c r="B8" s="188" t="s">
        <v>34</v>
      </c>
      <c r="C8" s="189">
        <v>9</v>
      </c>
      <c r="D8" s="170">
        <v>5</v>
      </c>
      <c r="E8" s="170">
        <v>5</v>
      </c>
      <c r="F8" s="189">
        <v>71.5</v>
      </c>
      <c r="G8" s="190">
        <f t="shared" si="2"/>
        <v>90.5</v>
      </c>
      <c r="H8" s="170" t="str">
        <f t="shared" si="3"/>
        <v>A2</v>
      </c>
      <c r="I8" s="170">
        <v>9.25</v>
      </c>
      <c r="J8" s="170">
        <v>5</v>
      </c>
      <c r="K8" s="170">
        <v>5</v>
      </c>
      <c r="L8" s="170">
        <v>70</v>
      </c>
      <c r="M8" s="170">
        <f t="shared" si="4"/>
        <v>89.25</v>
      </c>
      <c r="N8" s="170" t="str">
        <f t="shared" ref="N8:N38" si="22">IF(M8&gt;=90,"A1",IF(M8&gt;=80,"A2",IF(M8&gt;=70,"B1",IF(M8&gt;=60,"B2",IF(M8&gt;=50,"C1",IF(M8&gt;=40,"C2",IF(M8&gt;=33,"D","E")))))))</f>
        <v>A2</v>
      </c>
      <c r="O8" s="191">
        <v>8.75</v>
      </c>
      <c r="P8" s="170">
        <v>5</v>
      </c>
      <c r="Q8" s="170">
        <v>5</v>
      </c>
      <c r="R8" s="170">
        <v>63</v>
      </c>
      <c r="S8" s="170">
        <f t="shared" si="5"/>
        <v>81.75</v>
      </c>
      <c r="T8" s="170" t="str">
        <f t="shared" si="6"/>
        <v>A2</v>
      </c>
      <c r="U8" s="170">
        <v>8.25</v>
      </c>
      <c r="V8" s="171" t="s">
        <v>68</v>
      </c>
      <c r="W8" s="171" t="s">
        <v>68</v>
      </c>
      <c r="X8" s="192">
        <v>66.5</v>
      </c>
      <c r="Y8" s="172">
        <f t="shared" si="7"/>
        <v>74.75</v>
      </c>
      <c r="Z8" s="172" t="str">
        <f t="shared" ref="Z8:Z9" si="23">IF(Y10&gt;=91,"A1",IF(Y10&gt;=81,"A2",IF(Y10&gt;=71,"B1",IF(Y10&gt;=61,"B2",IF(Y10&gt;=51,"C1",IF(Y10&gt;=41,"C2",IF(Y10&gt;=33,"D","E")))))))</f>
        <v>B2</v>
      </c>
      <c r="AA8" s="187">
        <v>2</v>
      </c>
      <c r="AB8" s="188" t="s">
        <v>34</v>
      </c>
      <c r="AC8" s="170">
        <v>9.5</v>
      </c>
      <c r="AD8" s="170">
        <v>4.5</v>
      </c>
      <c r="AE8" s="170">
        <v>5</v>
      </c>
      <c r="AF8" s="170">
        <v>44</v>
      </c>
      <c r="AG8" s="170">
        <f t="shared" si="8"/>
        <v>63</v>
      </c>
      <c r="AH8" s="170" t="str">
        <f t="shared" si="9"/>
        <v>B2</v>
      </c>
      <c r="AI8" s="170">
        <v>10</v>
      </c>
      <c r="AJ8" s="170" t="s">
        <v>68</v>
      </c>
      <c r="AK8" s="170" t="s">
        <v>68</v>
      </c>
      <c r="AL8" s="170">
        <v>60</v>
      </c>
      <c r="AM8" s="172">
        <f t="shared" si="10"/>
        <v>70</v>
      </c>
      <c r="AN8" s="172" t="str">
        <f t="shared" si="11"/>
        <v>B2</v>
      </c>
      <c r="AO8" s="170">
        <v>6.25</v>
      </c>
      <c r="AP8" s="170">
        <v>4</v>
      </c>
      <c r="AQ8" s="170">
        <v>5</v>
      </c>
      <c r="AR8" s="170">
        <v>48</v>
      </c>
      <c r="AS8" s="170">
        <f t="shared" si="12"/>
        <v>63.25</v>
      </c>
      <c r="AT8" s="170" t="str">
        <f t="shared" si="13"/>
        <v>B2</v>
      </c>
      <c r="AU8" s="195">
        <v>7.5</v>
      </c>
      <c r="AV8" s="195">
        <v>5</v>
      </c>
      <c r="AW8" s="195">
        <v>4</v>
      </c>
      <c r="AX8" s="170">
        <v>57</v>
      </c>
      <c r="AY8" s="172">
        <f t="shared" ref="AY8" si="24">SUM(AU8:AX8)</f>
        <v>73.5</v>
      </c>
      <c r="AZ8" s="172" t="str">
        <f t="shared" si="14"/>
        <v>B1</v>
      </c>
      <c r="BA8" s="187">
        <v>2</v>
      </c>
      <c r="BB8" s="188" t="s">
        <v>34</v>
      </c>
      <c r="BC8" s="170">
        <v>8.75</v>
      </c>
      <c r="BD8" s="170">
        <v>5</v>
      </c>
      <c r="BE8" s="170">
        <v>5</v>
      </c>
      <c r="BF8" s="170">
        <v>62</v>
      </c>
      <c r="BG8" s="170">
        <f t="shared" si="15"/>
        <v>80.75</v>
      </c>
      <c r="BH8" s="170" t="str">
        <f t="shared" si="16"/>
        <v>B1</v>
      </c>
      <c r="BI8" s="170">
        <v>9.25</v>
      </c>
      <c r="BJ8" s="170">
        <v>5</v>
      </c>
      <c r="BK8" s="170">
        <v>5</v>
      </c>
      <c r="BL8" s="193">
        <v>73</v>
      </c>
      <c r="BM8" s="172">
        <f t="shared" si="17"/>
        <v>92.25</v>
      </c>
      <c r="BN8" s="172" t="str">
        <f t="shared" si="18"/>
        <v>A1</v>
      </c>
      <c r="BO8" s="170">
        <v>45</v>
      </c>
      <c r="BP8" s="170">
        <v>48</v>
      </c>
      <c r="BQ8" s="185">
        <f t="shared" si="19"/>
        <v>93</v>
      </c>
      <c r="BR8" s="184">
        <f t="shared" si="0"/>
        <v>379.25</v>
      </c>
      <c r="BS8" s="184">
        <f t="shared" si="1"/>
        <v>399.75</v>
      </c>
      <c r="BT8" s="194">
        <f t="shared" si="20"/>
        <v>779</v>
      </c>
      <c r="BU8" s="175">
        <f t="shared" ref="BU8:BU38" si="25">BT8/1000*100</f>
        <v>77.900000000000006</v>
      </c>
      <c r="BV8" s="194" t="str">
        <f t="shared" si="21"/>
        <v>B1</v>
      </c>
    </row>
    <row r="9" spans="1:74">
      <c r="A9" s="187">
        <v>3</v>
      </c>
      <c r="B9" s="188" t="s">
        <v>47</v>
      </c>
      <c r="C9" s="196">
        <v>5.75</v>
      </c>
      <c r="D9" s="170">
        <v>4</v>
      </c>
      <c r="E9" s="170">
        <v>5</v>
      </c>
      <c r="F9" s="196">
        <v>36.5</v>
      </c>
      <c r="G9" s="190">
        <f t="shared" si="2"/>
        <v>51.25</v>
      </c>
      <c r="H9" s="196" t="str">
        <f t="shared" si="3"/>
        <v>C1</v>
      </c>
      <c r="I9" s="170">
        <v>9</v>
      </c>
      <c r="J9" s="170" t="s">
        <v>57</v>
      </c>
      <c r="K9" s="170" t="s">
        <v>45</v>
      </c>
      <c r="L9" s="170">
        <v>34.5</v>
      </c>
      <c r="M9" s="170">
        <f t="shared" si="4"/>
        <v>43.5</v>
      </c>
      <c r="N9" s="170" t="str">
        <f t="shared" si="22"/>
        <v>C2</v>
      </c>
      <c r="O9" s="196">
        <v>4.5</v>
      </c>
      <c r="P9" s="170">
        <v>3.5</v>
      </c>
      <c r="Q9" s="170">
        <v>4</v>
      </c>
      <c r="R9" s="170">
        <v>30</v>
      </c>
      <c r="S9" s="170">
        <f t="shared" si="5"/>
        <v>42</v>
      </c>
      <c r="T9" s="170" t="str">
        <f t="shared" si="6"/>
        <v>C2</v>
      </c>
      <c r="U9" s="170">
        <v>3.75</v>
      </c>
      <c r="V9" s="171" t="s">
        <v>57</v>
      </c>
      <c r="W9" s="171" t="s">
        <v>45</v>
      </c>
      <c r="X9" s="192">
        <v>22.5</v>
      </c>
      <c r="Y9" s="172">
        <f>SUM(U9:X9)</f>
        <v>26.25</v>
      </c>
      <c r="Z9" s="172" t="str">
        <f t="shared" si="23"/>
        <v>B2</v>
      </c>
      <c r="AA9" s="187">
        <v>3</v>
      </c>
      <c r="AB9" s="188" t="s">
        <v>47</v>
      </c>
      <c r="AC9" s="170">
        <v>8.5</v>
      </c>
      <c r="AD9" s="170">
        <v>3</v>
      </c>
      <c r="AE9" s="170">
        <v>3.5</v>
      </c>
      <c r="AF9" s="170">
        <v>27</v>
      </c>
      <c r="AG9" s="170">
        <f t="shared" si="8"/>
        <v>42</v>
      </c>
      <c r="AH9" s="170" t="str">
        <f t="shared" si="9"/>
        <v>C2</v>
      </c>
      <c r="AI9" s="170">
        <v>7.25</v>
      </c>
      <c r="AJ9" s="170">
        <v>3</v>
      </c>
      <c r="AK9" s="170" t="s">
        <v>45</v>
      </c>
      <c r="AL9" s="170">
        <v>30.5</v>
      </c>
      <c r="AM9" s="172">
        <f t="shared" si="10"/>
        <v>40.75</v>
      </c>
      <c r="AN9" s="172" t="str">
        <f t="shared" si="11"/>
        <v>D</v>
      </c>
      <c r="AO9" s="170">
        <v>5.25</v>
      </c>
      <c r="AP9" s="170">
        <v>2</v>
      </c>
      <c r="AQ9" s="170">
        <v>3</v>
      </c>
      <c r="AR9" s="170">
        <v>29.5</v>
      </c>
      <c r="AS9" s="170">
        <f t="shared" si="12"/>
        <v>39.75</v>
      </c>
      <c r="AT9" s="170" t="str">
        <f t="shared" si="13"/>
        <v>D</v>
      </c>
      <c r="AU9" s="170">
        <v>2.25</v>
      </c>
      <c r="AV9" s="170">
        <v>3</v>
      </c>
      <c r="AW9" s="170">
        <v>2</v>
      </c>
      <c r="AX9" s="170">
        <v>19.5</v>
      </c>
      <c r="AY9" s="172">
        <f>SUM(AU9:AX9)</f>
        <v>26.75</v>
      </c>
      <c r="AZ9" s="172" t="str">
        <f>IF(AY9&gt;=91,"A1",IF(AY9&gt;=81,"A2",IF(AY9&gt;=71,"B1",IF(AY9&gt;=61,"B2",IF(AY9&gt;=51,"C1",IF(AY9&gt;=41,"C2",IF(AY9&gt;=33,"D","E")))))))</f>
        <v>E</v>
      </c>
      <c r="BA9" s="187">
        <v>3</v>
      </c>
      <c r="BB9" s="188" t="s">
        <v>47</v>
      </c>
      <c r="BC9" s="170">
        <v>3.5</v>
      </c>
      <c r="BD9" s="170">
        <v>3</v>
      </c>
      <c r="BE9" s="170">
        <v>3</v>
      </c>
      <c r="BF9" s="170">
        <v>28</v>
      </c>
      <c r="BG9" s="170">
        <f t="shared" si="15"/>
        <v>37.5</v>
      </c>
      <c r="BH9" s="170" t="str">
        <f t="shared" si="16"/>
        <v>D</v>
      </c>
      <c r="BI9" s="170">
        <v>6</v>
      </c>
      <c r="BJ9" s="170">
        <v>3</v>
      </c>
      <c r="BK9" s="170">
        <v>3</v>
      </c>
      <c r="BL9" s="193">
        <v>34.5</v>
      </c>
      <c r="BM9" s="172">
        <f>SUM(BI9:BL9)</f>
        <v>46.5</v>
      </c>
      <c r="BN9" s="172" t="str">
        <f>IF(BM9&gt;=91,"A1",IF(BM9&gt;=81,"A2",IF(BM9&gt;=71,"B1",IF(BM9&gt;=61,"B2",IF(BM9&gt;=51,"C1",IF(BM9&gt;=41,"C2",IF(BM9&gt;=33,"D","E")))))))</f>
        <v>C2</v>
      </c>
      <c r="BO9" s="170">
        <v>30.5</v>
      </c>
      <c r="BP9" s="170">
        <v>26.5</v>
      </c>
      <c r="BQ9" s="185">
        <f t="shared" si="19"/>
        <v>57</v>
      </c>
      <c r="BR9" s="184">
        <f t="shared" si="0"/>
        <v>212.5</v>
      </c>
      <c r="BS9" s="184">
        <f t="shared" si="1"/>
        <v>183.75</v>
      </c>
      <c r="BT9" s="194">
        <f t="shared" si="20"/>
        <v>396.25</v>
      </c>
      <c r="BU9" s="175">
        <f t="shared" si="25"/>
        <v>39.625</v>
      </c>
      <c r="BV9" s="194" t="str">
        <f t="shared" si="21"/>
        <v>D</v>
      </c>
    </row>
    <row r="10" spans="1:74">
      <c r="A10" s="187">
        <v>4</v>
      </c>
      <c r="B10" s="188" t="s">
        <v>69</v>
      </c>
      <c r="C10" s="196">
        <v>9</v>
      </c>
      <c r="D10" s="170">
        <v>3</v>
      </c>
      <c r="E10" s="170">
        <v>4</v>
      </c>
      <c r="F10" s="196">
        <v>52.5</v>
      </c>
      <c r="G10" s="190">
        <f t="shared" si="2"/>
        <v>68.5</v>
      </c>
      <c r="H10" s="196" t="str">
        <f t="shared" si="3"/>
        <v>B2</v>
      </c>
      <c r="I10" s="170">
        <v>8.5</v>
      </c>
      <c r="J10" s="170">
        <v>3</v>
      </c>
      <c r="K10" s="170">
        <v>4</v>
      </c>
      <c r="L10" s="170">
        <v>52</v>
      </c>
      <c r="M10" s="170">
        <f t="shared" si="4"/>
        <v>67.5</v>
      </c>
      <c r="N10" s="170" t="str">
        <f t="shared" si="22"/>
        <v>B2</v>
      </c>
      <c r="O10" s="196">
        <v>5.75</v>
      </c>
      <c r="P10" s="170">
        <v>4</v>
      </c>
      <c r="Q10" s="170">
        <v>4.5</v>
      </c>
      <c r="R10" s="170">
        <v>55</v>
      </c>
      <c r="S10" s="170">
        <f t="shared" si="5"/>
        <v>69.25</v>
      </c>
      <c r="T10" s="170" t="str">
        <f t="shared" si="6"/>
        <v>B2</v>
      </c>
      <c r="U10" s="170">
        <v>7.25</v>
      </c>
      <c r="V10" s="171" t="s">
        <v>68</v>
      </c>
      <c r="W10" s="171" t="s">
        <v>57</v>
      </c>
      <c r="X10" s="192">
        <v>63</v>
      </c>
      <c r="Y10" s="172">
        <f>SUM(U10:X10)</f>
        <v>70.25</v>
      </c>
      <c r="Z10" s="172" t="str">
        <f t="shared" ref="Z10:Z38" si="26">IF(Y10&gt;=91,"A1",IF(Y10&gt;=81,"A2",IF(Y10&gt;=71,"B1",IF(Y10&gt;=61,"B2",IF(Y10&gt;=51,"C1",IF(Y10&gt;=41,"C2",IF(Y10&gt;=33,"D","E")))))))</f>
        <v>B2</v>
      </c>
      <c r="AA10" s="187">
        <v>4</v>
      </c>
      <c r="AB10" s="188" t="s">
        <v>69</v>
      </c>
      <c r="AC10" s="170">
        <v>8.5</v>
      </c>
      <c r="AD10" s="170">
        <v>3</v>
      </c>
      <c r="AE10" s="170">
        <v>4</v>
      </c>
      <c r="AF10" s="170">
        <v>27</v>
      </c>
      <c r="AG10" s="170">
        <f t="shared" si="8"/>
        <v>42.5</v>
      </c>
      <c r="AH10" s="170" t="str">
        <f t="shared" si="9"/>
        <v>C2</v>
      </c>
      <c r="AI10" s="170">
        <v>7.75</v>
      </c>
      <c r="AJ10" s="170" t="s">
        <v>57</v>
      </c>
      <c r="AK10" s="170" t="s">
        <v>45</v>
      </c>
      <c r="AL10" s="170">
        <v>38</v>
      </c>
      <c r="AM10" s="172">
        <f t="shared" si="10"/>
        <v>45.75</v>
      </c>
      <c r="AN10" s="172" t="str">
        <f t="shared" si="11"/>
        <v>C2</v>
      </c>
      <c r="AO10" s="170">
        <v>5.5</v>
      </c>
      <c r="AP10" s="170">
        <v>4</v>
      </c>
      <c r="AQ10" s="170">
        <v>4</v>
      </c>
      <c r="AR10" s="170">
        <v>37.5</v>
      </c>
      <c r="AS10" s="170">
        <f t="shared" si="12"/>
        <v>51</v>
      </c>
      <c r="AT10" s="170" t="str">
        <f t="shared" si="13"/>
        <v>C1</v>
      </c>
      <c r="AU10" s="170">
        <v>4.5</v>
      </c>
      <c r="AV10" s="187">
        <v>4</v>
      </c>
      <c r="AW10" s="170">
        <v>4</v>
      </c>
      <c r="AX10" s="170">
        <v>44.5</v>
      </c>
      <c r="AY10" s="172">
        <f>SUM(AU10:AX10)</f>
        <v>57</v>
      </c>
      <c r="AZ10" s="172" t="str">
        <f t="shared" ref="AZ10:AZ38" si="27">IF(AY10&gt;=91,"A1",IF(AY10&gt;=81,"A2",IF(AY10&gt;=71,"B1",IF(AY10&gt;=61,"B2",IF(AY10&gt;=51,"C1",IF(AY10&gt;=41,"C2",IF(AY10&gt;=33,"D","E")))))))</f>
        <v>C1</v>
      </c>
      <c r="BA10" s="187">
        <v>4</v>
      </c>
      <c r="BB10" s="188" t="s">
        <v>69</v>
      </c>
      <c r="BC10" s="170">
        <v>7.5</v>
      </c>
      <c r="BD10" s="170">
        <v>3</v>
      </c>
      <c r="BE10" s="170">
        <v>3</v>
      </c>
      <c r="BF10" s="170">
        <v>34</v>
      </c>
      <c r="BG10" s="170">
        <f t="shared" si="15"/>
        <v>47.5</v>
      </c>
      <c r="BH10" s="170" t="str">
        <f t="shared" si="16"/>
        <v>C2</v>
      </c>
      <c r="BI10" s="170">
        <v>7</v>
      </c>
      <c r="BJ10" s="170">
        <v>5</v>
      </c>
      <c r="BK10" s="170">
        <v>5</v>
      </c>
      <c r="BL10" s="193">
        <v>67</v>
      </c>
      <c r="BM10" s="172">
        <f>SUM(BI10:BL10)</f>
        <v>84</v>
      </c>
      <c r="BN10" s="172" t="str">
        <f t="shared" ref="BN10:BN27" si="28">IF(BM10&gt;=91,"A1",IF(BM10&gt;=81,"A2",IF(BM10&gt;=71,"B1",IF(BM10&gt;=61,"B2",IF(BM10&gt;=51,"C1",IF(BM10&gt;=41,"C2",IF(BM10&gt;=33,"D","E")))))))</f>
        <v>A2</v>
      </c>
      <c r="BO10" s="170">
        <v>28.5</v>
      </c>
      <c r="BP10" s="170">
        <v>26.5</v>
      </c>
      <c r="BQ10" s="185">
        <f t="shared" si="19"/>
        <v>55</v>
      </c>
      <c r="BR10" s="184">
        <f t="shared" si="0"/>
        <v>278.75</v>
      </c>
      <c r="BS10" s="184">
        <f t="shared" si="1"/>
        <v>324.5</v>
      </c>
      <c r="BT10" s="194">
        <f t="shared" si="20"/>
        <v>603.25</v>
      </c>
      <c r="BU10" s="175">
        <f t="shared" si="25"/>
        <v>60.324999999999996</v>
      </c>
      <c r="BV10" s="194" t="str">
        <f t="shared" si="21"/>
        <v>C1</v>
      </c>
    </row>
    <row r="11" spans="1:74">
      <c r="A11" s="187">
        <v>5</v>
      </c>
      <c r="B11" s="188" t="s">
        <v>59</v>
      </c>
      <c r="C11" s="196">
        <v>9.5</v>
      </c>
      <c r="D11" s="170">
        <v>4</v>
      </c>
      <c r="E11" s="170">
        <v>5</v>
      </c>
      <c r="F11" s="196">
        <v>59.5</v>
      </c>
      <c r="G11" s="190">
        <f t="shared" si="2"/>
        <v>78</v>
      </c>
      <c r="H11" s="196" t="str">
        <f t="shared" si="3"/>
        <v>B1</v>
      </c>
      <c r="I11" s="170">
        <v>8</v>
      </c>
      <c r="J11" s="170">
        <v>4</v>
      </c>
      <c r="K11" s="170">
        <v>5</v>
      </c>
      <c r="L11" s="170">
        <v>64.5</v>
      </c>
      <c r="M11" s="170">
        <f t="shared" si="4"/>
        <v>81.5</v>
      </c>
      <c r="N11" s="170" t="str">
        <f t="shared" si="22"/>
        <v>A2</v>
      </c>
      <c r="O11" s="196">
        <v>8</v>
      </c>
      <c r="P11" s="170">
        <v>4</v>
      </c>
      <c r="Q11" s="170">
        <v>4.5</v>
      </c>
      <c r="R11" s="170">
        <v>56</v>
      </c>
      <c r="S11" s="170">
        <f t="shared" si="5"/>
        <v>72.5</v>
      </c>
      <c r="T11" s="170" t="str">
        <f t="shared" si="6"/>
        <v>B1</v>
      </c>
      <c r="U11" s="170">
        <v>8.5</v>
      </c>
      <c r="V11" s="171" t="s">
        <v>57</v>
      </c>
      <c r="W11" s="171" t="s">
        <v>57</v>
      </c>
      <c r="X11" s="192">
        <v>60.5</v>
      </c>
      <c r="Y11" s="172">
        <f t="shared" ref="Y11:Y29" si="29">SUM(U11:X11)</f>
        <v>69</v>
      </c>
      <c r="Z11" s="172" t="str">
        <f t="shared" si="26"/>
        <v>B2</v>
      </c>
      <c r="AA11" s="187">
        <v>5</v>
      </c>
      <c r="AB11" s="188" t="s">
        <v>59</v>
      </c>
      <c r="AC11" s="170">
        <v>10</v>
      </c>
      <c r="AD11" s="170">
        <v>4.5</v>
      </c>
      <c r="AE11" s="170">
        <v>5</v>
      </c>
      <c r="AF11" s="170">
        <v>54</v>
      </c>
      <c r="AG11" s="170">
        <f t="shared" si="8"/>
        <v>73.5</v>
      </c>
      <c r="AH11" s="170" t="str">
        <f t="shared" si="9"/>
        <v>B1</v>
      </c>
      <c r="AI11" s="170">
        <v>8.25</v>
      </c>
      <c r="AJ11" s="170" t="s">
        <v>68</v>
      </c>
      <c r="AK11" s="170">
        <v>5</v>
      </c>
      <c r="AL11" s="170">
        <v>63</v>
      </c>
      <c r="AM11" s="172">
        <f t="shared" ref="AM11:AM38" si="30">SUM(AI11:AL11)</f>
        <v>76.25</v>
      </c>
      <c r="AN11" s="172" t="str">
        <f t="shared" si="11"/>
        <v>B1</v>
      </c>
      <c r="AO11" s="170">
        <v>5.75</v>
      </c>
      <c r="AP11" s="170">
        <v>4</v>
      </c>
      <c r="AQ11" s="170">
        <v>4</v>
      </c>
      <c r="AR11" s="170">
        <v>55.5</v>
      </c>
      <c r="AS11" s="170">
        <f t="shared" si="12"/>
        <v>69.25</v>
      </c>
      <c r="AT11" s="170" t="str">
        <f t="shared" si="13"/>
        <v>B2</v>
      </c>
      <c r="AU11" s="170">
        <v>6.5</v>
      </c>
      <c r="AV11" s="187">
        <v>4</v>
      </c>
      <c r="AW11" s="170">
        <v>5</v>
      </c>
      <c r="AX11" s="170">
        <v>48</v>
      </c>
      <c r="AY11" s="172">
        <f t="shared" ref="AY11:AY38" si="31">SUM(AU11:AX11)</f>
        <v>63.5</v>
      </c>
      <c r="AZ11" s="172" t="str">
        <f t="shared" si="27"/>
        <v>B2</v>
      </c>
      <c r="BA11" s="187">
        <v>5</v>
      </c>
      <c r="BB11" s="188" t="s">
        <v>59</v>
      </c>
      <c r="BC11" s="170">
        <v>9.5</v>
      </c>
      <c r="BD11" s="170">
        <v>4</v>
      </c>
      <c r="BE11" s="170">
        <v>4</v>
      </c>
      <c r="BF11" s="170">
        <v>65.5</v>
      </c>
      <c r="BG11" s="170">
        <f t="shared" si="15"/>
        <v>83</v>
      </c>
      <c r="BH11" s="170" t="str">
        <f t="shared" si="16"/>
        <v>A2</v>
      </c>
      <c r="BI11" s="170">
        <v>9</v>
      </c>
      <c r="BJ11" s="170">
        <v>5</v>
      </c>
      <c r="BK11" s="170">
        <v>5</v>
      </c>
      <c r="BL11" s="193">
        <v>47.5</v>
      </c>
      <c r="BM11" s="172">
        <f t="shared" ref="BM11:BM27" si="32">SUM(BI11:BL11)</f>
        <v>66.5</v>
      </c>
      <c r="BN11" s="172" t="str">
        <f t="shared" si="28"/>
        <v>B2</v>
      </c>
      <c r="BO11" s="170">
        <v>48</v>
      </c>
      <c r="BP11" s="170">
        <v>39.5</v>
      </c>
      <c r="BQ11" s="185">
        <f t="shared" si="19"/>
        <v>87.5</v>
      </c>
      <c r="BR11" s="184">
        <f t="shared" si="0"/>
        <v>376.25</v>
      </c>
      <c r="BS11" s="184">
        <f t="shared" si="1"/>
        <v>356.75</v>
      </c>
      <c r="BT11" s="194">
        <f t="shared" si="20"/>
        <v>733</v>
      </c>
      <c r="BU11" s="175">
        <f t="shared" si="25"/>
        <v>73.3</v>
      </c>
      <c r="BV11" s="194" t="str">
        <f t="shared" si="21"/>
        <v>B1</v>
      </c>
    </row>
    <row r="12" spans="1:74">
      <c r="A12" s="187">
        <v>6</v>
      </c>
      <c r="B12" s="188" t="s">
        <v>79</v>
      </c>
      <c r="C12" s="196">
        <v>8.75</v>
      </c>
      <c r="D12" s="170">
        <v>3</v>
      </c>
      <c r="E12" s="170">
        <v>3</v>
      </c>
      <c r="F12" s="196">
        <v>51.5</v>
      </c>
      <c r="G12" s="190">
        <f t="shared" si="2"/>
        <v>66.25</v>
      </c>
      <c r="H12" s="196" t="str">
        <f t="shared" si="3"/>
        <v>B2</v>
      </c>
      <c r="I12" s="170">
        <v>8</v>
      </c>
      <c r="J12" s="170">
        <v>3</v>
      </c>
      <c r="K12" s="170" t="s">
        <v>32</v>
      </c>
      <c r="L12" s="170">
        <v>48</v>
      </c>
      <c r="M12" s="170">
        <f t="shared" si="4"/>
        <v>59</v>
      </c>
      <c r="N12" s="170" t="str">
        <f t="shared" si="22"/>
        <v>C1</v>
      </c>
      <c r="O12" s="196">
        <v>8.25</v>
      </c>
      <c r="P12" s="170">
        <v>4.5</v>
      </c>
      <c r="Q12" s="170">
        <v>4.5</v>
      </c>
      <c r="R12" s="170">
        <v>58.5</v>
      </c>
      <c r="S12" s="170">
        <f t="shared" si="5"/>
        <v>75.75</v>
      </c>
      <c r="T12" s="170" t="str">
        <f t="shared" si="6"/>
        <v>B1</v>
      </c>
      <c r="U12" s="170">
        <v>9</v>
      </c>
      <c r="V12" s="171" t="s">
        <v>68</v>
      </c>
      <c r="W12" s="171" t="s">
        <v>68</v>
      </c>
      <c r="X12" s="192">
        <v>64.5</v>
      </c>
      <c r="Y12" s="172">
        <f t="shared" si="29"/>
        <v>73.5</v>
      </c>
      <c r="Z12" s="172" t="str">
        <f t="shared" si="26"/>
        <v>B1</v>
      </c>
      <c r="AA12" s="187">
        <v>6</v>
      </c>
      <c r="AB12" s="188" t="s">
        <v>79</v>
      </c>
      <c r="AC12" s="170">
        <v>7.75</v>
      </c>
      <c r="AD12" s="170">
        <v>3</v>
      </c>
      <c r="AE12" s="170">
        <v>4</v>
      </c>
      <c r="AF12" s="170">
        <v>27.5</v>
      </c>
      <c r="AG12" s="170">
        <f t="shared" si="8"/>
        <v>42.25</v>
      </c>
      <c r="AH12" s="170" t="str">
        <f t="shared" si="9"/>
        <v>C2</v>
      </c>
      <c r="AI12" s="170">
        <v>5.75</v>
      </c>
      <c r="AJ12" s="170" t="s">
        <v>57</v>
      </c>
      <c r="AK12" s="170">
        <v>4</v>
      </c>
      <c r="AL12" s="170">
        <v>42</v>
      </c>
      <c r="AM12" s="172">
        <f t="shared" si="30"/>
        <v>51.75</v>
      </c>
      <c r="AN12" s="172" t="str">
        <f t="shared" si="11"/>
        <v>C1</v>
      </c>
      <c r="AO12" s="170">
        <v>4.75</v>
      </c>
      <c r="AP12" s="170">
        <v>3</v>
      </c>
      <c r="AQ12" s="170">
        <v>3</v>
      </c>
      <c r="AR12" s="170">
        <v>46.5</v>
      </c>
      <c r="AS12" s="170">
        <f t="shared" si="12"/>
        <v>57.25</v>
      </c>
      <c r="AT12" s="170" t="str">
        <f t="shared" si="13"/>
        <v>C1</v>
      </c>
      <c r="AU12" s="170">
        <v>3.75</v>
      </c>
      <c r="AV12" s="187">
        <v>4</v>
      </c>
      <c r="AW12" s="170">
        <v>3.5</v>
      </c>
      <c r="AX12" s="170">
        <v>48.5</v>
      </c>
      <c r="AY12" s="172">
        <f t="shared" si="31"/>
        <v>59.75</v>
      </c>
      <c r="AZ12" s="172" t="str">
        <f t="shared" si="27"/>
        <v>C1</v>
      </c>
      <c r="BA12" s="187">
        <v>6</v>
      </c>
      <c r="BB12" s="188" t="s">
        <v>79</v>
      </c>
      <c r="BC12" s="170">
        <v>6</v>
      </c>
      <c r="BD12" s="170">
        <v>4</v>
      </c>
      <c r="BE12" s="170">
        <v>4</v>
      </c>
      <c r="BF12" s="170">
        <v>40</v>
      </c>
      <c r="BG12" s="170">
        <f t="shared" si="15"/>
        <v>54</v>
      </c>
      <c r="BH12" s="170" t="str">
        <f t="shared" si="16"/>
        <v>C1</v>
      </c>
      <c r="BI12" s="170">
        <v>8.5</v>
      </c>
      <c r="BJ12" s="187">
        <v>3.5</v>
      </c>
      <c r="BK12" s="170">
        <v>3.5</v>
      </c>
      <c r="BL12" s="170">
        <v>52.5</v>
      </c>
      <c r="BM12" s="172">
        <f t="shared" si="32"/>
        <v>68</v>
      </c>
      <c r="BN12" s="172" t="str">
        <f t="shared" si="28"/>
        <v>B2</v>
      </c>
      <c r="BO12" s="170">
        <v>40.5</v>
      </c>
      <c r="BP12" s="170">
        <v>37</v>
      </c>
      <c r="BQ12" s="185">
        <f t="shared" si="19"/>
        <v>77.5</v>
      </c>
      <c r="BR12" s="184">
        <f t="shared" si="0"/>
        <v>295.5</v>
      </c>
      <c r="BS12" s="184">
        <f t="shared" si="1"/>
        <v>312</v>
      </c>
      <c r="BT12" s="194">
        <f t="shared" si="20"/>
        <v>607.5</v>
      </c>
      <c r="BU12" s="175">
        <f t="shared" si="25"/>
        <v>60.750000000000007</v>
      </c>
      <c r="BV12" s="194" t="str">
        <f t="shared" si="21"/>
        <v>C1</v>
      </c>
    </row>
    <row r="13" spans="1:74">
      <c r="A13" s="187">
        <v>7</v>
      </c>
      <c r="B13" s="188" t="s">
        <v>320</v>
      </c>
      <c r="C13" s="196">
        <v>7</v>
      </c>
      <c r="D13" s="170">
        <v>5</v>
      </c>
      <c r="E13" s="170">
        <v>4</v>
      </c>
      <c r="F13" s="196">
        <v>46</v>
      </c>
      <c r="G13" s="190">
        <f t="shared" si="2"/>
        <v>62</v>
      </c>
      <c r="H13" s="196" t="str">
        <f t="shared" si="3"/>
        <v>B2</v>
      </c>
      <c r="I13" s="170">
        <v>8</v>
      </c>
      <c r="J13" s="170" t="s">
        <v>57</v>
      </c>
      <c r="K13" s="170">
        <v>4</v>
      </c>
      <c r="L13" s="170">
        <v>62</v>
      </c>
      <c r="M13" s="170">
        <f t="shared" si="4"/>
        <v>74</v>
      </c>
      <c r="N13" s="170" t="str">
        <f t="shared" si="22"/>
        <v>B1</v>
      </c>
      <c r="O13" s="196">
        <v>6.5</v>
      </c>
      <c r="P13" s="170">
        <v>4</v>
      </c>
      <c r="Q13" s="170">
        <v>4.5</v>
      </c>
      <c r="R13" s="170">
        <v>57.5</v>
      </c>
      <c r="S13" s="170">
        <f t="shared" si="5"/>
        <v>72.5</v>
      </c>
      <c r="T13" s="170" t="str">
        <f t="shared" si="6"/>
        <v>B1</v>
      </c>
      <c r="U13" s="170">
        <v>8</v>
      </c>
      <c r="V13" s="171" t="s">
        <v>57</v>
      </c>
      <c r="W13" s="171" t="s">
        <v>57</v>
      </c>
      <c r="X13" s="192">
        <v>49</v>
      </c>
      <c r="Y13" s="172">
        <f t="shared" si="29"/>
        <v>57</v>
      </c>
      <c r="Z13" s="172" t="str">
        <f t="shared" si="26"/>
        <v>C1</v>
      </c>
      <c r="AA13" s="187">
        <v>7</v>
      </c>
      <c r="AB13" s="188" t="s">
        <v>320</v>
      </c>
      <c r="AC13" s="170">
        <v>6.5</v>
      </c>
      <c r="AD13" s="170">
        <v>3.5</v>
      </c>
      <c r="AE13" s="170">
        <v>4</v>
      </c>
      <c r="AF13" s="170">
        <v>37.5</v>
      </c>
      <c r="AG13" s="170">
        <f t="shared" si="8"/>
        <v>51.5</v>
      </c>
      <c r="AH13" s="170" t="str">
        <f t="shared" si="9"/>
        <v>C1</v>
      </c>
      <c r="AI13" s="170">
        <v>7.5</v>
      </c>
      <c r="AJ13" s="170" t="s">
        <v>57</v>
      </c>
      <c r="AK13" s="170">
        <v>4</v>
      </c>
      <c r="AL13" s="170">
        <v>46</v>
      </c>
      <c r="AM13" s="172">
        <f t="shared" si="30"/>
        <v>57.5</v>
      </c>
      <c r="AN13" s="172" t="str">
        <f t="shared" si="11"/>
        <v>C1</v>
      </c>
      <c r="AO13" s="170">
        <v>7.25</v>
      </c>
      <c r="AP13" s="170">
        <v>4</v>
      </c>
      <c r="AQ13" s="170">
        <v>5</v>
      </c>
      <c r="AR13" s="170">
        <v>51</v>
      </c>
      <c r="AS13" s="170">
        <f t="shared" si="12"/>
        <v>67.25</v>
      </c>
      <c r="AT13" s="170" t="str">
        <f t="shared" si="13"/>
        <v>B2</v>
      </c>
      <c r="AU13" s="170">
        <v>6.75</v>
      </c>
      <c r="AV13" s="187">
        <v>5</v>
      </c>
      <c r="AW13" s="170">
        <v>4</v>
      </c>
      <c r="AX13" s="170">
        <v>46.5</v>
      </c>
      <c r="AY13" s="172">
        <f t="shared" si="31"/>
        <v>62.25</v>
      </c>
      <c r="AZ13" s="172" t="str">
        <f t="shared" si="27"/>
        <v>B2</v>
      </c>
      <c r="BA13" s="187">
        <v>7</v>
      </c>
      <c r="BB13" s="188" t="s">
        <v>320</v>
      </c>
      <c r="BC13" s="170">
        <v>7.25</v>
      </c>
      <c r="BD13" s="170">
        <v>4</v>
      </c>
      <c r="BE13" s="170">
        <v>4</v>
      </c>
      <c r="BF13" s="170">
        <v>49.5</v>
      </c>
      <c r="BG13" s="170">
        <f t="shared" si="15"/>
        <v>64.75</v>
      </c>
      <c r="BH13" s="170" t="str">
        <f t="shared" si="16"/>
        <v>B2</v>
      </c>
      <c r="BI13" s="170">
        <v>9.75</v>
      </c>
      <c r="BJ13" s="170">
        <v>5</v>
      </c>
      <c r="BK13" s="170">
        <v>4</v>
      </c>
      <c r="BL13" s="193">
        <v>48.5</v>
      </c>
      <c r="BM13" s="172">
        <f t="shared" si="32"/>
        <v>67.25</v>
      </c>
      <c r="BN13" s="172" t="str">
        <f t="shared" si="28"/>
        <v>B2</v>
      </c>
      <c r="BO13" s="170">
        <v>48</v>
      </c>
      <c r="BP13" s="170">
        <v>47.5</v>
      </c>
      <c r="BQ13" s="185">
        <f t="shared" si="19"/>
        <v>95.5</v>
      </c>
      <c r="BR13" s="184">
        <f t="shared" si="0"/>
        <v>318</v>
      </c>
      <c r="BS13" s="184">
        <f t="shared" si="1"/>
        <v>318</v>
      </c>
      <c r="BT13" s="194">
        <f t="shared" si="20"/>
        <v>636</v>
      </c>
      <c r="BU13" s="175">
        <f t="shared" si="25"/>
        <v>63.6</v>
      </c>
      <c r="BV13" s="194" t="str">
        <f t="shared" si="21"/>
        <v>B2</v>
      </c>
    </row>
    <row r="14" spans="1:74">
      <c r="A14" s="187">
        <v>8</v>
      </c>
      <c r="B14" s="188" t="s">
        <v>91</v>
      </c>
      <c r="C14" s="196">
        <v>9.5</v>
      </c>
      <c r="D14" s="170">
        <v>5</v>
      </c>
      <c r="E14" s="170">
        <v>5</v>
      </c>
      <c r="F14" s="196">
        <v>69.5</v>
      </c>
      <c r="G14" s="190">
        <f t="shared" si="2"/>
        <v>89</v>
      </c>
      <c r="H14" s="196" t="str">
        <f t="shared" si="3"/>
        <v>A2</v>
      </c>
      <c r="I14" s="170">
        <v>8.5</v>
      </c>
      <c r="J14" s="170">
        <v>5</v>
      </c>
      <c r="K14" s="170">
        <v>5</v>
      </c>
      <c r="L14" s="170">
        <v>68.5</v>
      </c>
      <c r="M14" s="170">
        <f t="shared" si="4"/>
        <v>87</v>
      </c>
      <c r="N14" s="170" t="str">
        <f t="shared" si="22"/>
        <v>A2</v>
      </c>
      <c r="O14" s="196">
        <v>7.5</v>
      </c>
      <c r="P14" s="170">
        <v>5</v>
      </c>
      <c r="Q14" s="170">
        <v>5</v>
      </c>
      <c r="R14" s="170">
        <v>65.5</v>
      </c>
      <c r="S14" s="170">
        <f t="shared" si="5"/>
        <v>83</v>
      </c>
      <c r="T14" s="170" t="str">
        <f t="shared" si="6"/>
        <v>A2</v>
      </c>
      <c r="U14" s="170">
        <v>8</v>
      </c>
      <c r="V14" s="171" t="s">
        <v>68</v>
      </c>
      <c r="W14" s="171" t="s">
        <v>68</v>
      </c>
      <c r="X14" s="192">
        <v>65.5</v>
      </c>
      <c r="Y14" s="172">
        <f t="shared" si="29"/>
        <v>73.5</v>
      </c>
      <c r="Z14" s="172" t="str">
        <f t="shared" si="26"/>
        <v>B1</v>
      </c>
      <c r="AA14" s="187">
        <v>8</v>
      </c>
      <c r="AB14" s="188" t="s">
        <v>91</v>
      </c>
      <c r="AC14" s="170">
        <v>10</v>
      </c>
      <c r="AD14" s="170">
        <v>4.5</v>
      </c>
      <c r="AE14" s="170">
        <v>5</v>
      </c>
      <c r="AF14" s="170">
        <v>60</v>
      </c>
      <c r="AG14" s="170">
        <f t="shared" si="8"/>
        <v>79.5</v>
      </c>
      <c r="AH14" s="170" t="str">
        <f t="shared" si="9"/>
        <v>B1</v>
      </c>
      <c r="AI14" s="170">
        <v>9</v>
      </c>
      <c r="AJ14" s="170" t="s">
        <v>68</v>
      </c>
      <c r="AK14" s="170">
        <v>5</v>
      </c>
      <c r="AL14" s="170">
        <v>63</v>
      </c>
      <c r="AM14" s="172">
        <f t="shared" si="30"/>
        <v>77</v>
      </c>
      <c r="AN14" s="172" t="str">
        <f t="shared" si="11"/>
        <v>B1</v>
      </c>
      <c r="AO14" s="170">
        <v>9.75</v>
      </c>
      <c r="AP14" s="170">
        <v>5</v>
      </c>
      <c r="AQ14" s="170">
        <v>5</v>
      </c>
      <c r="AR14" s="170">
        <v>71</v>
      </c>
      <c r="AS14" s="170">
        <f t="shared" si="12"/>
        <v>90.75</v>
      </c>
      <c r="AT14" s="170" t="str">
        <f t="shared" si="13"/>
        <v>A2</v>
      </c>
      <c r="AU14" s="170">
        <v>9.75</v>
      </c>
      <c r="AV14" s="187">
        <v>5</v>
      </c>
      <c r="AW14" s="170">
        <v>5</v>
      </c>
      <c r="AX14" s="170">
        <v>70</v>
      </c>
      <c r="AY14" s="172">
        <f t="shared" si="31"/>
        <v>89.75</v>
      </c>
      <c r="AZ14" s="172" t="str">
        <f t="shared" si="27"/>
        <v>A2</v>
      </c>
      <c r="BA14" s="187">
        <v>8</v>
      </c>
      <c r="BB14" s="188" t="s">
        <v>91</v>
      </c>
      <c r="BC14" s="170">
        <v>9.25</v>
      </c>
      <c r="BD14" s="170">
        <v>5</v>
      </c>
      <c r="BE14" s="170">
        <v>5</v>
      </c>
      <c r="BF14" s="170">
        <v>59.5</v>
      </c>
      <c r="BG14" s="170">
        <f t="shared" si="15"/>
        <v>78.75</v>
      </c>
      <c r="BH14" s="170" t="str">
        <f t="shared" si="16"/>
        <v>B1</v>
      </c>
      <c r="BI14" s="170">
        <v>9</v>
      </c>
      <c r="BJ14" s="170">
        <v>5</v>
      </c>
      <c r="BK14" s="170">
        <v>5</v>
      </c>
      <c r="BL14" s="193">
        <v>70</v>
      </c>
      <c r="BM14" s="172">
        <f t="shared" si="32"/>
        <v>89</v>
      </c>
      <c r="BN14" s="172" t="str">
        <f t="shared" si="28"/>
        <v>A2</v>
      </c>
      <c r="BO14" s="170">
        <v>48</v>
      </c>
      <c r="BP14" s="170">
        <v>49</v>
      </c>
      <c r="BQ14" s="185">
        <f t="shared" si="19"/>
        <v>97</v>
      </c>
      <c r="BR14" s="184">
        <f t="shared" si="0"/>
        <v>421</v>
      </c>
      <c r="BS14" s="184">
        <f t="shared" si="1"/>
        <v>416.25</v>
      </c>
      <c r="BT14" s="194">
        <f t="shared" si="20"/>
        <v>837.25</v>
      </c>
      <c r="BU14" s="175">
        <f t="shared" si="25"/>
        <v>83.725000000000009</v>
      </c>
      <c r="BV14" s="194" t="str">
        <f t="shared" si="21"/>
        <v>A2</v>
      </c>
    </row>
    <row r="15" spans="1:74">
      <c r="A15" s="187">
        <v>9</v>
      </c>
      <c r="B15" s="188" t="s">
        <v>101</v>
      </c>
      <c r="C15" s="196">
        <v>6.75</v>
      </c>
      <c r="D15" s="170">
        <v>5</v>
      </c>
      <c r="E15" s="170">
        <v>5</v>
      </c>
      <c r="F15" s="196">
        <v>63.5</v>
      </c>
      <c r="G15" s="190">
        <f t="shared" si="2"/>
        <v>80.25</v>
      </c>
      <c r="H15" s="196" t="str">
        <f t="shared" si="3"/>
        <v>B1</v>
      </c>
      <c r="I15" s="170">
        <v>8.5</v>
      </c>
      <c r="J15" s="170">
        <v>5</v>
      </c>
      <c r="K15" s="170">
        <v>5</v>
      </c>
      <c r="L15" s="170">
        <v>63</v>
      </c>
      <c r="M15" s="170">
        <f t="shared" si="4"/>
        <v>81.5</v>
      </c>
      <c r="N15" s="170" t="str">
        <f t="shared" si="22"/>
        <v>A2</v>
      </c>
      <c r="O15" s="196">
        <v>6.75</v>
      </c>
      <c r="P15" s="170">
        <v>4.5</v>
      </c>
      <c r="Q15" s="170">
        <v>5</v>
      </c>
      <c r="R15" s="170">
        <v>59</v>
      </c>
      <c r="S15" s="170">
        <f t="shared" si="5"/>
        <v>75.25</v>
      </c>
      <c r="T15" s="170" t="str">
        <f t="shared" si="6"/>
        <v>B1</v>
      </c>
      <c r="U15" s="170">
        <v>8</v>
      </c>
      <c r="V15" s="171" t="s">
        <v>68</v>
      </c>
      <c r="W15" s="171" t="s">
        <v>57</v>
      </c>
      <c r="X15" s="192">
        <v>61.5</v>
      </c>
      <c r="Y15" s="172">
        <f t="shared" si="29"/>
        <v>69.5</v>
      </c>
      <c r="Z15" s="172" t="str">
        <f t="shared" si="26"/>
        <v>B2</v>
      </c>
      <c r="AA15" s="187">
        <v>9</v>
      </c>
      <c r="AB15" s="188" t="s">
        <v>101</v>
      </c>
      <c r="AC15" s="170">
        <v>7</v>
      </c>
      <c r="AD15" s="170">
        <v>3</v>
      </c>
      <c r="AE15" s="170">
        <v>4</v>
      </c>
      <c r="AF15" s="170">
        <v>23</v>
      </c>
      <c r="AG15" s="170">
        <f t="shared" si="8"/>
        <v>37</v>
      </c>
      <c r="AH15" s="170" t="str">
        <f t="shared" si="9"/>
        <v>D</v>
      </c>
      <c r="AI15" s="170">
        <v>7.5</v>
      </c>
      <c r="AJ15" s="170" t="s">
        <v>57</v>
      </c>
      <c r="AK15" s="170" t="s">
        <v>45</v>
      </c>
      <c r="AL15" s="170">
        <v>37</v>
      </c>
      <c r="AM15" s="172">
        <f t="shared" si="30"/>
        <v>44.5</v>
      </c>
      <c r="AN15" s="172" t="str">
        <f t="shared" si="11"/>
        <v>C2</v>
      </c>
      <c r="AO15" s="170">
        <v>4.5</v>
      </c>
      <c r="AP15" s="170">
        <v>3</v>
      </c>
      <c r="AQ15" s="170">
        <v>4</v>
      </c>
      <c r="AR15" s="170">
        <v>43</v>
      </c>
      <c r="AS15" s="170">
        <f t="shared" si="12"/>
        <v>54.5</v>
      </c>
      <c r="AT15" s="170" t="str">
        <f t="shared" si="13"/>
        <v>C1</v>
      </c>
      <c r="AU15" s="170">
        <v>5.75</v>
      </c>
      <c r="AV15" s="187">
        <v>4</v>
      </c>
      <c r="AW15" s="170">
        <v>3</v>
      </c>
      <c r="AX15" s="170">
        <v>46.5</v>
      </c>
      <c r="AY15" s="172">
        <f t="shared" si="31"/>
        <v>59.25</v>
      </c>
      <c r="AZ15" s="172" t="str">
        <f t="shared" si="27"/>
        <v>C1</v>
      </c>
      <c r="BA15" s="187">
        <v>9</v>
      </c>
      <c r="BB15" s="188" t="s">
        <v>101</v>
      </c>
      <c r="BC15" s="170">
        <v>6.5</v>
      </c>
      <c r="BD15" s="170">
        <v>3</v>
      </c>
      <c r="BE15" s="170">
        <v>3</v>
      </c>
      <c r="BF15" s="170">
        <v>59</v>
      </c>
      <c r="BG15" s="170">
        <f t="shared" si="15"/>
        <v>71.5</v>
      </c>
      <c r="BH15" s="170" t="str">
        <f t="shared" si="16"/>
        <v>B1</v>
      </c>
      <c r="BI15" s="170">
        <v>8.25</v>
      </c>
      <c r="BJ15" s="170">
        <v>4</v>
      </c>
      <c r="BK15" s="170">
        <v>4</v>
      </c>
      <c r="BL15" s="193">
        <v>54</v>
      </c>
      <c r="BM15" s="172">
        <f t="shared" si="32"/>
        <v>70.25</v>
      </c>
      <c r="BN15" s="172" t="str">
        <f t="shared" si="28"/>
        <v>B2</v>
      </c>
      <c r="BO15" s="170">
        <v>46</v>
      </c>
      <c r="BP15" s="170">
        <v>43</v>
      </c>
      <c r="BQ15" s="185">
        <f t="shared" si="19"/>
        <v>89</v>
      </c>
      <c r="BR15" s="184">
        <f t="shared" si="0"/>
        <v>318.5</v>
      </c>
      <c r="BS15" s="184">
        <f t="shared" si="1"/>
        <v>325</v>
      </c>
      <c r="BT15" s="194">
        <f t="shared" si="20"/>
        <v>643.5</v>
      </c>
      <c r="BU15" s="175">
        <f t="shared" si="25"/>
        <v>64.349999999999994</v>
      </c>
      <c r="BV15" s="194" t="str">
        <f t="shared" si="21"/>
        <v>B2</v>
      </c>
    </row>
    <row r="16" spans="1:74">
      <c r="A16" s="187">
        <v>10</v>
      </c>
      <c r="B16" s="188" t="s">
        <v>112</v>
      </c>
      <c r="C16" s="196">
        <v>8.75</v>
      </c>
      <c r="D16" s="170">
        <v>4</v>
      </c>
      <c r="E16" s="170">
        <v>4</v>
      </c>
      <c r="F16" s="196">
        <v>49</v>
      </c>
      <c r="G16" s="190">
        <f t="shared" si="2"/>
        <v>65.75</v>
      </c>
      <c r="H16" s="196" t="str">
        <f t="shared" si="3"/>
        <v>B2</v>
      </c>
      <c r="I16" s="170">
        <v>7.75</v>
      </c>
      <c r="J16" s="170" t="s">
        <v>68</v>
      </c>
      <c r="K16" s="170" t="s">
        <v>57</v>
      </c>
      <c r="L16" s="170">
        <v>55</v>
      </c>
      <c r="M16" s="170">
        <f t="shared" si="4"/>
        <v>62.75</v>
      </c>
      <c r="N16" s="170" t="str">
        <f t="shared" si="22"/>
        <v>B2</v>
      </c>
      <c r="O16" s="196">
        <v>5.75</v>
      </c>
      <c r="P16" s="170">
        <v>4</v>
      </c>
      <c r="Q16" s="170">
        <v>4</v>
      </c>
      <c r="R16" s="170">
        <v>45.5</v>
      </c>
      <c r="S16" s="170">
        <f t="shared" si="5"/>
        <v>59.25</v>
      </c>
      <c r="T16" s="170" t="str">
        <f t="shared" si="6"/>
        <v>C1</v>
      </c>
      <c r="U16" s="170">
        <v>7</v>
      </c>
      <c r="V16" s="171" t="s">
        <v>45</v>
      </c>
      <c r="W16" s="171" t="s">
        <v>57</v>
      </c>
      <c r="X16" s="192">
        <v>59.5</v>
      </c>
      <c r="Y16" s="172">
        <f t="shared" si="29"/>
        <v>66.5</v>
      </c>
      <c r="Z16" s="172" t="str">
        <f t="shared" si="26"/>
        <v>B2</v>
      </c>
      <c r="AA16" s="187">
        <v>10</v>
      </c>
      <c r="AB16" s="188" t="s">
        <v>112</v>
      </c>
      <c r="AC16" s="170">
        <v>5.5</v>
      </c>
      <c r="AD16" s="170">
        <v>3</v>
      </c>
      <c r="AE16" s="170">
        <v>3.5</v>
      </c>
      <c r="AF16" s="170">
        <v>28.5</v>
      </c>
      <c r="AG16" s="170">
        <f t="shared" si="8"/>
        <v>40.5</v>
      </c>
      <c r="AH16" s="170" t="str">
        <f t="shared" si="9"/>
        <v>D</v>
      </c>
      <c r="AI16" s="170">
        <v>5.5</v>
      </c>
      <c r="AJ16" s="170" t="s">
        <v>45</v>
      </c>
      <c r="AK16" s="170" t="s">
        <v>45</v>
      </c>
      <c r="AL16" s="170">
        <v>27</v>
      </c>
      <c r="AM16" s="172">
        <f t="shared" si="30"/>
        <v>32.5</v>
      </c>
      <c r="AN16" s="172" t="str">
        <f t="shared" si="11"/>
        <v>E</v>
      </c>
      <c r="AO16" s="170">
        <v>5.25</v>
      </c>
      <c r="AP16" s="170">
        <v>3</v>
      </c>
      <c r="AQ16" s="170">
        <v>2</v>
      </c>
      <c r="AR16" s="170">
        <v>35</v>
      </c>
      <c r="AS16" s="170">
        <f t="shared" si="12"/>
        <v>45.25</v>
      </c>
      <c r="AT16" s="170" t="str">
        <f t="shared" si="13"/>
        <v>C2</v>
      </c>
      <c r="AU16" s="170">
        <v>3.25</v>
      </c>
      <c r="AV16" s="187">
        <v>2</v>
      </c>
      <c r="AW16" s="170">
        <v>2</v>
      </c>
      <c r="AX16" s="170">
        <v>27</v>
      </c>
      <c r="AY16" s="172">
        <f t="shared" si="31"/>
        <v>34.25</v>
      </c>
      <c r="AZ16" s="172" t="str">
        <f t="shared" si="27"/>
        <v>D</v>
      </c>
      <c r="BA16" s="187">
        <v>10</v>
      </c>
      <c r="BB16" s="188" t="s">
        <v>112</v>
      </c>
      <c r="BC16" s="170">
        <v>6</v>
      </c>
      <c r="BD16" s="170">
        <v>3</v>
      </c>
      <c r="BE16" s="170">
        <v>3</v>
      </c>
      <c r="BF16" s="170">
        <v>41</v>
      </c>
      <c r="BG16" s="170">
        <f t="shared" si="15"/>
        <v>53</v>
      </c>
      <c r="BH16" s="170" t="str">
        <f t="shared" si="16"/>
        <v>C1</v>
      </c>
      <c r="BI16" s="170">
        <v>0</v>
      </c>
      <c r="BJ16" s="170">
        <v>3.5</v>
      </c>
      <c r="BK16" s="170">
        <v>4</v>
      </c>
      <c r="BL16" s="193">
        <v>46.5</v>
      </c>
      <c r="BM16" s="172">
        <f t="shared" si="32"/>
        <v>54</v>
      </c>
      <c r="BN16" s="172" t="str">
        <f t="shared" si="28"/>
        <v>C1</v>
      </c>
      <c r="BO16" s="170">
        <v>38</v>
      </c>
      <c r="BP16" s="170">
        <v>43</v>
      </c>
      <c r="BQ16" s="185">
        <f t="shared" si="19"/>
        <v>81</v>
      </c>
      <c r="BR16" s="184">
        <f t="shared" si="0"/>
        <v>263.75</v>
      </c>
      <c r="BS16" s="184">
        <f t="shared" si="1"/>
        <v>250</v>
      </c>
      <c r="BT16" s="194">
        <f t="shared" si="20"/>
        <v>513.75</v>
      </c>
      <c r="BU16" s="175">
        <f t="shared" si="25"/>
        <v>51.375000000000007</v>
      </c>
      <c r="BV16" s="194" t="str">
        <f t="shared" si="21"/>
        <v>C1</v>
      </c>
    </row>
    <row r="17" spans="1:74">
      <c r="A17" s="187">
        <v>11</v>
      </c>
      <c r="B17" s="188" t="s">
        <v>122</v>
      </c>
      <c r="C17" s="196">
        <v>6.75</v>
      </c>
      <c r="D17" s="170">
        <v>4</v>
      </c>
      <c r="E17" s="170">
        <v>4</v>
      </c>
      <c r="F17" s="196">
        <v>42.5</v>
      </c>
      <c r="G17" s="190">
        <f t="shared" si="2"/>
        <v>57.25</v>
      </c>
      <c r="H17" s="196" t="str">
        <f t="shared" si="3"/>
        <v>C1</v>
      </c>
      <c r="I17" s="187">
        <v>7.5</v>
      </c>
      <c r="J17" s="170">
        <v>4</v>
      </c>
      <c r="K17" s="170">
        <v>4</v>
      </c>
      <c r="L17" s="170">
        <v>49</v>
      </c>
      <c r="M17" s="170">
        <f t="shared" si="4"/>
        <v>64.5</v>
      </c>
      <c r="N17" s="170" t="str">
        <f t="shared" si="22"/>
        <v>B2</v>
      </c>
      <c r="O17" s="196">
        <v>4.25</v>
      </c>
      <c r="P17" s="170">
        <v>4</v>
      </c>
      <c r="Q17" s="170">
        <v>4</v>
      </c>
      <c r="R17" s="170">
        <v>35</v>
      </c>
      <c r="S17" s="170">
        <f t="shared" si="5"/>
        <v>47.25</v>
      </c>
      <c r="T17" s="170" t="str">
        <f t="shared" si="6"/>
        <v>C2</v>
      </c>
      <c r="U17" s="187">
        <v>4.5</v>
      </c>
      <c r="V17" s="171" t="s">
        <v>45</v>
      </c>
      <c r="W17" s="171" t="s">
        <v>57</v>
      </c>
      <c r="X17" s="192">
        <v>50</v>
      </c>
      <c r="Y17" s="172">
        <f t="shared" si="29"/>
        <v>54.5</v>
      </c>
      <c r="Z17" s="172" t="str">
        <f t="shared" si="26"/>
        <v>C1</v>
      </c>
      <c r="AA17" s="187">
        <v>11</v>
      </c>
      <c r="AB17" s="188" t="s">
        <v>122</v>
      </c>
      <c r="AC17" s="170">
        <v>5</v>
      </c>
      <c r="AD17" s="170">
        <v>3</v>
      </c>
      <c r="AE17" s="170">
        <v>3.5</v>
      </c>
      <c r="AF17" s="170">
        <v>23</v>
      </c>
      <c r="AG17" s="170">
        <f t="shared" si="8"/>
        <v>34.5</v>
      </c>
      <c r="AH17" s="170" t="str">
        <f t="shared" si="9"/>
        <v>D</v>
      </c>
      <c r="AI17" s="187">
        <v>6.5</v>
      </c>
      <c r="AJ17" s="170">
        <v>3</v>
      </c>
      <c r="AK17" s="170" t="s">
        <v>45</v>
      </c>
      <c r="AL17" s="170">
        <v>31</v>
      </c>
      <c r="AM17" s="172">
        <f t="shared" si="30"/>
        <v>40.5</v>
      </c>
      <c r="AN17" s="172" t="str">
        <f t="shared" si="11"/>
        <v>D</v>
      </c>
      <c r="AO17" s="170">
        <v>4.5</v>
      </c>
      <c r="AP17" s="170">
        <v>2</v>
      </c>
      <c r="AQ17" s="170">
        <v>2</v>
      </c>
      <c r="AR17" s="170">
        <v>21.5</v>
      </c>
      <c r="AS17" s="170">
        <f t="shared" si="12"/>
        <v>30</v>
      </c>
      <c r="AT17" s="170" t="str">
        <f t="shared" si="13"/>
        <v>E</v>
      </c>
      <c r="AU17" s="170">
        <v>1.75</v>
      </c>
      <c r="AV17" s="187">
        <v>2</v>
      </c>
      <c r="AW17" s="170">
        <v>2</v>
      </c>
      <c r="AX17" s="170">
        <v>27</v>
      </c>
      <c r="AY17" s="172">
        <f t="shared" si="31"/>
        <v>32.75</v>
      </c>
      <c r="AZ17" s="172" t="str">
        <f t="shared" si="27"/>
        <v>E</v>
      </c>
      <c r="BA17" s="187">
        <v>11</v>
      </c>
      <c r="BB17" s="188" t="s">
        <v>122</v>
      </c>
      <c r="BC17" s="170">
        <v>5.5</v>
      </c>
      <c r="BD17" s="170">
        <v>3</v>
      </c>
      <c r="BE17" s="170">
        <v>3</v>
      </c>
      <c r="BF17" s="170">
        <v>40.5</v>
      </c>
      <c r="BG17" s="170">
        <f t="shared" si="15"/>
        <v>52</v>
      </c>
      <c r="BH17" s="170" t="str">
        <f t="shared" si="16"/>
        <v>C1</v>
      </c>
      <c r="BI17" s="187">
        <v>7.5</v>
      </c>
      <c r="BJ17" s="170">
        <v>3.5</v>
      </c>
      <c r="BK17" s="170">
        <v>3.5</v>
      </c>
      <c r="BL17" s="193">
        <v>30.5</v>
      </c>
      <c r="BM17" s="172">
        <f t="shared" si="32"/>
        <v>45</v>
      </c>
      <c r="BN17" s="172" t="str">
        <f t="shared" si="28"/>
        <v>C2</v>
      </c>
      <c r="BO17" s="170">
        <v>41</v>
      </c>
      <c r="BP17" s="170">
        <v>31</v>
      </c>
      <c r="BQ17" s="185">
        <f t="shared" si="19"/>
        <v>72</v>
      </c>
      <c r="BR17" s="184">
        <f t="shared" si="0"/>
        <v>221</v>
      </c>
      <c r="BS17" s="184">
        <f t="shared" si="1"/>
        <v>237.25</v>
      </c>
      <c r="BT17" s="194">
        <f t="shared" si="20"/>
        <v>458.25</v>
      </c>
      <c r="BU17" s="175">
        <f t="shared" si="25"/>
        <v>45.824999999999996</v>
      </c>
      <c r="BV17" s="194" t="str">
        <f t="shared" si="21"/>
        <v>C2</v>
      </c>
    </row>
    <row r="18" spans="1:74">
      <c r="A18" s="187">
        <v>12</v>
      </c>
      <c r="B18" s="188" t="s">
        <v>133</v>
      </c>
      <c r="C18" s="196">
        <v>9.5</v>
      </c>
      <c r="D18" s="170">
        <v>5</v>
      </c>
      <c r="E18" s="170">
        <v>5</v>
      </c>
      <c r="F18" s="196">
        <v>71.5</v>
      </c>
      <c r="G18" s="190">
        <f t="shared" si="2"/>
        <v>91</v>
      </c>
      <c r="H18" s="196" t="str">
        <f t="shared" si="3"/>
        <v>A1</v>
      </c>
      <c r="I18" s="170">
        <v>9.75</v>
      </c>
      <c r="J18" s="170">
        <v>5</v>
      </c>
      <c r="K18" s="170">
        <v>5</v>
      </c>
      <c r="L18" s="170">
        <v>70</v>
      </c>
      <c r="M18" s="170">
        <f t="shared" si="4"/>
        <v>89.75</v>
      </c>
      <c r="N18" s="170" t="str">
        <f t="shared" si="22"/>
        <v>A2</v>
      </c>
      <c r="O18" s="196">
        <v>8.5</v>
      </c>
      <c r="P18" s="170">
        <v>5</v>
      </c>
      <c r="Q18" s="170">
        <v>4.5</v>
      </c>
      <c r="R18" s="170">
        <v>57</v>
      </c>
      <c r="S18" s="170">
        <f t="shared" si="5"/>
        <v>75</v>
      </c>
      <c r="T18" s="170" t="str">
        <f t="shared" si="6"/>
        <v>B1</v>
      </c>
      <c r="U18" s="170">
        <v>8</v>
      </c>
      <c r="V18" s="171" t="s">
        <v>68</v>
      </c>
      <c r="W18" s="171" t="s">
        <v>57</v>
      </c>
      <c r="X18" s="192">
        <v>64.5</v>
      </c>
      <c r="Y18" s="172">
        <f t="shared" si="29"/>
        <v>72.5</v>
      </c>
      <c r="Z18" s="172" t="str">
        <f t="shared" si="26"/>
        <v>B1</v>
      </c>
      <c r="AA18" s="187">
        <v>12</v>
      </c>
      <c r="AB18" s="188" t="s">
        <v>133</v>
      </c>
      <c r="AC18" s="170">
        <v>9</v>
      </c>
      <c r="AD18" s="170">
        <v>4</v>
      </c>
      <c r="AE18" s="170">
        <v>4</v>
      </c>
      <c r="AF18" s="170">
        <v>46</v>
      </c>
      <c r="AG18" s="170">
        <f t="shared" si="8"/>
        <v>63</v>
      </c>
      <c r="AH18" s="170" t="str">
        <f t="shared" si="9"/>
        <v>B2</v>
      </c>
      <c r="AI18" s="170">
        <v>6.5</v>
      </c>
      <c r="AJ18" s="170">
        <v>4</v>
      </c>
      <c r="AK18" s="170">
        <v>4</v>
      </c>
      <c r="AL18" s="170">
        <v>61</v>
      </c>
      <c r="AM18" s="172">
        <f t="shared" si="30"/>
        <v>75.5</v>
      </c>
      <c r="AN18" s="172" t="str">
        <f t="shared" si="11"/>
        <v>B1</v>
      </c>
      <c r="AO18" s="170">
        <v>8.5</v>
      </c>
      <c r="AP18" s="170">
        <v>4</v>
      </c>
      <c r="AQ18" s="170">
        <v>5</v>
      </c>
      <c r="AR18" s="170">
        <v>54.5</v>
      </c>
      <c r="AS18" s="170">
        <f t="shared" si="12"/>
        <v>72</v>
      </c>
      <c r="AT18" s="170" t="str">
        <f t="shared" si="13"/>
        <v>B1</v>
      </c>
      <c r="AU18" s="170">
        <v>5.25</v>
      </c>
      <c r="AV18" s="187">
        <v>5</v>
      </c>
      <c r="AW18" s="170">
        <v>4</v>
      </c>
      <c r="AX18" s="170">
        <v>47</v>
      </c>
      <c r="AY18" s="172">
        <f t="shared" si="31"/>
        <v>61.25</v>
      </c>
      <c r="AZ18" s="172" t="str">
        <f t="shared" si="27"/>
        <v>B2</v>
      </c>
      <c r="BA18" s="187">
        <v>12</v>
      </c>
      <c r="BB18" s="188" t="s">
        <v>133</v>
      </c>
      <c r="BC18" s="170">
        <v>8.25</v>
      </c>
      <c r="BD18" s="170">
        <v>5</v>
      </c>
      <c r="BE18" s="170">
        <v>5</v>
      </c>
      <c r="BF18" s="170">
        <v>53.5</v>
      </c>
      <c r="BG18" s="170">
        <f t="shared" si="15"/>
        <v>71.75</v>
      </c>
      <c r="BH18" s="170" t="str">
        <f t="shared" si="16"/>
        <v>B1</v>
      </c>
      <c r="BI18" s="170">
        <v>9.75</v>
      </c>
      <c r="BJ18" s="170">
        <v>5</v>
      </c>
      <c r="BK18" s="170">
        <v>5</v>
      </c>
      <c r="BL18" s="193">
        <v>60</v>
      </c>
      <c r="BM18" s="172">
        <f t="shared" si="32"/>
        <v>79.75</v>
      </c>
      <c r="BN18" s="172" t="str">
        <f t="shared" si="28"/>
        <v>B1</v>
      </c>
      <c r="BO18" s="170">
        <v>48</v>
      </c>
      <c r="BP18" s="170">
        <v>49</v>
      </c>
      <c r="BQ18" s="185">
        <f t="shared" si="19"/>
        <v>97</v>
      </c>
      <c r="BR18" s="184">
        <f t="shared" si="0"/>
        <v>372.75</v>
      </c>
      <c r="BS18" s="184">
        <f t="shared" si="1"/>
        <v>378.75</v>
      </c>
      <c r="BT18" s="194">
        <f t="shared" si="20"/>
        <v>751.5</v>
      </c>
      <c r="BU18" s="175">
        <f t="shared" si="25"/>
        <v>75.149999999999991</v>
      </c>
      <c r="BV18" s="194" t="str">
        <f t="shared" si="21"/>
        <v>B1</v>
      </c>
    </row>
    <row r="19" spans="1:74">
      <c r="A19" s="187">
        <v>13</v>
      </c>
      <c r="B19" s="188" t="s">
        <v>143</v>
      </c>
      <c r="C19" s="196">
        <v>7.5</v>
      </c>
      <c r="D19" s="170">
        <v>5</v>
      </c>
      <c r="E19" s="170">
        <v>4</v>
      </c>
      <c r="F19" s="196">
        <v>67.5</v>
      </c>
      <c r="G19" s="190">
        <f t="shared" si="2"/>
        <v>84</v>
      </c>
      <c r="H19" s="196" t="str">
        <f t="shared" si="3"/>
        <v>A2</v>
      </c>
      <c r="I19" s="170">
        <v>9.25</v>
      </c>
      <c r="J19" s="170">
        <v>5</v>
      </c>
      <c r="K19" s="170" t="s">
        <v>68</v>
      </c>
      <c r="L19" s="170">
        <v>70</v>
      </c>
      <c r="M19" s="170">
        <f t="shared" si="4"/>
        <v>84.25</v>
      </c>
      <c r="N19" s="170" t="str">
        <f t="shared" si="22"/>
        <v>A2</v>
      </c>
      <c r="O19" s="196">
        <v>7.75</v>
      </c>
      <c r="P19" s="170">
        <v>4.5</v>
      </c>
      <c r="Q19" s="170">
        <v>4.5</v>
      </c>
      <c r="R19" s="170">
        <v>54</v>
      </c>
      <c r="S19" s="170">
        <f t="shared" si="5"/>
        <v>70.75</v>
      </c>
      <c r="T19" s="170" t="str">
        <f t="shared" si="6"/>
        <v>B2</v>
      </c>
      <c r="U19" s="170">
        <v>8</v>
      </c>
      <c r="V19" s="171" t="s">
        <v>68</v>
      </c>
      <c r="W19" s="171" t="s">
        <v>57</v>
      </c>
      <c r="X19" s="192">
        <v>56.5</v>
      </c>
      <c r="Y19" s="172">
        <f t="shared" si="29"/>
        <v>64.5</v>
      </c>
      <c r="Z19" s="172" t="str">
        <f t="shared" si="26"/>
        <v>B2</v>
      </c>
      <c r="AA19" s="187">
        <v>13</v>
      </c>
      <c r="AB19" s="188" t="s">
        <v>143</v>
      </c>
      <c r="AC19" s="170">
        <v>10</v>
      </c>
      <c r="AD19" s="170">
        <v>5</v>
      </c>
      <c r="AE19" s="170">
        <v>5</v>
      </c>
      <c r="AF19" s="170">
        <v>60</v>
      </c>
      <c r="AG19" s="170">
        <f t="shared" si="8"/>
        <v>80</v>
      </c>
      <c r="AH19" s="170" t="str">
        <f t="shared" si="9"/>
        <v>B1</v>
      </c>
      <c r="AI19" s="170">
        <v>9.5</v>
      </c>
      <c r="AJ19" s="170">
        <v>5</v>
      </c>
      <c r="AK19" s="170">
        <v>5</v>
      </c>
      <c r="AL19" s="170">
        <v>61</v>
      </c>
      <c r="AM19" s="172">
        <f t="shared" si="30"/>
        <v>80.5</v>
      </c>
      <c r="AN19" s="172" t="str">
        <f t="shared" si="11"/>
        <v>B1</v>
      </c>
      <c r="AO19" s="170">
        <v>7.5</v>
      </c>
      <c r="AP19" s="170">
        <v>5</v>
      </c>
      <c r="AQ19" s="170">
        <v>5</v>
      </c>
      <c r="AR19" s="170">
        <v>67.5</v>
      </c>
      <c r="AS19" s="170">
        <f t="shared" si="12"/>
        <v>85</v>
      </c>
      <c r="AT19" s="170" t="str">
        <f t="shared" si="13"/>
        <v>A2</v>
      </c>
      <c r="AU19" s="170">
        <v>9</v>
      </c>
      <c r="AV19" s="187">
        <v>5</v>
      </c>
      <c r="AW19" s="170">
        <v>5</v>
      </c>
      <c r="AX19" s="170">
        <v>64.5</v>
      </c>
      <c r="AY19" s="172">
        <f t="shared" si="31"/>
        <v>83.5</v>
      </c>
      <c r="AZ19" s="172" t="str">
        <f t="shared" si="27"/>
        <v>A2</v>
      </c>
      <c r="BA19" s="187">
        <v>13</v>
      </c>
      <c r="BB19" s="188" t="s">
        <v>143</v>
      </c>
      <c r="BC19" s="170">
        <v>9.25</v>
      </c>
      <c r="BD19" s="170">
        <v>5</v>
      </c>
      <c r="BE19" s="170">
        <v>5</v>
      </c>
      <c r="BF19" s="170">
        <v>65</v>
      </c>
      <c r="BG19" s="170">
        <f t="shared" si="15"/>
        <v>84.25</v>
      </c>
      <c r="BH19" s="170" t="str">
        <f t="shared" si="16"/>
        <v>A2</v>
      </c>
      <c r="BI19" s="170">
        <v>9.75</v>
      </c>
      <c r="BJ19" s="170">
        <v>5</v>
      </c>
      <c r="BK19" s="170">
        <v>5</v>
      </c>
      <c r="BL19" s="193">
        <v>67</v>
      </c>
      <c r="BM19" s="172">
        <f t="shared" si="32"/>
        <v>86.75</v>
      </c>
      <c r="BN19" s="172" t="str">
        <f t="shared" si="28"/>
        <v>A2</v>
      </c>
      <c r="BO19" s="170">
        <v>47</v>
      </c>
      <c r="BP19" s="170">
        <v>50</v>
      </c>
      <c r="BQ19" s="185">
        <f t="shared" si="19"/>
        <v>97</v>
      </c>
      <c r="BR19" s="184">
        <f t="shared" si="0"/>
        <v>404</v>
      </c>
      <c r="BS19" s="184">
        <f t="shared" si="1"/>
        <v>399.5</v>
      </c>
      <c r="BT19" s="194">
        <f t="shared" si="20"/>
        <v>803.5</v>
      </c>
      <c r="BU19" s="175">
        <f t="shared" si="25"/>
        <v>80.349999999999994</v>
      </c>
      <c r="BV19" s="194" t="str">
        <f t="shared" si="21"/>
        <v>B1</v>
      </c>
    </row>
    <row r="20" spans="1:74">
      <c r="A20" s="187">
        <v>14</v>
      </c>
      <c r="B20" s="188" t="s">
        <v>152</v>
      </c>
      <c r="C20" s="196">
        <v>2.5</v>
      </c>
      <c r="D20" s="170">
        <v>3</v>
      </c>
      <c r="E20" s="170">
        <v>3</v>
      </c>
      <c r="F20" s="196">
        <v>14</v>
      </c>
      <c r="G20" s="190">
        <f t="shared" si="2"/>
        <v>22.5</v>
      </c>
      <c r="H20" s="196" t="str">
        <f t="shared" si="3"/>
        <v>E</v>
      </c>
      <c r="I20" s="170">
        <v>3.25</v>
      </c>
      <c r="J20" s="170">
        <v>3</v>
      </c>
      <c r="K20" s="170" t="s">
        <v>32</v>
      </c>
      <c r="L20" s="170">
        <v>15</v>
      </c>
      <c r="M20" s="170">
        <f t="shared" si="4"/>
        <v>21.25</v>
      </c>
      <c r="N20" s="170" t="str">
        <f t="shared" si="22"/>
        <v>E</v>
      </c>
      <c r="O20" s="196">
        <v>1</v>
      </c>
      <c r="P20" s="170">
        <v>2</v>
      </c>
      <c r="Q20" s="170">
        <v>3</v>
      </c>
      <c r="R20" s="170">
        <v>14</v>
      </c>
      <c r="S20" s="170">
        <f t="shared" si="5"/>
        <v>20</v>
      </c>
      <c r="T20" s="170" t="str">
        <f t="shared" si="6"/>
        <v>E</v>
      </c>
      <c r="U20" s="170">
        <v>3.25</v>
      </c>
      <c r="V20" s="171" t="s">
        <v>32</v>
      </c>
      <c r="W20" s="171" t="s">
        <v>19</v>
      </c>
      <c r="X20" s="192">
        <v>14</v>
      </c>
      <c r="Y20" s="172">
        <f t="shared" si="29"/>
        <v>17.25</v>
      </c>
      <c r="Z20" s="172" t="str">
        <f t="shared" si="26"/>
        <v>E</v>
      </c>
      <c r="AA20" s="187">
        <v>14</v>
      </c>
      <c r="AB20" s="188" t="s">
        <v>152</v>
      </c>
      <c r="AC20" s="170">
        <v>3.5</v>
      </c>
      <c r="AD20" s="170">
        <v>2</v>
      </c>
      <c r="AE20" s="170">
        <v>3</v>
      </c>
      <c r="AF20" s="170">
        <v>4</v>
      </c>
      <c r="AG20" s="170">
        <f t="shared" si="8"/>
        <v>12.5</v>
      </c>
      <c r="AH20" s="170" t="str">
        <f t="shared" si="9"/>
        <v>E</v>
      </c>
      <c r="AI20" s="170">
        <v>1.5</v>
      </c>
      <c r="AJ20" s="170" t="s">
        <v>45</v>
      </c>
      <c r="AK20" s="170">
        <v>3</v>
      </c>
      <c r="AL20" s="170">
        <v>27</v>
      </c>
      <c r="AM20" s="172">
        <f t="shared" si="30"/>
        <v>31.5</v>
      </c>
      <c r="AN20" s="172" t="str">
        <f t="shared" si="11"/>
        <v>E</v>
      </c>
      <c r="AO20" s="170">
        <v>2.25</v>
      </c>
      <c r="AP20" s="170">
        <v>2</v>
      </c>
      <c r="AQ20" s="170">
        <v>4</v>
      </c>
      <c r="AR20" s="170">
        <v>5</v>
      </c>
      <c r="AS20" s="170">
        <f t="shared" si="12"/>
        <v>13.25</v>
      </c>
      <c r="AT20" s="170" t="str">
        <f t="shared" si="13"/>
        <v>E</v>
      </c>
      <c r="AU20" s="170">
        <v>0</v>
      </c>
      <c r="AV20" s="187">
        <v>2</v>
      </c>
      <c r="AW20" s="170">
        <v>1</v>
      </c>
      <c r="AX20" s="170">
        <v>13</v>
      </c>
      <c r="AY20" s="172">
        <f t="shared" si="31"/>
        <v>16</v>
      </c>
      <c r="AZ20" s="172" t="str">
        <f t="shared" si="27"/>
        <v>E</v>
      </c>
      <c r="BA20" s="187">
        <v>14</v>
      </c>
      <c r="BB20" s="188" t="s">
        <v>152</v>
      </c>
      <c r="BC20" s="170">
        <v>0.5</v>
      </c>
      <c r="BD20" s="170">
        <v>3</v>
      </c>
      <c r="BE20" s="170">
        <v>2</v>
      </c>
      <c r="BF20" s="170">
        <v>9</v>
      </c>
      <c r="BG20" s="170">
        <f t="shared" si="15"/>
        <v>14.5</v>
      </c>
      <c r="BH20" s="170" t="str">
        <f t="shared" si="16"/>
        <v>E</v>
      </c>
      <c r="BI20" s="170">
        <v>2</v>
      </c>
      <c r="BJ20" s="170">
        <v>3</v>
      </c>
      <c r="BK20" s="170">
        <v>3</v>
      </c>
      <c r="BL20" s="193">
        <v>6.5</v>
      </c>
      <c r="BM20" s="172">
        <f t="shared" si="32"/>
        <v>14.5</v>
      </c>
      <c r="BN20" s="172" t="str">
        <f t="shared" si="28"/>
        <v>E</v>
      </c>
      <c r="BO20" s="170">
        <v>7</v>
      </c>
      <c r="BP20" s="170">
        <v>13.5</v>
      </c>
      <c r="BQ20" s="185">
        <f t="shared" si="19"/>
        <v>20.5</v>
      </c>
      <c r="BR20" s="184">
        <f t="shared" si="0"/>
        <v>82.75</v>
      </c>
      <c r="BS20" s="184">
        <f t="shared" si="1"/>
        <v>100.5</v>
      </c>
      <c r="BT20" s="194">
        <f t="shared" si="20"/>
        <v>183.25</v>
      </c>
      <c r="BU20" s="175">
        <f t="shared" si="25"/>
        <v>18.324999999999999</v>
      </c>
      <c r="BV20" s="194" t="str">
        <f t="shared" si="21"/>
        <v>E</v>
      </c>
    </row>
    <row r="21" spans="1:74" ht="15.75" customHeight="1">
      <c r="A21" s="187">
        <v>15</v>
      </c>
      <c r="B21" s="197" t="s">
        <v>169</v>
      </c>
      <c r="C21" s="196">
        <v>9.25</v>
      </c>
      <c r="D21" s="170">
        <v>5</v>
      </c>
      <c r="E21" s="170">
        <v>4</v>
      </c>
      <c r="F21" s="196">
        <v>65.5</v>
      </c>
      <c r="G21" s="190">
        <f t="shared" si="2"/>
        <v>83.75</v>
      </c>
      <c r="H21" s="196" t="str">
        <f t="shared" si="3"/>
        <v>A2</v>
      </c>
      <c r="I21" s="170">
        <v>7.75</v>
      </c>
      <c r="J21" s="170" t="s">
        <v>45</v>
      </c>
      <c r="K21" s="170">
        <v>4</v>
      </c>
      <c r="L21" s="170">
        <v>58</v>
      </c>
      <c r="M21" s="170">
        <f t="shared" si="4"/>
        <v>69.75</v>
      </c>
      <c r="N21" s="170" t="str">
        <f t="shared" si="22"/>
        <v>B2</v>
      </c>
      <c r="O21" s="196">
        <v>5</v>
      </c>
      <c r="P21" s="170">
        <v>4</v>
      </c>
      <c r="Q21" s="170">
        <v>4</v>
      </c>
      <c r="R21" s="170">
        <v>54</v>
      </c>
      <c r="S21" s="170">
        <f t="shared" si="5"/>
        <v>67</v>
      </c>
      <c r="T21" s="170" t="str">
        <f t="shared" si="6"/>
        <v>B2</v>
      </c>
      <c r="U21" s="170">
        <v>7.75</v>
      </c>
      <c r="V21" s="171" t="s">
        <v>57</v>
      </c>
      <c r="W21" s="171" t="s">
        <v>57</v>
      </c>
      <c r="X21" s="192">
        <v>61</v>
      </c>
      <c r="Y21" s="172">
        <f t="shared" si="29"/>
        <v>68.75</v>
      </c>
      <c r="Z21" s="172" t="str">
        <f t="shared" si="26"/>
        <v>B2</v>
      </c>
      <c r="AA21" s="187">
        <v>15</v>
      </c>
      <c r="AB21" s="197" t="s">
        <v>169</v>
      </c>
      <c r="AC21" s="170">
        <v>5.5</v>
      </c>
      <c r="AD21" s="170">
        <v>3</v>
      </c>
      <c r="AE21" s="170">
        <v>4</v>
      </c>
      <c r="AF21" s="170">
        <v>38</v>
      </c>
      <c r="AG21" s="170">
        <f t="shared" si="8"/>
        <v>50.5</v>
      </c>
      <c r="AH21" s="170" t="str">
        <f t="shared" si="9"/>
        <v>C2</v>
      </c>
      <c r="AI21" s="170">
        <v>10</v>
      </c>
      <c r="AJ21" s="170" t="s">
        <v>57</v>
      </c>
      <c r="AK21" s="170" t="s">
        <v>45</v>
      </c>
      <c r="AL21" s="170">
        <v>38</v>
      </c>
      <c r="AM21" s="172">
        <f t="shared" si="30"/>
        <v>48</v>
      </c>
      <c r="AN21" s="172" t="str">
        <f t="shared" si="11"/>
        <v>C2</v>
      </c>
      <c r="AO21" s="170">
        <v>5.25</v>
      </c>
      <c r="AP21" s="170">
        <v>3</v>
      </c>
      <c r="AQ21" s="170">
        <v>4</v>
      </c>
      <c r="AR21" s="170">
        <v>42.5</v>
      </c>
      <c r="AS21" s="170">
        <f t="shared" si="12"/>
        <v>54.75</v>
      </c>
      <c r="AT21" s="170" t="str">
        <f t="shared" si="13"/>
        <v>C1</v>
      </c>
      <c r="AU21" s="170">
        <v>4.75</v>
      </c>
      <c r="AV21" s="187">
        <v>4</v>
      </c>
      <c r="AW21" s="170">
        <v>4</v>
      </c>
      <c r="AX21" s="170">
        <v>49</v>
      </c>
      <c r="AY21" s="172">
        <f t="shared" si="31"/>
        <v>61.75</v>
      </c>
      <c r="AZ21" s="172" t="str">
        <f t="shared" si="27"/>
        <v>B2</v>
      </c>
      <c r="BA21" s="187">
        <v>15</v>
      </c>
      <c r="BB21" s="197" t="s">
        <v>169</v>
      </c>
      <c r="BC21" s="170">
        <v>6.5</v>
      </c>
      <c r="BD21" s="170">
        <v>3</v>
      </c>
      <c r="BE21" s="170">
        <v>3</v>
      </c>
      <c r="BF21" s="170">
        <v>35.5</v>
      </c>
      <c r="BG21" s="170">
        <f t="shared" si="15"/>
        <v>48</v>
      </c>
      <c r="BH21" s="170" t="str">
        <f t="shared" si="16"/>
        <v>C2</v>
      </c>
      <c r="BI21" s="170">
        <v>7.75</v>
      </c>
      <c r="BJ21" s="170">
        <v>4</v>
      </c>
      <c r="BK21" s="170">
        <v>4</v>
      </c>
      <c r="BL21" s="193">
        <v>40.5</v>
      </c>
      <c r="BM21" s="172">
        <f t="shared" si="32"/>
        <v>56.25</v>
      </c>
      <c r="BN21" s="172" t="str">
        <f t="shared" si="28"/>
        <v>C1</v>
      </c>
      <c r="BO21" s="170">
        <v>28</v>
      </c>
      <c r="BP21" s="170">
        <v>28</v>
      </c>
      <c r="BQ21" s="185">
        <f t="shared" si="19"/>
        <v>56</v>
      </c>
      <c r="BR21" s="184">
        <f t="shared" si="0"/>
        <v>304</v>
      </c>
      <c r="BS21" s="184">
        <f t="shared" si="1"/>
        <v>304.5</v>
      </c>
      <c r="BT21" s="194">
        <f t="shared" si="20"/>
        <v>608.5</v>
      </c>
      <c r="BU21" s="175">
        <f t="shared" si="25"/>
        <v>60.85</v>
      </c>
      <c r="BV21" s="194" t="str">
        <f t="shared" si="21"/>
        <v>C1</v>
      </c>
    </row>
    <row r="22" spans="1:74" ht="17.25" customHeight="1">
      <c r="A22" s="187">
        <v>16</v>
      </c>
      <c r="B22" s="197" t="s">
        <v>310</v>
      </c>
      <c r="C22" s="196">
        <v>6.25</v>
      </c>
      <c r="D22" s="170">
        <v>3</v>
      </c>
      <c r="E22" s="170">
        <v>4</v>
      </c>
      <c r="F22" s="196">
        <v>36</v>
      </c>
      <c r="G22" s="190">
        <f t="shared" si="2"/>
        <v>49.25</v>
      </c>
      <c r="H22" s="196" t="str">
        <f t="shared" si="3"/>
        <v>C2</v>
      </c>
      <c r="I22" s="170">
        <v>5.75</v>
      </c>
      <c r="J22" s="170">
        <v>3</v>
      </c>
      <c r="K22" s="170">
        <v>4</v>
      </c>
      <c r="L22" s="170">
        <v>47</v>
      </c>
      <c r="M22" s="170">
        <f t="shared" si="4"/>
        <v>59.75</v>
      </c>
      <c r="N22" s="170" t="str">
        <f t="shared" si="22"/>
        <v>C1</v>
      </c>
      <c r="O22" s="196">
        <v>1.5</v>
      </c>
      <c r="P22" s="170">
        <v>3.5</v>
      </c>
      <c r="Q22" s="170">
        <v>3.5</v>
      </c>
      <c r="R22" s="170">
        <v>31</v>
      </c>
      <c r="S22" s="170">
        <f t="shared" si="5"/>
        <v>39.5</v>
      </c>
      <c r="T22" s="170" t="str">
        <f t="shared" si="6"/>
        <v>D</v>
      </c>
      <c r="U22" s="170">
        <v>4.75</v>
      </c>
      <c r="V22" s="171" t="s">
        <v>45</v>
      </c>
      <c r="W22" s="171" t="s">
        <v>57</v>
      </c>
      <c r="X22" s="192">
        <v>32.5</v>
      </c>
      <c r="Y22" s="172">
        <f t="shared" si="29"/>
        <v>37.25</v>
      </c>
      <c r="Z22" s="172" t="str">
        <f t="shared" si="26"/>
        <v>D</v>
      </c>
      <c r="AA22" s="187">
        <v>16</v>
      </c>
      <c r="AB22" s="197" t="s">
        <v>310</v>
      </c>
      <c r="AC22" s="170">
        <v>5</v>
      </c>
      <c r="AD22" s="170">
        <v>3</v>
      </c>
      <c r="AE22" s="170">
        <v>3</v>
      </c>
      <c r="AF22" s="170">
        <v>22</v>
      </c>
      <c r="AG22" s="170">
        <f t="shared" si="8"/>
        <v>33</v>
      </c>
      <c r="AH22" s="170" t="str">
        <f t="shared" si="9"/>
        <v>D</v>
      </c>
      <c r="AI22" s="170">
        <v>5</v>
      </c>
      <c r="AJ22" s="170">
        <v>3</v>
      </c>
      <c r="AK22" s="170">
        <v>3</v>
      </c>
      <c r="AL22" s="170">
        <v>24</v>
      </c>
      <c r="AM22" s="172">
        <f t="shared" si="30"/>
        <v>35</v>
      </c>
      <c r="AN22" s="172" t="str">
        <f t="shared" si="11"/>
        <v>D</v>
      </c>
      <c r="AO22" s="170">
        <v>3</v>
      </c>
      <c r="AP22" s="170">
        <v>2</v>
      </c>
      <c r="AQ22" s="170">
        <v>3</v>
      </c>
      <c r="AR22" s="170">
        <v>15.5</v>
      </c>
      <c r="AS22" s="170">
        <f t="shared" si="12"/>
        <v>23.5</v>
      </c>
      <c r="AT22" s="170" t="str">
        <f t="shared" si="13"/>
        <v>E</v>
      </c>
      <c r="AU22" s="170">
        <v>2.5</v>
      </c>
      <c r="AV22" s="187">
        <v>3</v>
      </c>
      <c r="AW22" s="170">
        <v>2</v>
      </c>
      <c r="AX22" s="170">
        <v>21</v>
      </c>
      <c r="AY22" s="172">
        <f t="shared" si="31"/>
        <v>28.5</v>
      </c>
      <c r="AZ22" s="172" t="str">
        <f t="shared" si="27"/>
        <v>E</v>
      </c>
      <c r="BA22" s="187">
        <v>16</v>
      </c>
      <c r="BB22" s="197" t="s">
        <v>310</v>
      </c>
      <c r="BC22" s="170">
        <v>4.75</v>
      </c>
      <c r="BD22" s="170">
        <v>3</v>
      </c>
      <c r="BE22" s="170">
        <v>3</v>
      </c>
      <c r="BF22" s="170">
        <v>27</v>
      </c>
      <c r="BG22" s="170">
        <f t="shared" si="15"/>
        <v>37.75</v>
      </c>
      <c r="BH22" s="170" t="str">
        <f t="shared" si="16"/>
        <v>D</v>
      </c>
      <c r="BI22" s="170">
        <v>5.25</v>
      </c>
      <c r="BJ22" s="170">
        <v>3.5</v>
      </c>
      <c r="BK22" s="170">
        <v>3.5</v>
      </c>
      <c r="BL22" s="193">
        <v>34</v>
      </c>
      <c r="BM22" s="172">
        <f t="shared" si="32"/>
        <v>46.25</v>
      </c>
      <c r="BN22" s="172" t="str">
        <f t="shared" si="28"/>
        <v>C2</v>
      </c>
      <c r="BO22" s="170">
        <v>25</v>
      </c>
      <c r="BP22" s="170">
        <v>37</v>
      </c>
      <c r="BQ22" s="185">
        <f t="shared" si="19"/>
        <v>62</v>
      </c>
      <c r="BR22" s="184">
        <f t="shared" si="0"/>
        <v>183</v>
      </c>
      <c r="BS22" s="184">
        <f t="shared" si="1"/>
        <v>206.75</v>
      </c>
      <c r="BT22" s="194">
        <f t="shared" si="20"/>
        <v>389.75</v>
      </c>
      <c r="BU22" s="175">
        <f t="shared" si="25"/>
        <v>38.975000000000001</v>
      </c>
      <c r="BV22" s="194" t="str">
        <f t="shared" si="21"/>
        <v>D</v>
      </c>
    </row>
    <row r="23" spans="1:74">
      <c r="A23" s="187">
        <v>17</v>
      </c>
      <c r="B23" s="188" t="s">
        <v>188</v>
      </c>
      <c r="C23" s="196">
        <v>8.75</v>
      </c>
      <c r="D23" s="170">
        <v>5</v>
      </c>
      <c r="E23" s="170">
        <v>5</v>
      </c>
      <c r="F23" s="196">
        <v>63.5</v>
      </c>
      <c r="G23" s="190">
        <f t="shared" si="2"/>
        <v>82.25</v>
      </c>
      <c r="H23" s="196" t="str">
        <f t="shared" si="3"/>
        <v>A2</v>
      </c>
      <c r="I23" s="170">
        <v>9.25</v>
      </c>
      <c r="J23" s="170">
        <v>5</v>
      </c>
      <c r="K23" s="170">
        <v>5</v>
      </c>
      <c r="L23" s="170">
        <v>65</v>
      </c>
      <c r="M23" s="170">
        <f t="shared" si="4"/>
        <v>84.25</v>
      </c>
      <c r="N23" s="170" t="str">
        <f t="shared" si="22"/>
        <v>A2</v>
      </c>
      <c r="O23" s="196">
        <v>5.75</v>
      </c>
      <c r="P23" s="170">
        <v>4.5</v>
      </c>
      <c r="Q23" s="170">
        <v>5</v>
      </c>
      <c r="R23" s="170">
        <v>45.5</v>
      </c>
      <c r="S23" s="170">
        <f t="shared" si="5"/>
        <v>60.75</v>
      </c>
      <c r="T23" s="170" t="str">
        <f t="shared" si="6"/>
        <v>C1</v>
      </c>
      <c r="U23" s="170">
        <v>8.5</v>
      </c>
      <c r="V23" s="171" t="s">
        <v>68</v>
      </c>
      <c r="W23" s="171" t="s">
        <v>57</v>
      </c>
      <c r="X23" s="192">
        <v>63</v>
      </c>
      <c r="Y23" s="172">
        <f t="shared" si="29"/>
        <v>71.5</v>
      </c>
      <c r="Z23" s="172" t="str">
        <f t="shared" si="26"/>
        <v>B1</v>
      </c>
      <c r="AA23" s="187">
        <v>17</v>
      </c>
      <c r="AB23" s="188" t="s">
        <v>188</v>
      </c>
      <c r="AC23" s="170">
        <v>5</v>
      </c>
      <c r="AD23" s="170">
        <v>3</v>
      </c>
      <c r="AE23" s="170">
        <v>4</v>
      </c>
      <c r="AF23" s="170">
        <v>21</v>
      </c>
      <c r="AG23" s="170">
        <f t="shared" si="8"/>
        <v>33</v>
      </c>
      <c r="AH23" s="170" t="str">
        <f t="shared" si="9"/>
        <v>D</v>
      </c>
      <c r="AI23" s="170">
        <v>7.75</v>
      </c>
      <c r="AJ23" s="170" t="s">
        <v>57</v>
      </c>
      <c r="AK23" s="170" t="s">
        <v>32</v>
      </c>
      <c r="AL23" s="170">
        <v>18</v>
      </c>
      <c r="AM23" s="172">
        <f t="shared" si="30"/>
        <v>25.75</v>
      </c>
      <c r="AN23" s="172" t="str">
        <f t="shared" si="11"/>
        <v>E</v>
      </c>
      <c r="AO23" s="170">
        <v>5.25</v>
      </c>
      <c r="AP23" s="170">
        <v>4</v>
      </c>
      <c r="AQ23" s="170">
        <v>4</v>
      </c>
      <c r="AR23" s="170">
        <v>43.5</v>
      </c>
      <c r="AS23" s="170">
        <f t="shared" si="12"/>
        <v>56.75</v>
      </c>
      <c r="AT23" s="170" t="str">
        <f t="shared" si="13"/>
        <v>C1</v>
      </c>
      <c r="AU23" s="170">
        <v>5.5</v>
      </c>
      <c r="AV23" s="187">
        <v>3</v>
      </c>
      <c r="AW23" s="170">
        <v>3.5</v>
      </c>
      <c r="AX23" s="170">
        <v>42.5</v>
      </c>
      <c r="AY23" s="172">
        <f t="shared" si="31"/>
        <v>54.5</v>
      </c>
      <c r="AZ23" s="172" t="str">
        <f t="shared" si="27"/>
        <v>C1</v>
      </c>
      <c r="BA23" s="187">
        <v>17</v>
      </c>
      <c r="BB23" s="188" t="s">
        <v>188</v>
      </c>
      <c r="BC23" s="170">
        <v>6.5</v>
      </c>
      <c r="BD23" s="170">
        <v>4</v>
      </c>
      <c r="BE23" s="170">
        <v>4</v>
      </c>
      <c r="BF23" s="170">
        <v>49.5</v>
      </c>
      <c r="BG23" s="170">
        <f t="shared" si="15"/>
        <v>64</v>
      </c>
      <c r="BH23" s="170" t="str">
        <f t="shared" si="16"/>
        <v>B2</v>
      </c>
      <c r="BI23" s="170">
        <v>7.5</v>
      </c>
      <c r="BJ23" s="170">
        <v>5</v>
      </c>
      <c r="BK23" s="170">
        <v>4</v>
      </c>
      <c r="BL23" s="193">
        <v>59.5</v>
      </c>
      <c r="BM23" s="172">
        <f t="shared" si="32"/>
        <v>76</v>
      </c>
      <c r="BN23" s="172" t="str">
        <f t="shared" si="28"/>
        <v>B1</v>
      </c>
      <c r="BO23" s="170">
        <v>45</v>
      </c>
      <c r="BP23" s="170">
        <v>47.5</v>
      </c>
      <c r="BQ23" s="185">
        <f t="shared" si="19"/>
        <v>92.5</v>
      </c>
      <c r="BR23" s="184">
        <f t="shared" si="0"/>
        <v>296.75</v>
      </c>
      <c r="BS23" s="184">
        <f t="shared" si="1"/>
        <v>312</v>
      </c>
      <c r="BT23" s="194">
        <f t="shared" si="20"/>
        <v>608.75</v>
      </c>
      <c r="BU23" s="175">
        <f t="shared" si="25"/>
        <v>60.875</v>
      </c>
      <c r="BV23" s="194" t="str">
        <f t="shared" si="21"/>
        <v>C1</v>
      </c>
    </row>
    <row r="24" spans="1:74">
      <c r="A24" s="187">
        <v>18</v>
      </c>
      <c r="B24" s="188" t="s">
        <v>199</v>
      </c>
      <c r="C24" s="196">
        <v>2.5</v>
      </c>
      <c r="D24" s="170"/>
      <c r="E24" s="170"/>
      <c r="F24" s="196"/>
      <c r="G24" s="190">
        <f t="shared" si="2"/>
        <v>2.5</v>
      </c>
      <c r="H24" s="196" t="str">
        <f t="shared" si="3"/>
        <v>E</v>
      </c>
      <c r="I24" s="198">
        <v>3.25</v>
      </c>
      <c r="J24" s="170" t="s">
        <v>19</v>
      </c>
      <c r="K24" s="170" t="s">
        <v>19</v>
      </c>
      <c r="L24" s="170">
        <v>9.5</v>
      </c>
      <c r="M24" s="170">
        <f t="shared" si="4"/>
        <v>12.75</v>
      </c>
      <c r="N24" s="170" t="str">
        <f t="shared" si="22"/>
        <v>E</v>
      </c>
      <c r="O24" s="196">
        <v>1.75</v>
      </c>
      <c r="P24" s="170">
        <v>2</v>
      </c>
      <c r="Q24" s="170">
        <v>3</v>
      </c>
      <c r="R24" s="170">
        <v>0</v>
      </c>
      <c r="S24" s="170">
        <f t="shared" si="5"/>
        <v>6.75</v>
      </c>
      <c r="T24" s="170" t="str">
        <f t="shared" si="6"/>
        <v>E</v>
      </c>
      <c r="U24" s="198">
        <v>2.25</v>
      </c>
      <c r="V24" s="171" t="s">
        <v>19</v>
      </c>
      <c r="W24" s="171" t="s">
        <v>19</v>
      </c>
      <c r="X24" s="192">
        <v>14</v>
      </c>
      <c r="Y24" s="172">
        <f t="shared" si="29"/>
        <v>16.25</v>
      </c>
      <c r="Z24" s="172" t="str">
        <f t="shared" si="26"/>
        <v>E</v>
      </c>
      <c r="AA24" s="187">
        <v>18</v>
      </c>
      <c r="AB24" s="188" t="s">
        <v>199</v>
      </c>
      <c r="AC24" s="170">
        <v>2.5</v>
      </c>
      <c r="AD24" s="170">
        <v>2.5</v>
      </c>
      <c r="AE24" s="170">
        <v>2.5</v>
      </c>
      <c r="AF24" s="170"/>
      <c r="AG24" s="170">
        <f t="shared" si="8"/>
        <v>7.5</v>
      </c>
      <c r="AH24" s="170" t="str">
        <f t="shared" si="9"/>
        <v>E</v>
      </c>
      <c r="AI24" s="198">
        <v>3</v>
      </c>
      <c r="AJ24" s="170" t="s">
        <v>19</v>
      </c>
      <c r="AK24" s="170" t="s">
        <v>19</v>
      </c>
      <c r="AL24" s="170">
        <v>3</v>
      </c>
      <c r="AM24" s="172">
        <f t="shared" si="30"/>
        <v>6</v>
      </c>
      <c r="AN24" s="172" t="str">
        <f t="shared" si="11"/>
        <v>E</v>
      </c>
      <c r="AO24" s="170">
        <v>2.5</v>
      </c>
      <c r="AP24" s="170">
        <v>2</v>
      </c>
      <c r="AQ24" s="170">
        <v>2</v>
      </c>
      <c r="AR24" s="170"/>
      <c r="AS24" s="170">
        <f t="shared" si="12"/>
        <v>6.5</v>
      </c>
      <c r="AT24" s="170" t="str">
        <f t="shared" si="13"/>
        <v>E</v>
      </c>
      <c r="AU24" s="170">
        <v>0</v>
      </c>
      <c r="AV24" s="187">
        <v>1</v>
      </c>
      <c r="AW24" s="170">
        <v>1</v>
      </c>
      <c r="AX24" s="170">
        <v>7</v>
      </c>
      <c r="AY24" s="172">
        <f t="shared" si="31"/>
        <v>9</v>
      </c>
      <c r="AZ24" s="172" t="str">
        <f t="shared" si="27"/>
        <v>E</v>
      </c>
      <c r="BA24" s="187">
        <v>18</v>
      </c>
      <c r="BB24" s="188" t="s">
        <v>199</v>
      </c>
      <c r="BC24" s="170">
        <v>2.5</v>
      </c>
      <c r="BD24" s="170"/>
      <c r="BE24" s="170"/>
      <c r="BF24" s="170"/>
      <c r="BG24" s="170">
        <f t="shared" si="15"/>
        <v>2.5</v>
      </c>
      <c r="BH24" s="170" t="str">
        <f t="shared" si="16"/>
        <v>E</v>
      </c>
      <c r="BI24" s="198">
        <v>3</v>
      </c>
      <c r="BJ24" s="170">
        <v>3</v>
      </c>
      <c r="BK24" s="170">
        <v>3</v>
      </c>
      <c r="BL24" s="193">
        <v>7</v>
      </c>
      <c r="BM24" s="172">
        <f t="shared" si="32"/>
        <v>16</v>
      </c>
      <c r="BN24" s="172" t="str">
        <f t="shared" si="28"/>
        <v>E</v>
      </c>
      <c r="BO24" s="170"/>
      <c r="BP24" s="170">
        <v>9</v>
      </c>
      <c r="BQ24" s="185">
        <f t="shared" si="19"/>
        <v>9</v>
      </c>
      <c r="BR24" s="184">
        <f t="shared" si="0"/>
        <v>25.75</v>
      </c>
      <c r="BS24" s="184">
        <f t="shared" si="1"/>
        <v>60</v>
      </c>
      <c r="BT24" s="194">
        <f t="shared" si="20"/>
        <v>85.75</v>
      </c>
      <c r="BU24" s="175">
        <f t="shared" si="25"/>
        <v>8.5750000000000011</v>
      </c>
      <c r="BV24" s="194" t="str">
        <f t="shared" si="21"/>
        <v>E</v>
      </c>
    </row>
    <row r="25" spans="1:74">
      <c r="A25" s="187">
        <v>19</v>
      </c>
      <c r="B25" s="188" t="s">
        <v>219</v>
      </c>
      <c r="C25" s="196">
        <v>6.5</v>
      </c>
      <c r="D25" s="170">
        <v>4</v>
      </c>
      <c r="E25" s="170">
        <v>3</v>
      </c>
      <c r="F25" s="196">
        <v>30</v>
      </c>
      <c r="G25" s="190">
        <f t="shared" si="2"/>
        <v>43.5</v>
      </c>
      <c r="H25" s="196" t="str">
        <f t="shared" si="3"/>
        <v>C2</v>
      </c>
      <c r="I25" s="187">
        <v>4</v>
      </c>
      <c r="J25" s="170">
        <v>4</v>
      </c>
      <c r="K25" s="170">
        <v>3</v>
      </c>
      <c r="L25" s="170">
        <v>36</v>
      </c>
      <c r="M25" s="170">
        <f t="shared" si="4"/>
        <v>47</v>
      </c>
      <c r="N25" s="170" t="str">
        <f t="shared" si="22"/>
        <v>C2</v>
      </c>
      <c r="O25" s="196">
        <v>4.75</v>
      </c>
      <c r="P25" s="170">
        <v>3.5</v>
      </c>
      <c r="Q25" s="170">
        <v>3.5</v>
      </c>
      <c r="R25" s="170">
        <v>39.5</v>
      </c>
      <c r="S25" s="170">
        <f t="shared" si="5"/>
        <v>51.25</v>
      </c>
      <c r="T25" s="170" t="str">
        <f t="shared" si="6"/>
        <v>C1</v>
      </c>
      <c r="U25" s="187">
        <v>6.25</v>
      </c>
      <c r="V25" s="171" t="s">
        <v>32</v>
      </c>
      <c r="W25" s="171" t="s">
        <v>32</v>
      </c>
      <c r="X25" s="192">
        <v>27</v>
      </c>
      <c r="Y25" s="172">
        <f t="shared" si="29"/>
        <v>33.25</v>
      </c>
      <c r="Z25" s="172" t="str">
        <f t="shared" si="26"/>
        <v>D</v>
      </c>
      <c r="AA25" s="187">
        <v>19</v>
      </c>
      <c r="AB25" s="188" t="s">
        <v>219</v>
      </c>
      <c r="AC25" s="170">
        <v>4</v>
      </c>
      <c r="AD25" s="170">
        <v>3</v>
      </c>
      <c r="AE25" s="170">
        <v>3</v>
      </c>
      <c r="AF25" s="170">
        <v>17</v>
      </c>
      <c r="AG25" s="170">
        <f t="shared" si="8"/>
        <v>27</v>
      </c>
      <c r="AH25" s="170" t="str">
        <f t="shared" si="9"/>
        <v>E</v>
      </c>
      <c r="AI25" s="187">
        <v>3.5</v>
      </c>
      <c r="AJ25" s="170">
        <v>3</v>
      </c>
      <c r="AK25" s="170">
        <v>3</v>
      </c>
      <c r="AL25" s="170">
        <v>21</v>
      </c>
      <c r="AM25" s="172">
        <f t="shared" si="30"/>
        <v>30.5</v>
      </c>
      <c r="AN25" s="172" t="str">
        <f t="shared" si="11"/>
        <v>E</v>
      </c>
      <c r="AO25" s="170">
        <v>3.5</v>
      </c>
      <c r="AP25" s="170">
        <v>2</v>
      </c>
      <c r="AQ25" s="170">
        <v>2</v>
      </c>
      <c r="AR25" s="170">
        <v>33.5</v>
      </c>
      <c r="AS25" s="170">
        <f t="shared" si="12"/>
        <v>41</v>
      </c>
      <c r="AT25" s="170" t="str">
        <f t="shared" si="13"/>
        <v>C2</v>
      </c>
      <c r="AU25" s="170">
        <v>3.75</v>
      </c>
      <c r="AV25" s="187">
        <v>2</v>
      </c>
      <c r="AW25" s="170">
        <v>2</v>
      </c>
      <c r="AX25" s="170">
        <v>27</v>
      </c>
      <c r="AY25" s="172">
        <f t="shared" si="31"/>
        <v>34.75</v>
      </c>
      <c r="AZ25" s="172" t="str">
        <f t="shared" si="27"/>
        <v>D</v>
      </c>
      <c r="BA25" s="187">
        <v>19</v>
      </c>
      <c r="BB25" s="188" t="s">
        <v>219</v>
      </c>
      <c r="BC25" s="170">
        <v>4.75</v>
      </c>
      <c r="BD25" s="170">
        <v>3</v>
      </c>
      <c r="BE25" s="170">
        <v>2</v>
      </c>
      <c r="BF25" s="170">
        <v>12.5</v>
      </c>
      <c r="BG25" s="170">
        <f t="shared" si="15"/>
        <v>22.25</v>
      </c>
      <c r="BH25" s="170" t="str">
        <f t="shared" si="16"/>
        <v>E</v>
      </c>
      <c r="BI25" s="187">
        <v>7.25</v>
      </c>
      <c r="BJ25" s="170">
        <v>3</v>
      </c>
      <c r="BK25" s="170">
        <v>3</v>
      </c>
      <c r="BL25" s="193">
        <v>23</v>
      </c>
      <c r="BM25" s="172">
        <f t="shared" si="32"/>
        <v>36.25</v>
      </c>
      <c r="BN25" s="172" t="str">
        <f t="shared" si="28"/>
        <v>D</v>
      </c>
      <c r="BO25" s="170">
        <v>19</v>
      </c>
      <c r="BP25" s="170">
        <v>35.5</v>
      </c>
      <c r="BQ25" s="185">
        <f t="shared" si="19"/>
        <v>54.5</v>
      </c>
      <c r="BR25" s="184">
        <f t="shared" si="0"/>
        <v>185</v>
      </c>
      <c r="BS25" s="184">
        <f t="shared" si="1"/>
        <v>181.75</v>
      </c>
      <c r="BT25" s="194">
        <f t="shared" si="20"/>
        <v>366.75</v>
      </c>
      <c r="BU25" s="175">
        <f t="shared" si="25"/>
        <v>36.675000000000004</v>
      </c>
      <c r="BV25" s="194" t="str">
        <f t="shared" si="21"/>
        <v>D</v>
      </c>
    </row>
    <row r="26" spans="1:74">
      <c r="A26" s="187">
        <v>20</v>
      </c>
      <c r="B26" s="188" t="s">
        <v>228</v>
      </c>
      <c r="C26" s="196">
        <v>2.5</v>
      </c>
      <c r="D26" s="170">
        <v>4</v>
      </c>
      <c r="E26" s="170">
        <v>5</v>
      </c>
      <c r="F26" s="196">
        <v>39</v>
      </c>
      <c r="G26" s="190">
        <f t="shared" si="2"/>
        <v>50.5</v>
      </c>
      <c r="H26" s="196" t="str">
        <f t="shared" si="3"/>
        <v>C2</v>
      </c>
      <c r="I26" s="170">
        <v>3.75</v>
      </c>
      <c r="J26" s="170" t="s">
        <v>45</v>
      </c>
      <c r="K26" s="170" t="s">
        <v>45</v>
      </c>
      <c r="L26" s="170">
        <v>30</v>
      </c>
      <c r="M26" s="170">
        <f t="shared" si="4"/>
        <v>33.75</v>
      </c>
      <c r="N26" s="170" t="str">
        <f t="shared" si="22"/>
        <v>D</v>
      </c>
      <c r="O26" s="196">
        <v>4.25</v>
      </c>
      <c r="P26" s="170">
        <v>3.5</v>
      </c>
      <c r="Q26" s="170">
        <v>3</v>
      </c>
      <c r="R26" s="170">
        <v>32</v>
      </c>
      <c r="S26" s="170">
        <f t="shared" si="5"/>
        <v>42.75</v>
      </c>
      <c r="T26" s="170" t="str">
        <f t="shared" si="6"/>
        <v>C2</v>
      </c>
      <c r="U26" s="170">
        <v>4.25</v>
      </c>
      <c r="V26" s="171" t="s">
        <v>45</v>
      </c>
      <c r="W26" s="171" t="s">
        <v>45</v>
      </c>
      <c r="X26" s="192">
        <v>38.5</v>
      </c>
      <c r="Y26" s="172">
        <f t="shared" si="29"/>
        <v>42.75</v>
      </c>
      <c r="Z26" s="172" t="str">
        <f t="shared" si="26"/>
        <v>C2</v>
      </c>
      <c r="AA26" s="187">
        <v>20</v>
      </c>
      <c r="AB26" s="188" t="s">
        <v>228</v>
      </c>
      <c r="AC26" s="170">
        <v>5.75</v>
      </c>
      <c r="AD26" s="170">
        <v>3</v>
      </c>
      <c r="AE26" s="170">
        <v>3</v>
      </c>
      <c r="AF26" s="170">
        <v>23</v>
      </c>
      <c r="AG26" s="170">
        <f t="shared" si="8"/>
        <v>34.75</v>
      </c>
      <c r="AH26" s="170" t="str">
        <f t="shared" si="9"/>
        <v>D</v>
      </c>
      <c r="AI26" s="170">
        <v>6</v>
      </c>
      <c r="AJ26" s="170">
        <v>3</v>
      </c>
      <c r="AK26" s="170" t="s">
        <v>32</v>
      </c>
      <c r="AL26" s="170">
        <v>18</v>
      </c>
      <c r="AM26" s="172">
        <f t="shared" si="30"/>
        <v>27</v>
      </c>
      <c r="AN26" s="172" t="str">
        <f t="shared" si="11"/>
        <v>E</v>
      </c>
      <c r="AO26" s="170">
        <v>3.25</v>
      </c>
      <c r="AP26" s="170">
        <v>2</v>
      </c>
      <c r="AQ26" s="170">
        <v>2</v>
      </c>
      <c r="AR26" s="170">
        <v>28.5</v>
      </c>
      <c r="AS26" s="170">
        <f t="shared" si="12"/>
        <v>35.75</v>
      </c>
      <c r="AT26" s="170" t="str">
        <f t="shared" si="13"/>
        <v>D</v>
      </c>
      <c r="AU26" s="170">
        <v>2.5</v>
      </c>
      <c r="AV26" s="187">
        <v>2</v>
      </c>
      <c r="AW26" s="170">
        <v>1</v>
      </c>
      <c r="AX26" s="170">
        <v>17</v>
      </c>
      <c r="AY26" s="172">
        <f t="shared" si="31"/>
        <v>22.5</v>
      </c>
      <c r="AZ26" s="172" t="str">
        <f t="shared" si="27"/>
        <v>E</v>
      </c>
      <c r="BA26" s="187">
        <v>20</v>
      </c>
      <c r="BB26" s="188" t="s">
        <v>228</v>
      </c>
      <c r="BC26" s="170">
        <v>4.75</v>
      </c>
      <c r="BD26" s="170"/>
      <c r="BE26" s="170"/>
      <c r="BF26" s="170"/>
      <c r="BG26" s="170">
        <f t="shared" si="15"/>
        <v>4.75</v>
      </c>
      <c r="BH26" s="170" t="str">
        <f t="shared" si="16"/>
        <v>E</v>
      </c>
      <c r="BI26" s="170">
        <v>7</v>
      </c>
      <c r="BJ26" s="170">
        <v>3.5</v>
      </c>
      <c r="BK26" s="170">
        <v>3.5</v>
      </c>
      <c r="BL26" s="193">
        <v>30.5</v>
      </c>
      <c r="BM26" s="172">
        <f t="shared" si="32"/>
        <v>44.5</v>
      </c>
      <c r="BN26" s="172" t="str">
        <f t="shared" si="28"/>
        <v>C2</v>
      </c>
      <c r="BO26" s="170">
        <v>29</v>
      </c>
      <c r="BP26" s="170">
        <v>36</v>
      </c>
      <c r="BQ26" s="185">
        <f t="shared" si="19"/>
        <v>65</v>
      </c>
      <c r="BR26" s="184">
        <f t="shared" si="0"/>
        <v>168.5</v>
      </c>
      <c r="BS26" s="184">
        <f t="shared" si="1"/>
        <v>170.5</v>
      </c>
      <c r="BT26" s="194">
        <f t="shared" si="20"/>
        <v>339</v>
      </c>
      <c r="BU26" s="175">
        <f t="shared" si="25"/>
        <v>33.900000000000006</v>
      </c>
      <c r="BV26" s="194" t="str">
        <f t="shared" si="21"/>
        <v>D</v>
      </c>
    </row>
    <row r="27" spans="1:74" ht="15" customHeight="1">
      <c r="A27" s="187">
        <v>21</v>
      </c>
      <c r="B27" s="197" t="s">
        <v>419</v>
      </c>
      <c r="C27" s="196">
        <v>4.75</v>
      </c>
      <c r="D27" s="170">
        <v>3</v>
      </c>
      <c r="E27" s="170">
        <v>3</v>
      </c>
      <c r="F27" s="196">
        <v>23</v>
      </c>
      <c r="G27" s="190">
        <f t="shared" si="2"/>
        <v>33.75</v>
      </c>
      <c r="H27" s="196" t="str">
        <f t="shared" si="3"/>
        <v>D</v>
      </c>
      <c r="I27" s="170">
        <v>6.25</v>
      </c>
      <c r="J27" s="170">
        <v>3</v>
      </c>
      <c r="K27" s="170" t="s">
        <v>57</v>
      </c>
      <c r="L27" s="170">
        <v>38</v>
      </c>
      <c r="M27" s="170">
        <f t="shared" si="4"/>
        <v>47.25</v>
      </c>
      <c r="N27" s="170" t="str">
        <f t="shared" si="22"/>
        <v>C2</v>
      </c>
      <c r="O27" s="196">
        <v>4</v>
      </c>
      <c r="P27" s="170">
        <v>4</v>
      </c>
      <c r="Q27" s="170">
        <v>4</v>
      </c>
      <c r="R27" s="170">
        <v>37.5</v>
      </c>
      <c r="S27" s="170">
        <f t="shared" si="5"/>
        <v>49.5</v>
      </c>
      <c r="T27" s="170" t="str">
        <f t="shared" si="6"/>
        <v>C2</v>
      </c>
      <c r="U27" s="170">
        <v>4</v>
      </c>
      <c r="V27" s="171" t="s">
        <v>45</v>
      </c>
      <c r="W27" s="171" t="s">
        <v>45</v>
      </c>
      <c r="X27" s="192">
        <v>38.5</v>
      </c>
      <c r="Y27" s="172">
        <f t="shared" si="29"/>
        <v>42.5</v>
      </c>
      <c r="Z27" s="172" t="str">
        <f t="shared" si="26"/>
        <v>C2</v>
      </c>
      <c r="AA27" s="187">
        <v>21</v>
      </c>
      <c r="AB27" s="197" t="s">
        <v>419</v>
      </c>
      <c r="AC27" s="170">
        <v>3.5</v>
      </c>
      <c r="AD27" s="170">
        <v>3</v>
      </c>
      <c r="AE27" s="170">
        <v>3.5</v>
      </c>
      <c r="AF27" s="170">
        <v>16</v>
      </c>
      <c r="AG27" s="170">
        <f t="shared" si="8"/>
        <v>26</v>
      </c>
      <c r="AH27" s="170" t="str">
        <f t="shared" si="9"/>
        <v>E</v>
      </c>
      <c r="AI27" s="170">
        <v>3.5</v>
      </c>
      <c r="AJ27" s="170">
        <v>3</v>
      </c>
      <c r="AK27" s="170" t="s">
        <v>32</v>
      </c>
      <c r="AL27" s="170">
        <v>22</v>
      </c>
      <c r="AM27" s="172">
        <f t="shared" si="30"/>
        <v>28.5</v>
      </c>
      <c r="AN27" s="172" t="str">
        <f t="shared" si="11"/>
        <v>E</v>
      </c>
      <c r="AO27" s="170">
        <v>2.25</v>
      </c>
      <c r="AP27" s="170">
        <v>2</v>
      </c>
      <c r="AQ27" s="170">
        <v>2</v>
      </c>
      <c r="AR27" s="170">
        <v>14.5</v>
      </c>
      <c r="AS27" s="170">
        <f t="shared" si="12"/>
        <v>20.75</v>
      </c>
      <c r="AT27" s="170" t="str">
        <f t="shared" si="13"/>
        <v>E</v>
      </c>
      <c r="AU27" s="170">
        <v>4</v>
      </c>
      <c r="AV27" s="187">
        <v>3</v>
      </c>
      <c r="AW27" s="170">
        <v>2</v>
      </c>
      <c r="AX27" s="170">
        <v>19</v>
      </c>
      <c r="AY27" s="172">
        <f t="shared" si="31"/>
        <v>28</v>
      </c>
      <c r="AZ27" s="172" t="str">
        <f t="shared" si="27"/>
        <v>E</v>
      </c>
      <c r="BA27" s="187">
        <v>21</v>
      </c>
      <c r="BB27" s="197" t="s">
        <v>419</v>
      </c>
      <c r="BC27" s="170">
        <v>3</v>
      </c>
      <c r="BD27" s="170">
        <v>2</v>
      </c>
      <c r="BE27" s="170">
        <v>3</v>
      </c>
      <c r="BF27" s="170">
        <v>28</v>
      </c>
      <c r="BG27" s="170">
        <f t="shared" si="15"/>
        <v>36</v>
      </c>
      <c r="BH27" s="170" t="str">
        <f t="shared" si="16"/>
        <v>D</v>
      </c>
      <c r="BI27" s="170">
        <v>7</v>
      </c>
      <c r="BJ27" s="170">
        <v>3.5</v>
      </c>
      <c r="BK27" s="170">
        <v>3.5</v>
      </c>
      <c r="BL27" s="193">
        <v>22.5</v>
      </c>
      <c r="BM27" s="172">
        <f t="shared" si="32"/>
        <v>36.5</v>
      </c>
      <c r="BN27" s="172" t="str">
        <f t="shared" si="28"/>
        <v>D</v>
      </c>
      <c r="BO27" s="170">
        <v>32</v>
      </c>
      <c r="BP27" s="170">
        <v>25</v>
      </c>
      <c r="BQ27" s="185">
        <f t="shared" si="19"/>
        <v>57</v>
      </c>
      <c r="BR27" s="184">
        <f t="shared" si="0"/>
        <v>166</v>
      </c>
      <c r="BS27" s="184">
        <f t="shared" si="1"/>
        <v>182.75</v>
      </c>
      <c r="BT27" s="194">
        <f t="shared" si="20"/>
        <v>348.75</v>
      </c>
      <c r="BU27" s="175">
        <f t="shared" si="25"/>
        <v>34.875</v>
      </c>
      <c r="BV27" s="194" t="str">
        <f t="shared" si="21"/>
        <v>D</v>
      </c>
    </row>
    <row r="28" spans="1:74">
      <c r="A28" s="187">
        <v>22</v>
      </c>
      <c r="B28" s="188" t="s">
        <v>251</v>
      </c>
      <c r="C28" s="196">
        <v>7</v>
      </c>
      <c r="D28" s="170">
        <v>4</v>
      </c>
      <c r="E28" s="170">
        <v>3</v>
      </c>
      <c r="F28" s="196">
        <v>57.5</v>
      </c>
      <c r="G28" s="190">
        <f t="shared" si="2"/>
        <v>71.5</v>
      </c>
      <c r="H28" s="196" t="str">
        <f t="shared" si="3"/>
        <v>B1</v>
      </c>
      <c r="I28" s="170">
        <v>8.75</v>
      </c>
      <c r="J28" s="170" t="s">
        <v>57</v>
      </c>
      <c r="K28" s="170" t="s">
        <v>68</v>
      </c>
      <c r="L28" s="170">
        <v>63</v>
      </c>
      <c r="M28" s="170">
        <f t="shared" si="4"/>
        <v>71.75</v>
      </c>
      <c r="N28" s="170" t="str">
        <f t="shared" si="22"/>
        <v>B1</v>
      </c>
      <c r="O28" s="196">
        <v>7.25</v>
      </c>
      <c r="P28" s="170">
        <v>4.5</v>
      </c>
      <c r="Q28" s="170">
        <v>5</v>
      </c>
      <c r="R28" s="170">
        <v>52.5</v>
      </c>
      <c r="S28" s="170">
        <f t="shared" ref="S28:S38" si="33">SUM(O28:R28)</f>
        <v>69.25</v>
      </c>
      <c r="T28" s="170" t="str">
        <f t="shared" si="6"/>
        <v>B2</v>
      </c>
      <c r="U28" s="170"/>
      <c r="V28" s="171" t="s">
        <v>45</v>
      </c>
      <c r="W28" s="171" t="s">
        <v>45</v>
      </c>
      <c r="X28" s="192">
        <v>42.5</v>
      </c>
      <c r="Y28" s="172">
        <f t="shared" si="29"/>
        <v>42.5</v>
      </c>
      <c r="Z28" s="172" t="str">
        <f t="shared" si="26"/>
        <v>C2</v>
      </c>
      <c r="AA28" s="187">
        <v>22</v>
      </c>
      <c r="AB28" s="188" t="s">
        <v>251</v>
      </c>
      <c r="AC28" s="170">
        <v>5</v>
      </c>
      <c r="AD28" s="170">
        <v>3</v>
      </c>
      <c r="AE28" s="170">
        <v>3.5</v>
      </c>
      <c r="AF28" s="170">
        <v>28</v>
      </c>
      <c r="AG28" s="170">
        <f t="shared" si="8"/>
        <v>39.5</v>
      </c>
      <c r="AH28" s="170" t="str">
        <f t="shared" si="9"/>
        <v>D</v>
      </c>
      <c r="AI28" s="170">
        <v>6.5</v>
      </c>
      <c r="AJ28" s="170" t="s">
        <v>32</v>
      </c>
      <c r="AK28" s="170" t="s">
        <v>45</v>
      </c>
      <c r="AL28" s="170">
        <v>27</v>
      </c>
      <c r="AM28" s="172">
        <f t="shared" si="30"/>
        <v>33.5</v>
      </c>
      <c r="AN28" s="172" t="str">
        <f t="shared" si="11"/>
        <v>D</v>
      </c>
      <c r="AO28" s="170">
        <v>3</v>
      </c>
      <c r="AP28" s="170">
        <v>3</v>
      </c>
      <c r="AQ28" s="170">
        <v>4</v>
      </c>
      <c r="AR28" s="170">
        <v>49</v>
      </c>
      <c r="AS28" s="170">
        <f t="shared" si="12"/>
        <v>59</v>
      </c>
      <c r="AT28" s="170" t="str">
        <f t="shared" si="13"/>
        <v>C1</v>
      </c>
      <c r="AU28" s="170">
        <v>6.75</v>
      </c>
      <c r="AV28" s="170">
        <v>3</v>
      </c>
      <c r="AW28" s="170">
        <v>3</v>
      </c>
      <c r="AX28" s="170">
        <v>34</v>
      </c>
      <c r="AY28" s="172">
        <f t="shared" si="31"/>
        <v>46.75</v>
      </c>
      <c r="AZ28" s="172" t="str">
        <f t="shared" si="27"/>
        <v>C2</v>
      </c>
      <c r="BA28" s="187">
        <v>22</v>
      </c>
      <c r="BB28" s="188" t="s">
        <v>251</v>
      </c>
      <c r="BC28" s="170">
        <v>4.75</v>
      </c>
      <c r="BD28" s="170">
        <v>2</v>
      </c>
      <c r="BE28" s="170">
        <v>3</v>
      </c>
      <c r="BF28" s="170">
        <v>26</v>
      </c>
      <c r="BG28" s="170">
        <f t="shared" ref="BG28:BG38" si="34">SUM(BC28:BF28)</f>
        <v>35.75</v>
      </c>
      <c r="BH28" s="170" t="str">
        <f t="shared" si="16"/>
        <v>D</v>
      </c>
      <c r="BI28" s="170">
        <v>8</v>
      </c>
      <c r="BJ28" s="170">
        <v>3.5</v>
      </c>
      <c r="BK28" s="170">
        <v>3.5</v>
      </c>
      <c r="BL28" s="193">
        <v>35.5</v>
      </c>
      <c r="BM28" s="172">
        <f t="shared" ref="BM28:BM38" si="35">SUM(BI28:BL28)</f>
        <v>50.5</v>
      </c>
      <c r="BN28" s="172" t="str">
        <f t="shared" ref="BN28:BN38" si="36">IF(BM28&gt;=91,"A1",IF(BM28&gt;=81,"A2",IF(BM28&gt;=71,"B1",IF(BM28&gt;=61,"B2",IF(BM28&gt;=51,"C1",IF(BM28&gt;=41,"C2",IF(BM28&gt;=33,"D","E")))))))</f>
        <v>C2</v>
      </c>
      <c r="BO28" s="170">
        <v>26</v>
      </c>
      <c r="BP28" s="170"/>
      <c r="BQ28" s="185">
        <f t="shared" si="19"/>
        <v>26</v>
      </c>
      <c r="BR28" s="184">
        <f t="shared" si="0"/>
        <v>275</v>
      </c>
      <c r="BS28" s="184">
        <f t="shared" si="1"/>
        <v>245</v>
      </c>
      <c r="BT28" s="194">
        <f t="shared" si="20"/>
        <v>520</v>
      </c>
      <c r="BU28" s="175">
        <f t="shared" si="25"/>
        <v>52</v>
      </c>
      <c r="BV28" s="194" t="str">
        <f t="shared" si="21"/>
        <v>C1</v>
      </c>
    </row>
    <row r="29" spans="1:74">
      <c r="A29" s="187">
        <v>23</v>
      </c>
      <c r="B29" s="188" t="s">
        <v>261</v>
      </c>
      <c r="C29" s="196">
        <v>6.25</v>
      </c>
      <c r="D29" s="170">
        <v>5</v>
      </c>
      <c r="E29" s="170">
        <v>5</v>
      </c>
      <c r="F29" s="196">
        <v>50.5</v>
      </c>
      <c r="G29" s="190">
        <f t="shared" si="2"/>
        <v>66.75</v>
      </c>
      <c r="H29" s="196" t="str">
        <f t="shared" si="3"/>
        <v>B2</v>
      </c>
      <c r="I29" s="170">
        <v>7.75</v>
      </c>
      <c r="J29" s="170">
        <v>5</v>
      </c>
      <c r="K29" s="170">
        <v>5</v>
      </c>
      <c r="L29" s="170">
        <v>54</v>
      </c>
      <c r="M29" s="170">
        <f t="shared" si="4"/>
        <v>71.75</v>
      </c>
      <c r="N29" s="170" t="str">
        <f t="shared" si="22"/>
        <v>B1</v>
      </c>
      <c r="O29" s="196">
        <v>7</v>
      </c>
      <c r="P29" s="170">
        <v>4.5</v>
      </c>
      <c r="Q29" s="170">
        <v>4.5</v>
      </c>
      <c r="R29" s="170">
        <v>49.5</v>
      </c>
      <c r="S29" s="170">
        <f t="shared" si="33"/>
        <v>65.5</v>
      </c>
      <c r="T29" s="170" t="str">
        <f t="shared" si="6"/>
        <v>B2</v>
      </c>
      <c r="U29" s="170">
        <v>4.5</v>
      </c>
      <c r="V29" s="171" t="s">
        <v>57</v>
      </c>
      <c r="W29" s="171" t="s">
        <v>45</v>
      </c>
      <c r="X29" s="192">
        <v>46.5</v>
      </c>
      <c r="Y29" s="172">
        <f t="shared" si="29"/>
        <v>51</v>
      </c>
      <c r="Z29" s="172" t="str">
        <f t="shared" si="26"/>
        <v>C1</v>
      </c>
      <c r="AA29" s="187">
        <v>23</v>
      </c>
      <c r="AB29" s="188" t="s">
        <v>261</v>
      </c>
      <c r="AC29" s="170">
        <v>8.75</v>
      </c>
      <c r="AD29" s="170">
        <v>3.5</v>
      </c>
      <c r="AE29" s="170">
        <v>4</v>
      </c>
      <c r="AF29" s="170">
        <v>42</v>
      </c>
      <c r="AG29" s="170">
        <f t="shared" si="8"/>
        <v>58.25</v>
      </c>
      <c r="AH29" s="170" t="str">
        <f t="shared" si="9"/>
        <v>C1</v>
      </c>
      <c r="AI29" s="170">
        <v>7.25</v>
      </c>
      <c r="AJ29" s="170" t="s">
        <v>45</v>
      </c>
      <c r="AK29" s="170">
        <v>4</v>
      </c>
      <c r="AL29" s="170">
        <v>45</v>
      </c>
      <c r="AM29" s="172">
        <f t="shared" si="30"/>
        <v>56.25</v>
      </c>
      <c r="AN29" s="172" t="str">
        <f t="shared" si="11"/>
        <v>C1</v>
      </c>
      <c r="AO29" s="170">
        <v>5.25</v>
      </c>
      <c r="AP29" s="170">
        <v>3</v>
      </c>
      <c r="AQ29" s="170">
        <v>3</v>
      </c>
      <c r="AR29" s="170">
        <v>34</v>
      </c>
      <c r="AS29" s="170">
        <f t="shared" si="12"/>
        <v>45.25</v>
      </c>
      <c r="AT29" s="170" t="str">
        <f t="shared" si="13"/>
        <v>C2</v>
      </c>
      <c r="AU29" s="170">
        <v>3.5</v>
      </c>
      <c r="AV29" s="170">
        <v>2</v>
      </c>
      <c r="AW29" s="170">
        <v>2</v>
      </c>
      <c r="AX29" s="170">
        <v>27</v>
      </c>
      <c r="AY29" s="172">
        <f t="shared" si="31"/>
        <v>34.5</v>
      </c>
      <c r="AZ29" s="172" t="str">
        <f t="shared" si="27"/>
        <v>D</v>
      </c>
      <c r="BA29" s="187">
        <v>23</v>
      </c>
      <c r="BB29" s="188" t="s">
        <v>261</v>
      </c>
      <c r="BC29" s="170">
        <v>4</v>
      </c>
      <c r="BD29" s="170">
        <v>3</v>
      </c>
      <c r="BE29" s="170">
        <v>3</v>
      </c>
      <c r="BF29" s="170">
        <v>22</v>
      </c>
      <c r="BG29" s="170">
        <f t="shared" si="34"/>
        <v>32</v>
      </c>
      <c r="BH29" s="170" t="str">
        <f t="shared" si="16"/>
        <v>E</v>
      </c>
      <c r="BI29" s="170">
        <v>4.75</v>
      </c>
      <c r="BJ29" s="170">
        <v>3.5</v>
      </c>
      <c r="BK29" s="170">
        <v>3.5</v>
      </c>
      <c r="BL29" s="193">
        <v>32</v>
      </c>
      <c r="BM29" s="172">
        <f t="shared" si="35"/>
        <v>43.75</v>
      </c>
      <c r="BN29" s="172" t="str">
        <f t="shared" si="36"/>
        <v>C2</v>
      </c>
      <c r="BO29" s="170">
        <v>32</v>
      </c>
      <c r="BP29" s="170">
        <v>41</v>
      </c>
      <c r="BQ29" s="185">
        <f t="shared" si="19"/>
        <v>73</v>
      </c>
      <c r="BR29" s="184">
        <f t="shared" si="0"/>
        <v>267.75</v>
      </c>
      <c r="BS29" s="184">
        <f t="shared" si="1"/>
        <v>257.25</v>
      </c>
      <c r="BT29" s="194">
        <f t="shared" si="20"/>
        <v>525</v>
      </c>
      <c r="BU29" s="175">
        <f t="shared" si="25"/>
        <v>52.5</v>
      </c>
      <c r="BV29" s="194" t="str">
        <f t="shared" si="21"/>
        <v>C1</v>
      </c>
    </row>
    <row r="30" spans="1:74">
      <c r="A30" s="187">
        <v>24</v>
      </c>
      <c r="B30" s="188" t="s">
        <v>280</v>
      </c>
      <c r="C30" s="196">
        <v>6</v>
      </c>
      <c r="D30" s="170"/>
      <c r="E30" s="170"/>
      <c r="F30" s="196"/>
      <c r="G30" s="190">
        <f t="shared" si="2"/>
        <v>6</v>
      </c>
      <c r="H30" s="196" t="str">
        <f t="shared" si="3"/>
        <v>E</v>
      </c>
      <c r="I30" s="170">
        <v>4.75</v>
      </c>
      <c r="J30" s="170" t="s">
        <v>32</v>
      </c>
      <c r="K30" s="170" t="s">
        <v>45</v>
      </c>
      <c r="L30" s="170">
        <v>28.5</v>
      </c>
      <c r="M30" s="170">
        <f t="shared" si="4"/>
        <v>33.25</v>
      </c>
      <c r="N30" s="170" t="str">
        <f t="shared" si="22"/>
        <v>D</v>
      </c>
      <c r="O30" s="196">
        <v>2.5</v>
      </c>
      <c r="P30" s="170">
        <v>3</v>
      </c>
      <c r="Q30" s="170">
        <v>3</v>
      </c>
      <c r="R30" s="170">
        <v>0</v>
      </c>
      <c r="S30" s="170">
        <f t="shared" si="33"/>
        <v>8.5</v>
      </c>
      <c r="T30" s="170" t="str">
        <f t="shared" si="6"/>
        <v>E</v>
      </c>
      <c r="U30" s="170">
        <v>2.5</v>
      </c>
      <c r="V30" s="171" t="s">
        <v>19</v>
      </c>
      <c r="W30" s="171" t="s">
        <v>19</v>
      </c>
      <c r="X30" s="192">
        <v>18</v>
      </c>
      <c r="Y30" s="172">
        <f>SUM(U30:X30)</f>
        <v>20.5</v>
      </c>
      <c r="Z30" s="172" t="str">
        <f t="shared" si="26"/>
        <v>E</v>
      </c>
      <c r="AA30" s="187">
        <v>24</v>
      </c>
      <c r="AB30" s="188" t="s">
        <v>280</v>
      </c>
      <c r="AC30" s="170">
        <v>3</v>
      </c>
      <c r="AD30" s="170">
        <v>3</v>
      </c>
      <c r="AE30" s="170">
        <v>3</v>
      </c>
      <c r="AF30" s="170"/>
      <c r="AG30" s="170">
        <f t="shared" si="8"/>
        <v>9</v>
      </c>
      <c r="AH30" s="170" t="str">
        <f t="shared" si="9"/>
        <v>E</v>
      </c>
      <c r="AI30" s="170">
        <v>3.5</v>
      </c>
      <c r="AJ30" s="170">
        <v>3</v>
      </c>
      <c r="AK30" s="170" t="s">
        <v>32</v>
      </c>
      <c r="AL30" s="170">
        <v>10</v>
      </c>
      <c r="AM30" s="172">
        <f t="shared" si="30"/>
        <v>16.5</v>
      </c>
      <c r="AN30" s="172" t="str">
        <f t="shared" si="11"/>
        <v>E</v>
      </c>
      <c r="AO30" s="170">
        <v>1.75</v>
      </c>
      <c r="AP30" s="170">
        <v>2</v>
      </c>
      <c r="AQ30" s="170">
        <v>2</v>
      </c>
      <c r="AR30" s="170"/>
      <c r="AS30" s="170">
        <f t="shared" si="12"/>
        <v>5.75</v>
      </c>
      <c r="AT30" s="170" t="str">
        <f t="shared" si="13"/>
        <v>E</v>
      </c>
      <c r="AU30" s="170">
        <v>0</v>
      </c>
      <c r="AV30" s="170">
        <v>1</v>
      </c>
      <c r="AW30" s="170">
        <v>1</v>
      </c>
      <c r="AX30" s="170">
        <v>11</v>
      </c>
      <c r="AY30" s="172">
        <f t="shared" si="31"/>
        <v>13</v>
      </c>
      <c r="AZ30" s="172" t="str">
        <f t="shared" si="27"/>
        <v>E</v>
      </c>
      <c r="BA30" s="187">
        <v>24</v>
      </c>
      <c r="BB30" s="188" t="s">
        <v>280</v>
      </c>
      <c r="BC30" s="170">
        <v>3.5</v>
      </c>
      <c r="BD30" s="170"/>
      <c r="BE30" s="170"/>
      <c r="BF30" s="170"/>
      <c r="BG30" s="170">
        <f t="shared" si="34"/>
        <v>3.5</v>
      </c>
      <c r="BH30" s="170" t="str">
        <f t="shared" si="16"/>
        <v>E</v>
      </c>
      <c r="BI30" s="170">
        <v>4</v>
      </c>
      <c r="BJ30" s="170">
        <v>3</v>
      </c>
      <c r="BK30" s="170">
        <v>3</v>
      </c>
      <c r="BL30" s="193">
        <v>24</v>
      </c>
      <c r="BM30" s="172">
        <f t="shared" si="35"/>
        <v>34</v>
      </c>
      <c r="BN30" s="172" t="str">
        <f t="shared" si="36"/>
        <v>D</v>
      </c>
      <c r="BO30" s="170"/>
      <c r="BP30" s="170">
        <v>21.5</v>
      </c>
      <c r="BQ30" s="185">
        <f t="shared" si="19"/>
        <v>21.5</v>
      </c>
      <c r="BR30" s="184">
        <f t="shared" si="0"/>
        <v>32.75</v>
      </c>
      <c r="BS30" s="184">
        <f t="shared" si="1"/>
        <v>117.25</v>
      </c>
      <c r="BT30" s="194">
        <f t="shared" si="20"/>
        <v>150</v>
      </c>
      <c r="BU30" s="175">
        <f t="shared" si="25"/>
        <v>15</v>
      </c>
      <c r="BV30" s="194" t="str">
        <f t="shared" si="21"/>
        <v>E</v>
      </c>
    </row>
    <row r="31" spans="1:74">
      <c r="A31" s="187">
        <v>25</v>
      </c>
      <c r="B31" s="188" t="s">
        <v>290</v>
      </c>
      <c r="C31" s="196">
        <v>6.25</v>
      </c>
      <c r="D31" s="170">
        <v>4</v>
      </c>
      <c r="E31" s="170">
        <v>3</v>
      </c>
      <c r="F31" s="196">
        <v>56.5</v>
      </c>
      <c r="G31" s="190">
        <f t="shared" si="2"/>
        <v>69.75</v>
      </c>
      <c r="H31" s="196" t="str">
        <f t="shared" si="3"/>
        <v>B2</v>
      </c>
      <c r="I31" s="170">
        <v>9</v>
      </c>
      <c r="J31" s="170" t="s">
        <v>68</v>
      </c>
      <c r="K31" s="170" t="s">
        <v>57</v>
      </c>
      <c r="L31" s="170">
        <v>52</v>
      </c>
      <c r="M31" s="170">
        <f t="shared" si="4"/>
        <v>61</v>
      </c>
      <c r="N31" s="170" t="str">
        <f t="shared" si="22"/>
        <v>B2</v>
      </c>
      <c r="O31" s="196">
        <v>7</v>
      </c>
      <c r="P31" s="170">
        <v>4.5</v>
      </c>
      <c r="Q31" s="170">
        <v>5</v>
      </c>
      <c r="R31" s="170">
        <v>59</v>
      </c>
      <c r="S31" s="170">
        <f t="shared" si="33"/>
        <v>75.5</v>
      </c>
      <c r="T31" s="170" t="str">
        <f t="shared" si="6"/>
        <v>B1</v>
      </c>
      <c r="U31" s="170">
        <v>8.25</v>
      </c>
      <c r="V31" s="171" t="s">
        <v>68</v>
      </c>
      <c r="W31" s="171" t="s">
        <v>57</v>
      </c>
      <c r="X31" s="192">
        <v>48</v>
      </c>
      <c r="Y31" s="172">
        <f t="shared" ref="Y31:Y38" si="37">SUM(U31:X31)</f>
        <v>56.25</v>
      </c>
      <c r="Z31" s="172" t="str">
        <f t="shared" si="26"/>
        <v>C1</v>
      </c>
      <c r="AA31" s="187">
        <v>25</v>
      </c>
      <c r="AB31" s="188" t="s">
        <v>290</v>
      </c>
      <c r="AC31" s="170">
        <v>9.75</v>
      </c>
      <c r="AD31" s="170">
        <v>4</v>
      </c>
      <c r="AE31" s="170">
        <v>4</v>
      </c>
      <c r="AF31" s="170">
        <v>45</v>
      </c>
      <c r="AG31" s="170">
        <f t="shared" si="8"/>
        <v>62.75</v>
      </c>
      <c r="AH31" s="170" t="str">
        <f t="shared" si="9"/>
        <v>B2</v>
      </c>
      <c r="AI31" s="172">
        <v>10</v>
      </c>
      <c r="AJ31" s="170" t="s">
        <v>68</v>
      </c>
      <c r="AK31" s="170" t="s">
        <v>68</v>
      </c>
      <c r="AL31" s="170">
        <v>53</v>
      </c>
      <c r="AM31" s="172">
        <f t="shared" si="30"/>
        <v>63</v>
      </c>
      <c r="AN31" s="172" t="str">
        <f t="shared" si="11"/>
        <v>B2</v>
      </c>
      <c r="AO31" s="170">
        <v>4</v>
      </c>
      <c r="AP31" s="170">
        <v>3</v>
      </c>
      <c r="AQ31" s="170">
        <v>4</v>
      </c>
      <c r="AR31" s="170">
        <v>49.5</v>
      </c>
      <c r="AS31" s="170">
        <f t="shared" si="12"/>
        <v>60.5</v>
      </c>
      <c r="AT31" s="170" t="str">
        <f t="shared" si="13"/>
        <v>C1</v>
      </c>
      <c r="AU31" s="172">
        <v>6.25</v>
      </c>
      <c r="AV31" s="172">
        <v>4</v>
      </c>
      <c r="AW31" s="172">
        <v>3.5</v>
      </c>
      <c r="AX31" s="170">
        <v>45</v>
      </c>
      <c r="AY31" s="172">
        <f t="shared" si="31"/>
        <v>58.75</v>
      </c>
      <c r="AZ31" s="172" t="str">
        <f t="shared" si="27"/>
        <v>C1</v>
      </c>
      <c r="BA31" s="187">
        <v>25</v>
      </c>
      <c r="BB31" s="188" t="s">
        <v>290</v>
      </c>
      <c r="BC31" s="170">
        <v>7</v>
      </c>
      <c r="BD31" s="170">
        <v>4</v>
      </c>
      <c r="BE31" s="170">
        <v>4</v>
      </c>
      <c r="BF31" s="170">
        <v>54</v>
      </c>
      <c r="BG31" s="170">
        <f t="shared" si="34"/>
        <v>69</v>
      </c>
      <c r="BH31" s="170" t="str">
        <f t="shared" si="16"/>
        <v>B2</v>
      </c>
      <c r="BI31" s="172">
        <v>9</v>
      </c>
      <c r="BJ31" s="170">
        <v>4</v>
      </c>
      <c r="BK31" s="170">
        <v>4</v>
      </c>
      <c r="BL31" s="172">
        <v>49</v>
      </c>
      <c r="BM31" s="172">
        <f t="shared" si="35"/>
        <v>66</v>
      </c>
      <c r="BN31" s="172" t="str">
        <f t="shared" si="36"/>
        <v>B2</v>
      </c>
      <c r="BO31" s="170">
        <v>33</v>
      </c>
      <c r="BP31" s="170">
        <v>39</v>
      </c>
      <c r="BQ31" s="185">
        <f t="shared" si="19"/>
        <v>72</v>
      </c>
      <c r="BR31" s="184">
        <f t="shared" si="0"/>
        <v>337.5</v>
      </c>
      <c r="BS31" s="184">
        <f t="shared" si="1"/>
        <v>305</v>
      </c>
      <c r="BT31" s="194">
        <f t="shared" si="20"/>
        <v>642.5</v>
      </c>
      <c r="BU31" s="175">
        <f t="shared" si="25"/>
        <v>64.25</v>
      </c>
      <c r="BV31" s="194" t="str">
        <f t="shared" si="21"/>
        <v>B2</v>
      </c>
    </row>
    <row r="32" spans="1:74">
      <c r="A32" s="187">
        <v>26</v>
      </c>
      <c r="B32" s="188" t="s">
        <v>300</v>
      </c>
      <c r="C32" s="196">
        <v>8.75</v>
      </c>
      <c r="D32" s="170">
        <v>5</v>
      </c>
      <c r="E32" s="170">
        <v>5</v>
      </c>
      <c r="F32" s="196">
        <v>63</v>
      </c>
      <c r="G32" s="190">
        <f t="shared" si="2"/>
        <v>81.75</v>
      </c>
      <c r="H32" s="196" t="str">
        <f t="shared" si="3"/>
        <v>A2</v>
      </c>
      <c r="I32" s="170">
        <v>7.75</v>
      </c>
      <c r="J32" s="170">
        <v>5</v>
      </c>
      <c r="K32" s="170">
        <v>5</v>
      </c>
      <c r="L32" s="170">
        <v>71.5</v>
      </c>
      <c r="M32" s="170">
        <f t="shared" si="4"/>
        <v>89.25</v>
      </c>
      <c r="N32" s="170" t="str">
        <f t="shared" si="22"/>
        <v>A2</v>
      </c>
      <c r="O32" s="196">
        <v>8.5</v>
      </c>
      <c r="P32" s="170">
        <v>5</v>
      </c>
      <c r="Q32" s="170">
        <v>5</v>
      </c>
      <c r="R32" s="170">
        <v>70</v>
      </c>
      <c r="S32" s="170">
        <f t="shared" si="33"/>
        <v>88.5</v>
      </c>
      <c r="T32" s="170" t="str">
        <f t="shared" si="6"/>
        <v>A2</v>
      </c>
      <c r="U32" s="170">
        <v>9.5</v>
      </c>
      <c r="V32" s="171" t="s">
        <v>68</v>
      </c>
      <c r="W32" s="171" t="s">
        <v>68</v>
      </c>
      <c r="X32" s="192">
        <v>67</v>
      </c>
      <c r="Y32" s="172">
        <f t="shared" si="37"/>
        <v>76.5</v>
      </c>
      <c r="Z32" s="172" t="str">
        <f t="shared" si="26"/>
        <v>B1</v>
      </c>
      <c r="AA32" s="187">
        <v>26</v>
      </c>
      <c r="AB32" s="188" t="s">
        <v>300</v>
      </c>
      <c r="AC32" s="170">
        <v>9.75</v>
      </c>
      <c r="AD32" s="170">
        <v>5</v>
      </c>
      <c r="AE32" s="170">
        <v>5</v>
      </c>
      <c r="AF32" s="170">
        <v>67.5</v>
      </c>
      <c r="AG32" s="170">
        <f t="shared" si="8"/>
        <v>87.25</v>
      </c>
      <c r="AH32" s="170" t="str">
        <f t="shared" si="9"/>
        <v>A2</v>
      </c>
      <c r="AI32" s="172">
        <v>9.5</v>
      </c>
      <c r="AJ32" s="170">
        <v>5</v>
      </c>
      <c r="AK32" s="170">
        <v>5</v>
      </c>
      <c r="AL32" s="170">
        <v>70</v>
      </c>
      <c r="AM32" s="172">
        <f t="shared" si="30"/>
        <v>89.5</v>
      </c>
      <c r="AN32" s="172" t="str">
        <f t="shared" si="11"/>
        <v>A2</v>
      </c>
      <c r="AO32" s="170">
        <v>10</v>
      </c>
      <c r="AP32" s="170">
        <v>5</v>
      </c>
      <c r="AQ32" s="170">
        <v>5</v>
      </c>
      <c r="AR32" s="170">
        <v>69.5</v>
      </c>
      <c r="AS32" s="170">
        <f t="shared" si="12"/>
        <v>89.5</v>
      </c>
      <c r="AT32" s="170" t="str">
        <f t="shared" si="13"/>
        <v>A2</v>
      </c>
      <c r="AU32" s="172">
        <v>10</v>
      </c>
      <c r="AV32" s="172">
        <v>5</v>
      </c>
      <c r="AW32" s="172">
        <v>5</v>
      </c>
      <c r="AX32" s="170">
        <v>72.5</v>
      </c>
      <c r="AY32" s="172">
        <f t="shared" si="31"/>
        <v>92.5</v>
      </c>
      <c r="AZ32" s="172" t="str">
        <f t="shared" si="27"/>
        <v>A1</v>
      </c>
      <c r="BA32" s="187">
        <v>26</v>
      </c>
      <c r="BB32" s="188" t="s">
        <v>300</v>
      </c>
      <c r="BC32" s="170">
        <v>10</v>
      </c>
      <c r="BD32" s="170">
        <v>5</v>
      </c>
      <c r="BE32" s="170">
        <v>5</v>
      </c>
      <c r="BF32" s="170">
        <v>77.5</v>
      </c>
      <c r="BG32" s="170">
        <f t="shared" si="34"/>
        <v>97.5</v>
      </c>
      <c r="BH32" s="170" t="str">
        <f t="shared" si="16"/>
        <v>A1</v>
      </c>
      <c r="BI32" s="172">
        <v>9.75</v>
      </c>
      <c r="BJ32" s="170">
        <v>5</v>
      </c>
      <c r="BK32" s="170">
        <v>5</v>
      </c>
      <c r="BL32" s="172">
        <v>76</v>
      </c>
      <c r="BM32" s="172">
        <f t="shared" si="35"/>
        <v>95.75</v>
      </c>
      <c r="BN32" s="172" t="str">
        <f t="shared" si="36"/>
        <v>A1</v>
      </c>
      <c r="BO32" s="170">
        <v>48</v>
      </c>
      <c r="BP32" s="170">
        <v>50</v>
      </c>
      <c r="BQ32" s="185">
        <f t="shared" si="19"/>
        <v>98</v>
      </c>
      <c r="BR32" s="184">
        <f t="shared" si="0"/>
        <v>444.5</v>
      </c>
      <c r="BS32" s="184">
        <f t="shared" si="1"/>
        <v>443.5</v>
      </c>
      <c r="BT32" s="194">
        <f t="shared" si="20"/>
        <v>888</v>
      </c>
      <c r="BU32" s="175">
        <f t="shared" si="25"/>
        <v>88.8</v>
      </c>
      <c r="BV32" s="194" t="str">
        <f t="shared" si="21"/>
        <v>A2</v>
      </c>
    </row>
    <row r="33" spans="1:74">
      <c r="A33" s="187">
        <v>27</v>
      </c>
      <c r="B33" s="188" t="s">
        <v>161</v>
      </c>
      <c r="C33" s="196">
        <v>7.5</v>
      </c>
      <c r="D33" s="170">
        <v>4</v>
      </c>
      <c r="E33" s="170">
        <v>4</v>
      </c>
      <c r="F33" s="196">
        <v>42.5</v>
      </c>
      <c r="G33" s="190">
        <f t="shared" si="2"/>
        <v>58</v>
      </c>
      <c r="H33" s="196" t="str">
        <f t="shared" si="3"/>
        <v>C1</v>
      </c>
      <c r="I33" s="170">
        <v>8</v>
      </c>
      <c r="J33" s="170" t="s">
        <v>45</v>
      </c>
      <c r="K33" s="170">
        <v>4</v>
      </c>
      <c r="L33" s="170">
        <v>51</v>
      </c>
      <c r="M33" s="170">
        <f t="shared" si="4"/>
        <v>63</v>
      </c>
      <c r="N33" s="170" t="str">
        <f t="shared" si="22"/>
        <v>B2</v>
      </c>
      <c r="O33" s="196">
        <v>5.25</v>
      </c>
      <c r="P33" s="170">
        <v>3.5</v>
      </c>
      <c r="Q33" s="170">
        <v>3</v>
      </c>
      <c r="R33" s="170">
        <v>27</v>
      </c>
      <c r="S33" s="170">
        <f t="shared" si="33"/>
        <v>38.75</v>
      </c>
      <c r="T33" s="170" t="str">
        <f t="shared" si="6"/>
        <v>D</v>
      </c>
      <c r="U33" s="170">
        <v>4.75</v>
      </c>
      <c r="V33" s="171" t="s">
        <v>45</v>
      </c>
      <c r="W33" s="171" t="s">
        <v>45</v>
      </c>
      <c r="X33" s="192">
        <v>42</v>
      </c>
      <c r="Y33" s="172">
        <f t="shared" si="37"/>
        <v>46.75</v>
      </c>
      <c r="Z33" s="172" t="str">
        <f t="shared" si="26"/>
        <v>C2</v>
      </c>
      <c r="AA33" s="187">
        <v>27</v>
      </c>
      <c r="AB33" s="188" t="s">
        <v>161</v>
      </c>
      <c r="AC33" s="170">
        <v>7.5</v>
      </c>
      <c r="AD33" s="170">
        <v>3</v>
      </c>
      <c r="AE33" s="170">
        <v>4</v>
      </c>
      <c r="AF33" s="170">
        <v>42</v>
      </c>
      <c r="AG33" s="170">
        <f t="shared" si="8"/>
        <v>56.5</v>
      </c>
      <c r="AH33" s="170" t="str">
        <f t="shared" si="9"/>
        <v>C1</v>
      </c>
      <c r="AI33" s="175">
        <v>6.5</v>
      </c>
      <c r="AJ33" s="170" t="s">
        <v>57</v>
      </c>
      <c r="AK33" s="170" t="s">
        <v>57</v>
      </c>
      <c r="AL33" s="170">
        <v>56</v>
      </c>
      <c r="AM33" s="172">
        <f t="shared" si="30"/>
        <v>62.5</v>
      </c>
      <c r="AN33" s="172" t="str">
        <f t="shared" si="11"/>
        <v>B2</v>
      </c>
      <c r="AO33" s="170">
        <v>6</v>
      </c>
      <c r="AP33" s="170">
        <v>3</v>
      </c>
      <c r="AQ33" s="170">
        <v>3</v>
      </c>
      <c r="AR33" s="170">
        <v>44.5</v>
      </c>
      <c r="AS33" s="170">
        <f t="shared" si="12"/>
        <v>56.5</v>
      </c>
      <c r="AT33" s="170" t="str">
        <f t="shared" si="13"/>
        <v>C1</v>
      </c>
      <c r="AU33" s="175">
        <v>4.25</v>
      </c>
      <c r="AV33" s="175">
        <v>3</v>
      </c>
      <c r="AW33" s="175">
        <v>3</v>
      </c>
      <c r="AX33" s="170">
        <v>36</v>
      </c>
      <c r="AY33" s="175">
        <f t="shared" si="31"/>
        <v>46.25</v>
      </c>
      <c r="AZ33" s="172" t="str">
        <f t="shared" si="27"/>
        <v>C2</v>
      </c>
      <c r="BA33" s="187">
        <v>27</v>
      </c>
      <c r="BB33" s="188" t="s">
        <v>161</v>
      </c>
      <c r="BC33" s="170">
        <v>6.25</v>
      </c>
      <c r="BD33" s="170">
        <v>3</v>
      </c>
      <c r="BE33" s="170">
        <v>3</v>
      </c>
      <c r="BF33" s="170">
        <v>34</v>
      </c>
      <c r="BG33" s="170">
        <f t="shared" si="34"/>
        <v>46.25</v>
      </c>
      <c r="BH33" s="170" t="str">
        <f t="shared" si="16"/>
        <v>C2</v>
      </c>
      <c r="BI33" s="175">
        <v>5.25</v>
      </c>
      <c r="BJ33" s="170">
        <v>4</v>
      </c>
      <c r="BK33" s="170">
        <v>4</v>
      </c>
      <c r="BL33" s="175">
        <v>38.5</v>
      </c>
      <c r="BM33" s="172">
        <f t="shared" si="35"/>
        <v>51.75</v>
      </c>
      <c r="BN33" s="172" t="str">
        <f t="shared" si="36"/>
        <v>C1</v>
      </c>
      <c r="BO33" s="170">
        <v>27</v>
      </c>
      <c r="BP33" s="170">
        <v>43</v>
      </c>
      <c r="BQ33" s="185">
        <f t="shared" si="19"/>
        <v>70</v>
      </c>
      <c r="BR33" s="184">
        <f>(G33+S33+AG33+AS33+BG33)</f>
        <v>256</v>
      </c>
      <c r="BS33" s="184">
        <f t="shared" si="1"/>
        <v>270.25</v>
      </c>
      <c r="BT33" s="194">
        <f t="shared" si="20"/>
        <v>526.25</v>
      </c>
      <c r="BU33" s="175">
        <f t="shared" si="25"/>
        <v>52.625</v>
      </c>
      <c r="BV33" s="194" t="str">
        <f t="shared" si="21"/>
        <v>C1</v>
      </c>
    </row>
    <row r="34" spans="1:74">
      <c r="A34" s="187">
        <v>28</v>
      </c>
      <c r="B34" s="188" t="s">
        <v>210</v>
      </c>
      <c r="C34" s="196">
        <v>4.5</v>
      </c>
      <c r="D34" s="170">
        <v>4</v>
      </c>
      <c r="E34" s="170">
        <v>3</v>
      </c>
      <c r="F34" s="196">
        <v>33.5</v>
      </c>
      <c r="G34" s="190">
        <f t="shared" si="2"/>
        <v>45</v>
      </c>
      <c r="H34" s="196" t="str">
        <f t="shared" si="3"/>
        <v>C2</v>
      </c>
      <c r="I34" s="170">
        <v>6.25</v>
      </c>
      <c r="J34" s="170" t="s">
        <v>45</v>
      </c>
      <c r="K34" s="170" t="s">
        <v>57</v>
      </c>
      <c r="L34" s="170">
        <v>39.5</v>
      </c>
      <c r="M34" s="170">
        <f t="shared" si="4"/>
        <v>45.75</v>
      </c>
      <c r="N34" s="170" t="str">
        <f t="shared" si="22"/>
        <v>C2</v>
      </c>
      <c r="O34" s="196">
        <v>4.5</v>
      </c>
      <c r="P34" s="170">
        <v>4</v>
      </c>
      <c r="Q34" s="170">
        <v>3.5</v>
      </c>
      <c r="R34" s="170">
        <v>33</v>
      </c>
      <c r="S34" s="170">
        <f t="shared" si="33"/>
        <v>45</v>
      </c>
      <c r="T34" s="170" t="str">
        <f t="shared" si="6"/>
        <v>C2</v>
      </c>
      <c r="U34" s="170">
        <v>4.25</v>
      </c>
      <c r="V34" s="171" t="s">
        <v>45</v>
      </c>
      <c r="W34" s="171" t="s">
        <v>32</v>
      </c>
      <c r="X34" s="192">
        <v>30.5</v>
      </c>
      <c r="Y34" s="172">
        <f t="shared" si="37"/>
        <v>34.75</v>
      </c>
      <c r="Z34" s="172" t="str">
        <f t="shared" si="26"/>
        <v>D</v>
      </c>
      <c r="AA34" s="187">
        <v>28</v>
      </c>
      <c r="AB34" s="188" t="s">
        <v>210</v>
      </c>
      <c r="AC34" s="170">
        <v>7</v>
      </c>
      <c r="AD34" s="170">
        <v>3</v>
      </c>
      <c r="AE34" s="170">
        <v>3</v>
      </c>
      <c r="AF34" s="170">
        <v>24</v>
      </c>
      <c r="AG34" s="170">
        <f t="shared" ref="AG34:AG38" si="38">SUM(AC34:AF34)</f>
        <v>37</v>
      </c>
      <c r="AH34" s="170" t="str">
        <f t="shared" ref="AH34:AH38" si="39">IF(AG34&gt;=91,"A1",IF(AG34&gt;=81,"A2",IF(AG34&gt;=71,"B1",IF(AG34&gt;=61,"B2",IF(AG34&gt;=51,"C1",IF(AG34&gt;=41,"C2",IF(AG34&gt;=33,"D","E")))))))</f>
        <v>D</v>
      </c>
      <c r="AI34" s="175">
        <v>5</v>
      </c>
      <c r="AJ34" s="170">
        <v>3</v>
      </c>
      <c r="AK34" s="170">
        <v>3</v>
      </c>
      <c r="AL34" s="170">
        <v>27</v>
      </c>
      <c r="AM34" s="172">
        <f t="shared" si="30"/>
        <v>38</v>
      </c>
      <c r="AN34" s="172" t="str">
        <f t="shared" si="11"/>
        <v>D</v>
      </c>
      <c r="AO34" s="170">
        <v>3</v>
      </c>
      <c r="AP34" s="170">
        <v>2</v>
      </c>
      <c r="AQ34" s="170">
        <v>3</v>
      </c>
      <c r="AR34" s="170">
        <v>27</v>
      </c>
      <c r="AS34" s="170">
        <f t="shared" si="12"/>
        <v>35</v>
      </c>
      <c r="AT34" s="170" t="str">
        <f t="shared" si="13"/>
        <v>D</v>
      </c>
      <c r="AU34" s="175">
        <v>2</v>
      </c>
      <c r="AV34" s="175">
        <v>3</v>
      </c>
      <c r="AW34" s="175">
        <v>2</v>
      </c>
      <c r="AX34" s="170">
        <v>27</v>
      </c>
      <c r="AY34" s="175">
        <f t="shared" si="31"/>
        <v>34</v>
      </c>
      <c r="AZ34" s="172" t="str">
        <f t="shared" si="27"/>
        <v>D</v>
      </c>
      <c r="BA34" s="187">
        <v>28</v>
      </c>
      <c r="BB34" s="188" t="s">
        <v>210</v>
      </c>
      <c r="BC34" s="170">
        <v>3</v>
      </c>
      <c r="BD34" s="170">
        <v>3</v>
      </c>
      <c r="BE34" s="170">
        <v>2</v>
      </c>
      <c r="BF34" s="170">
        <v>25.5</v>
      </c>
      <c r="BG34" s="170">
        <f t="shared" si="34"/>
        <v>33.5</v>
      </c>
      <c r="BH34" s="170" t="str">
        <f t="shared" si="16"/>
        <v>D</v>
      </c>
      <c r="BI34" s="175">
        <v>5.25</v>
      </c>
      <c r="BJ34" s="170">
        <v>3.5</v>
      </c>
      <c r="BK34" s="170">
        <v>3.5</v>
      </c>
      <c r="BL34" s="175">
        <v>29</v>
      </c>
      <c r="BM34" s="172">
        <f t="shared" si="35"/>
        <v>41.25</v>
      </c>
      <c r="BN34" s="172" t="str">
        <f t="shared" si="36"/>
        <v>C2</v>
      </c>
      <c r="BO34" s="170">
        <v>30</v>
      </c>
      <c r="BP34" s="170">
        <v>28</v>
      </c>
      <c r="BQ34" s="185">
        <f t="shared" si="19"/>
        <v>58</v>
      </c>
      <c r="BR34" s="184">
        <f t="shared" ref="BR34:BR38" si="40">(G34+S34+AG34+AS34+BG34)</f>
        <v>195.5</v>
      </c>
      <c r="BS34" s="184">
        <f t="shared" ref="BS34:BS38" si="41">(M34+Y34+AM34+AY34+BM34)</f>
        <v>193.75</v>
      </c>
      <c r="BT34" s="194">
        <f t="shared" ref="BT34:BT38" si="42">SUM(BR34:BS34)</f>
        <v>389.25</v>
      </c>
      <c r="BU34" s="175">
        <f t="shared" si="25"/>
        <v>38.924999999999997</v>
      </c>
      <c r="BV34" s="194" t="str">
        <f t="shared" si="21"/>
        <v>D</v>
      </c>
    </row>
    <row r="35" spans="1:74">
      <c r="A35" s="187">
        <v>29</v>
      </c>
      <c r="B35" s="188" t="s">
        <v>271</v>
      </c>
      <c r="C35" s="196">
        <v>4.75</v>
      </c>
      <c r="D35" s="170">
        <v>3</v>
      </c>
      <c r="E35" s="170">
        <v>4</v>
      </c>
      <c r="F35" s="196">
        <v>36.5</v>
      </c>
      <c r="G35" s="190">
        <f t="shared" si="2"/>
        <v>48.25</v>
      </c>
      <c r="H35" s="196" t="str">
        <f t="shared" si="3"/>
        <v>C2</v>
      </c>
      <c r="I35" s="170">
        <v>6</v>
      </c>
      <c r="J35" s="170" t="s">
        <v>57</v>
      </c>
      <c r="K35" s="170">
        <v>4</v>
      </c>
      <c r="L35" s="170">
        <v>27</v>
      </c>
      <c r="M35" s="170">
        <f t="shared" si="4"/>
        <v>37</v>
      </c>
      <c r="N35" s="170" t="str">
        <f t="shared" si="22"/>
        <v>D</v>
      </c>
      <c r="O35" s="196">
        <v>3.75</v>
      </c>
      <c r="P35" s="170">
        <v>3.5</v>
      </c>
      <c r="Q35" s="170">
        <v>3.5</v>
      </c>
      <c r="R35" s="170">
        <v>41.5</v>
      </c>
      <c r="S35" s="170">
        <f t="shared" si="33"/>
        <v>52.25</v>
      </c>
      <c r="T35" s="170" t="str">
        <f t="shared" si="6"/>
        <v>C1</v>
      </c>
      <c r="U35" s="170">
        <v>6</v>
      </c>
      <c r="V35" s="171" t="s">
        <v>45</v>
      </c>
      <c r="W35" s="171" t="s">
        <v>32</v>
      </c>
      <c r="X35" s="192">
        <v>39.5</v>
      </c>
      <c r="Y35" s="172">
        <f t="shared" si="37"/>
        <v>45.5</v>
      </c>
      <c r="Z35" s="172" t="str">
        <f t="shared" si="26"/>
        <v>C2</v>
      </c>
      <c r="AA35" s="187">
        <v>29</v>
      </c>
      <c r="AB35" s="188" t="s">
        <v>271</v>
      </c>
      <c r="AC35" s="170">
        <v>6</v>
      </c>
      <c r="AD35" s="170">
        <v>3</v>
      </c>
      <c r="AE35" s="170">
        <v>3.5</v>
      </c>
      <c r="AF35" s="170">
        <v>29</v>
      </c>
      <c r="AG35" s="170">
        <f t="shared" si="38"/>
        <v>41.5</v>
      </c>
      <c r="AH35" s="170" t="str">
        <f t="shared" si="39"/>
        <v>C2</v>
      </c>
      <c r="AI35" s="175">
        <v>5.5</v>
      </c>
      <c r="AJ35" s="170">
        <v>3</v>
      </c>
      <c r="AK35" s="170" t="s">
        <v>45</v>
      </c>
      <c r="AL35" s="170">
        <v>46</v>
      </c>
      <c r="AM35" s="172">
        <f t="shared" si="30"/>
        <v>54.5</v>
      </c>
      <c r="AN35" s="172" t="str">
        <f t="shared" si="11"/>
        <v>C1</v>
      </c>
      <c r="AO35" s="170">
        <v>3.75</v>
      </c>
      <c r="AP35" s="170">
        <v>3</v>
      </c>
      <c r="AQ35" s="170">
        <v>3</v>
      </c>
      <c r="AR35" s="170">
        <v>46.5</v>
      </c>
      <c r="AS35" s="170">
        <f t="shared" si="12"/>
        <v>56.25</v>
      </c>
      <c r="AT35" s="170" t="str">
        <f t="shared" si="13"/>
        <v>C1</v>
      </c>
      <c r="AU35" s="175">
        <v>5</v>
      </c>
      <c r="AV35" s="175">
        <v>3.5</v>
      </c>
      <c r="AW35" s="175">
        <v>4</v>
      </c>
      <c r="AX35" s="170">
        <v>44</v>
      </c>
      <c r="AY35" s="175">
        <f t="shared" si="31"/>
        <v>56.5</v>
      </c>
      <c r="AZ35" s="172" t="str">
        <f t="shared" si="27"/>
        <v>C1</v>
      </c>
      <c r="BA35" s="187">
        <v>29</v>
      </c>
      <c r="BB35" s="188" t="s">
        <v>271</v>
      </c>
      <c r="BC35" s="170">
        <v>5.75</v>
      </c>
      <c r="BD35" s="170">
        <v>4</v>
      </c>
      <c r="BE35" s="170">
        <v>4</v>
      </c>
      <c r="BF35" s="170">
        <v>44.5</v>
      </c>
      <c r="BG35" s="170">
        <f t="shared" si="34"/>
        <v>58.25</v>
      </c>
      <c r="BH35" s="170" t="str">
        <f t="shared" si="16"/>
        <v>C1</v>
      </c>
      <c r="BI35" s="175">
        <v>9.5</v>
      </c>
      <c r="BJ35" s="170">
        <v>4</v>
      </c>
      <c r="BK35" s="170">
        <v>5</v>
      </c>
      <c r="BL35" s="175">
        <v>54.5</v>
      </c>
      <c r="BM35" s="172">
        <f t="shared" si="35"/>
        <v>73</v>
      </c>
      <c r="BN35" s="172" t="str">
        <f t="shared" si="36"/>
        <v>B1</v>
      </c>
      <c r="BO35" s="170">
        <v>31</v>
      </c>
      <c r="BP35" s="170">
        <v>32</v>
      </c>
      <c r="BQ35" s="185">
        <f t="shared" si="19"/>
        <v>63</v>
      </c>
      <c r="BR35" s="184">
        <f t="shared" si="40"/>
        <v>256.5</v>
      </c>
      <c r="BS35" s="184">
        <f t="shared" si="41"/>
        <v>266.5</v>
      </c>
      <c r="BT35" s="194">
        <f t="shared" si="42"/>
        <v>523</v>
      </c>
      <c r="BU35" s="175">
        <f t="shared" si="25"/>
        <v>52.300000000000004</v>
      </c>
      <c r="BV35" s="194" t="str">
        <f t="shared" si="21"/>
        <v>C1</v>
      </c>
    </row>
    <row r="36" spans="1:74">
      <c r="A36" s="195">
        <v>30</v>
      </c>
      <c r="B36" s="199" t="s">
        <v>179</v>
      </c>
      <c r="C36" s="200">
        <v>4.25</v>
      </c>
      <c r="D36" s="201">
        <v>3</v>
      </c>
      <c r="E36" s="201">
        <v>3</v>
      </c>
      <c r="F36" s="200">
        <v>22</v>
      </c>
      <c r="G36" s="202">
        <f t="shared" si="2"/>
        <v>32.25</v>
      </c>
      <c r="H36" s="196" t="str">
        <f t="shared" si="3"/>
        <v>E</v>
      </c>
      <c r="I36" s="201">
        <v>3.75</v>
      </c>
      <c r="J36" s="201" t="s">
        <v>57</v>
      </c>
      <c r="K36" s="201" t="s">
        <v>45</v>
      </c>
      <c r="L36" s="201">
        <v>27</v>
      </c>
      <c r="M36" s="170">
        <f t="shared" si="4"/>
        <v>30.75</v>
      </c>
      <c r="N36" s="201" t="str">
        <f t="shared" si="22"/>
        <v>E</v>
      </c>
      <c r="O36" s="200">
        <v>4</v>
      </c>
      <c r="P36" s="201">
        <v>3.5</v>
      </c>
      <c r="Q36" s="201">
        <v>3.5</v>
      </c>
      <c r="R36" s="201">
        <v>28.5</v>
      </c>
      <c r="S36" s="201">
        <f t="shared" si="33"/>
        <v>39.5</v>
      </c>
      <c r="T36" s="170" t="str">
        <f t="shared" si="6"/>
        <v>D</v>
      </c>
      <c r="U36" s="201">
        <v>4.25</v>
      </c>
      <c r="V36" s="203" t="s">
        <v>45</v>
      </c>
      <c r="W36" s="203" t="s">
        <v>32</v>
      </c>
      <c r="X36" s="192">
        <v>30</v>
      </c>
      <c r="Y36" s="172">
        <f t="shared" si="37"/>
        <v>34.25</v>
      </c>
      <c r="Z36" s="172" t="str">
        <f t="shared" si="26"/>
        <v>D</v>
      </c>
      <c r="AA36" s="195">
        <v>30</v>
      </c>
      <c r="AB36" s="199" t="s">
        <v>179</v>
      </c>
      <c r="AC36" s="201">
        <v>5.5</v>
      </c>
      <c r="AD36" s="201">
        <v>2.5</v>
      </c>
      <c r="AE36" s="201">
        <v>2.5</v>
      </c>
      <c r="AF36" s="201">
        <v>13</v>
      </c>
      <c r="AG36" s="170">
        <f t="shared" si="38"/>
        <v>23.5</v>
      </c>
      <c r="AH36" s="170" t="str">
        <f t="shared" si="39"/>
        <v>E</v>
      </c>
      <c r="AI36" s="204">
        <v>4.25</v>
      </c>
      <c r="AJ36" s="201" t="s">
        <v>45</v>
      </c>
      <c r="AK36" s="201" t="s">
        <v>32</v>
      </c>
      <c r="AL36" s="201">
        <v>14</v>
      </c>
      <c r="AM36" s="205">
        <f t="shared" si="30"/>
        <v>18.25</v>
      </c>
      <c r="AN36" s="205" t="str">
        <f t="shared" si="11"/>
        <v>E</v>
      </c>
      <c r="AO36" s="201">
        <v>3.75</v>
      </c>
      <c r="AP36" s="201">
        <v>2</v>
      </c>
      <c r="AQ36" s="201">
        <v>4</v>
      </c>
      <c r="AR36" s="201">
        <v>27</v>
      </c>
      <c r="AS36" s="201">
        <f t="shared" si="12"/>
        <v>36.75</v>
      </c>
      <c r="AT36" s="201" t="str">
        <f t="shared" si="13"/>
        <v>D</v>
      </c>
      <c r="AU36" s="204">
        <v>3</v>
      </c>
      <c r="AV36" s="204">
        <v>2</v>
      </c>
      <c r="AW36" s="204">
        <v>1</v>
      </c>
      <c r="AX36" s="201">
        <v>17</v>
      </c>
      <c r="AY36" s="204">
        <f t="shared" si="31"/>
        <v>23</v>
      </c>
      <c r="AZ36" s="172" t="str">
        <f t="shared" si="27"/>
        <v>E</v>
      </c>
      <c r="BA36" s="195">
        <v>30</v>
      </c>
      <c r="BB36" s="199" t="s">
        <v>179</v>
      </c>
      <c r="BC36" s="201">
        <v>3</v>
      </c>
      <c r="BD36" s="201">
        <v>3</v>
      </c>
      <c r="BE36" s="201">
        <v>3</v>
      </c>
      <c r="BF36" s="201">
        <v>21.5</v>
      </c>
      <c r="BG36" s="170">
        <f t="shared" si="34"/>
        <v>30.5</v>
      </c>
      <c r="BH36" s="201" t="str">
        <f t="shared" si="16"/>
        <v>E</v>
      </c>
      <c r="BI36" s="204">
        <v>3.75</v>
      </c>
      <c r="BJ36" s="201">
        <v>3.5</v>
      </c>
      <c r="BK36" s="201">
        <v>3.5</v>
      </c>
      <c r="BL36" s="204">
        <v>22</v>
      </c>
      <c r="BM36" s="172">
        <f t="shared" si="35"/>
        <v>32.75</v>
      </c>
      <c r="BN36" s="172" t="str">
        <f t="shared" si="36"/>
        <v>E</v>
      </c>
      <c r="BO36" s="201">
        <v>13</v>
      </c>
      <c r="BP36" s="201">
        <v>25</v>
      </c>
      <c r="BQ36" s="185">
        <f t="shared" si="19"/>
        <v>38</v>
      </c>
      <c r="BR36" s="184">
        <f t="shared" si="40"/>
        <v>162.5</v>
      </c>
      <c r="BS36" s="184">
        <f t="shared" si="41"/>
        <v>139</v>
      </c>
      <c r="BT36" s="194">
        <f t="shared" si="42"/>
        <v>301.5</v>
      </c>
      <c r="BU36" s="175">
        <f t="shared" si="25"/>
        <v>30.15</v>
      </c>
      <c r="BV36" s="194" t="str">
        <f t="shared" si="21"/>
        <v>E</v>
      </c>
    </row>
    <row r="37" spans="1:74">
      <c r="A37" s="187">
        <v>31</v>
      </c>
      <c r="B37" s="188" t="s">
        <v>365</v>
      </c>
      <c r="C37" s="196">
        <v>6.5</v>
      </c>
      <c r="D37" s="196"/>
      <c r="E37" s="196"/>
      <c r="F37" s="196"/>
      <c r="G37" s="190">
        <f t="shared" si="2"/>
        <v>6.5</v>
      </c>
      <c r="H37" s="196" t="str">
        <f t="shared" si="3"/>
        <v>E</v>
      </c>
      <c r="I37" s="170">
        <v>6</v>
      </c>
      <c r="J37" s="170" t="s">
        <v>57</v>
      </c>
      <c r="K37" s="170" t="s">
        <v>32</v>
      </c>
      <c r="L37" s="170">
        <v>51</v>
      </c>
      <c r="M37" s="170">
        <f t="shared" si="4"/>
        <v>57</v>
      </c>
      <c r="N37" s="201" t="str">
        <f t="shared" si="22"/>
        <v>C1</v>
      </c>
      <c r="O37" s="196">
        <v>6.5</v>
      </c>
      <c r="P37" s="170">
        <v>4.5</v>
      </c>
      <c r="Q37" s="170">
        <v>4.5</v>
      </c>
      <c r="R37" s="170">
        <v>0</v>
      </c>
      <c r="S37" s="170">
        <f t="shared" si="33"/>
        <v>15.5</v>
      </c>
      <c r="T37" s="170" t="str">
        <f t="shared" si="6"/>
        <v>E</v>
      </c>
      <c r="U37" s="170">
        <v>6.75</v>
      </c>
      <c r="V37" s="170" t="s">
        <v>57</v>
      </c>
      <c r="W37" s="170" t="s">
        <v>45</v>
      </c>
      <c r="X37" s="192">
        <v>50</v>
      </c>
      <c r="Y37" s="172">
        <f t="shared" si="37"/>
        <v>56.75</v>
      </c>
      <c r="Z37" s="172" t="str">
        <f t="shared" si="26"/>
        <v>C1</v>
      </c>
      <c r="AA37" s="187">
        <v>31</v>
      </c>
      <c r="AB37" s="188" t="s">
        <v>365</v>
      </c>
      <c r="AC37" s="170">
        <v>6.5</v>
      </c>
      <c r="AD37" s="170">
        <v>3</v>
      </c>
      <c r="AE37" s="170">
        <v>3.5</v>
      </c>
      <c r="AF37" s="170"/>
      <c r="AG37" s="170">
        <f t="shared" si="38"/>
        <v>13</v>
      </c>
      <c r="AH37" s="170" t="str">
        <f t="shared" si="39"/>
        <v>E</v>
      </c>
      <c r="AI37" s="175">
        <v>4.75</v>
      </c>
      <c r="AJ37" s="170" t="s">
        <v>57</v>
      </c>
      <c r="AK37" s="170" t="s">
        <v>45</v>
      </c>
      <c r="AL37" s="170" t="s">
        <v>288</v>
      </c>
      <c r="AM37" s="175">
        <f t="shared" si="30"/>
        <v>4.75</v>
      </c>
      <c r="AN37" s="175" t="str">
        <f t="shared" si="11"/>
        <v>E</v>
      </c>
      <c r="AO37" s="170">
        <v>1.25</v>
      </c>
      <c r="AP37" s="170">
        <v>4</v>
      </c>
      <c r="AQ37" s="170">
        <v>4</v>
      </c>
      <c r="AR37" s="170"/>
      <c r="AS37" s="170">
        <f t="shared" si="12"/>
        <v>9.25</v>
      </c>
      <c r="AT37" s="170" t="str">
        <f t="shared" si="13"/>
        <v>E</v>
      </c>
      <c r="AU37" s="175">
        <v>2.25</v>
      </c>
      <c r="AV37" s="175">
        <v>4</v>
      </c>
      <c r="AW37" s="175">
        <v>2</v>
      </c>
      <c r="AX37" s="175">
        <v>27</v>
      </c>
      <c r="AY37" s="175">
        <f t="shared" si="31"/>
        <v>35.25</v>
      </c>
      <c r="AZ37" s="172" t="str">
        <f t="shared" si="27"/>
        <v>D</v>
      </c>
      <c r="BA37" s="187">
        <v>31</v>
      </c>
      <c r="BB37" s="188" t="s">
        <v>365</v>
      </c>
      <c r="BC37" s="170">
        <v>6</v>
      </c>
      <c r="BD37" s="170"/>
      <c r="BE37" s="170"/>
      <c r="BF37" s="170"/>
      <c r="BG37" s="170">
        <f t="shared" si="34"/>
        <v>6</v>
      </c>
      <c r="BH37" s="170" t="str">
        <f t="shared" si="16"/>
        <v>E</v>
      </c>
      <c r="BI37" s="175">
        <v>8.5</v>
      </c>
      <c r="BJ37" s="175">
        <v>3.5</v>
      </c>
      <c r="BK37" s="175">
        <v>4</v>
      </c>
      <c r="BL37" s="175">
        <v>39.5</v>
      </c>
      <c r="BM37" s="172">
        <f t="shared" si="35"/>
        <v>55.5</v>
      </c>
      <c r="BN37" s="172" t="str">
        <f t="shared" si="36"/>
        <v>C1</v>
      </c>
      <c r="BO37" s="170">
        <v>0</v>
      </c>
      <c r="BP37" s="170">
        <v>31</v>
      </c>
      <c r="BQ37" s="185">
        <f t="shared" si="19"/>
        <v>31</v>
      </c>
      <c r="BR37" s="184">
        <f t="shared" si="40"/>
        <v>50.25</v>
      </c>
      <c r="BS37" s="184">
        <f t="shared" si="41"/>
        <v>209.25</v>
      </c>
      <c r="BT37" s="194">
        <f t="shared" si="42"/>
        <v>259.5</v>
      </c>
      <c r="BU37" s="175">
        <f t="shared" si="25"/>
        <v>25.95</v>
      </c>
      <c r="BV37" s="194" t="str">
        <f t="shared" si="21"/>
        <v>E</v>
      </c>
    </row>
    <row r="38" spans="1:74">
      <c r="A38" s="196">
        <v>32</v>
      </c>
      <c r="B38" s="206" t="s">
        <v>420</v>
      </c>
      <c r="C38" s="196"/>
      <c r="D38" s="196"/>
      <c r="E38" s="196"/>
      <c r="F38" s="196">
        <v>29</v>
      </c>
      <c r="G38" s="190">
        <f t="shared" si="2"/>
        <v>29</v>
      </c>
      <c r="H38" s="196" t="str">
        <f t="shared" si="3"/>
        <v>E</v>
      </c>
      <c r="I38" s="170">
        <v>7.75</v>
      </c>
      <c r="J38" s="170" t="s">
        <v>57</v>
      </c>
      <c r="K38" s="170" t="s">
        <v>57</v>
      </c>
      <c r="L38" s="170">
        <v>49</v>
      </c>
      <c r="M38" s="170">
        <f t="shared" si="4"/>
        <v>56.75</v>
      </c>
      <c r="N38" s="170" t="str">
        <f t="shared" si="22"/>
        <v>C1</v>
      </c>
      <c r="O38" s="196"/>
      <c r="P38" s="170"/>
      <c r="Q38" s="170"/>
      <c r="R38" s="170">
        <v>30</v>
      </c>
      <c r="S38" s="170">
        <f t="shared" si="33"/>
        <v>30</v>
      </c>
      <c r="T38" s="170" t="str">
        <f t="shared" si="6"/>
        <v>E</v>
      </c>
      <c r="U38" s="170">
        <v>4</v>
      </c>
      <c r="V38" s="170" t="s">
        <v>45</v>
      </c>
      <c r="W38" s="170" t="s">
        <v>45</v>
      </c>
      <c r="X38" s="192">
        <v>45</v>
      </c>
      <c r="Y38" s="172">
        <f t="shared" si="37"/>
        <v>49</v>
      </c>
      <c r="Z38" s="172" t="str">
        <f t="shared" si="26"/>
        <v>C2</v>
      </c>
      <c r="AA38" s="196">
        <v>32</v>
      </c>
      <c r="AB38" s="206" t="s">
        <v>420</v>
      </c>
      <c r="AC38" s="175"/>
      <c r="AD38" s="175"/>
      <c r="AE38" s="175"/>
      <c r="AF38" s="175"/>
      <c r="AG38" s="170">
        <f t="shared" si="38"/>
        <v>0</v>
      </c>
      <c r="AH38" s="170" t="str">
        <f t="shared" si="39"/>
        <v>E</v>
      </c>
      <c r="AI38" s="172">
        <v>6</v>
      </c>
      <c r="AJ38" s="175" t="s">
        <v>45</v>
      </c>
      <c r="AK38" s="175">
        <v>3</v>
      </c>
      <c r="AL38" s="172">
        <v>35</v>
      </c>
      <c r="AM38" s="172">
        <f t="shared" si="30"/>
        <v>44</v>
      </c>
      <c r="AN38" s="172" t="str">
        <f t="shared" si="11"/>
        <v>C2</v>
      </c>
      <c r="AO38" s="175"/>
      <c r="AP38" s="175"/>
      <c r="AQ38" s="175"/>
      <c r="AR38" s="175"/>
      <c r="AS38" s="175"/>
      <c r="AT38" s="170" t="str">
        <f t="shared" si="13"/>
        <v>E</v>
      </c>
      <c r="AU38" s="172">
        <v>2.75</v>
      </c>
      <c r="AV38" s="172">
        <v>2</v>
      </c>
      <c r="AW38" s="172">
        <v>2</v>
      </c>
      <c r="AX38" s="172">
        <v>27</v>
      </c>
      <c r="AY38" s="172">
        <f t="shared" si="31"/>
        <v>33.75</v>
      </c>
      <c r="AZ38" s="172" t="str">
        <f t="shared" si="27"/>
        <v>D</v>
      </c>
      <c r="BA38" s="196">
        <v>32</v>
      </c>
      <c r="BB38" s="206" t="s">
        <v>420</v>
      </c>
      <c r="BC38" s="170"/>
      <c r="BD38" s="170"/>
      <c r="BE38" s="170"/>
      <c r="BF38" s="170">
        <v>27.5</v>
      </c>
      <c r="BG38" s="170">
        <f t="shared" si="34"/>
        <v>27.5</v>
      </c>
      <c r="BH38" s="170" t="str">
        <f t="shared" si="16"/>
        <v>E</v>
      </c>
      <c r="BI38" s="172">
        <v>4.5</v>
      </c>
      <c r="BJ38" s="172">
        <v>3.5</v>
      </c>
      <c r="BK38" s="172">
        <v>4</v>
      </c>
      <c r="BL38" s="172">
        <v>36</v>
      </c>
      <c r="BM38" s="172">
        <f t="shared" si="35"/>
        <v>48</v>
      </c>
      <c r="BN38" s="172" t="str">
        <f t="shared" si="36"/>
        <v>C2</v>
      </c>
      <c r="BO38" s="170">
        <v>11</v>
      </c>
      <c r="BP38" s="170">
        <v>24</v>
      </c>
      <c r="BQ38" s="185">
        <f t="shared" si="19"/>
        <v>35</v>
      </c>
      <c r="BR38" s="184">
        <f t="shared" si="40"/>
        <v>86.5</v>
      </c>
      <c r="BS38" s="184">
        <f t="shared" si="41"/>
        <v>231.5</v>
      </c>
      <c r="BT38" s="194">
        <f t="shared" si="42"/>
        <v>318</v>
      </c>
      <c r="BU38" s="175">
        <f t="shared" si="25"/>
        <v>31.8</v>
      </c>
      <c r="BV38" s="194" t="str">
        <f t="shared" si="21"/>
        <v>E</v>
      </c>
    </row>
    <row r="39" spans="1:74">
      <c r="BG39" s="174"/>
    </row>
    <row r="40" spans="1:74">
      <c r="BG40" s="174"/>
    </row>
  </sheetData>
  <mergeCells count="19">
    <mergeCell ref="BR4:BS4"/>
    <mergeCell ref="BT4:BU4"/>
    <mergeCell ref="L3:P3"/>
    <mergeCell ref="Q3:W3"/>
    <mergeCell ref="AL3:AP3"/>
    <mergeCell ref="AQ3:AW3"/>
    <mergeCell ref="BL3:BP3"/>
    <mergeCell ref="BQ3:BV3"/>
    <mergeCell ref="AC4:AN4"/>
    <mergeCell ref="AO4:AZ4"/>
    <mergeCell ref="C4:N4"/>
    <mergeCell ref="O4:Z4"/>
    <mergeCell ref="BA4:BN4"/>
    <mergeCell ref="A2:Z2"/>
    <mergeCell ref="AA2:AZ2"/>
    <mergeCell ref="A1:Z1"/>
    <mergeCell ref="AA1:AZ1"/>
    <mergeCell ref="BA1:BV1"/>
    <mergeCell ref="BA2:BV2"/>
  </mergeCells>
  <pageMargins left="0.33" right="0.16" top="0.22" bottom="0.18" header="0.22" footer="0.16"/>
  <pageSetup paperSize="9" scale="84" orientation="landscape" r:id="rId1"/>
  <colBreaks count="2" manualBreakCount="2">
    <brk id="26" max="1048575" man="1"/>
    <brk id="52" max="37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43"/>
  <sheetViews>
    <sheetView tabSelected="1" view="pageBreakPreview" topLeftCell="A1443" zoomScaleNormal="100" zoomScaleSheetLayoutView="100" workbookViewId="0">
      <selection activeCell="B1449" sqref="A1449:M1495"/>
    </sheetView>
  </sheetViews>
  <sheetFormatPr defaultRowHeight="35.1" customHeight="1"/>
  <cols>
    <col min="1" max="1" width="27.28515625" style="211" customWidth="1"/>
    <col min="2" max="2" width="13.85546875" style="211" customWidth="1"/>
    <col min="3" max="3" width="14" style="211" customWidth="1"/>
    <col min="4" max="4" width="11.42578125" style="211" customWidth="1"/>
    <col min="5" max="5" width="15.42578125" style="211" customWidth="1"/>
    <col min="6" max="6" width="13.42578125" style="211" customWidth="1"/>
    <col min="7" max="7" width="8.42578125" style="211" customWidth="1"/>
    <col min="8" max="8" width="13.140625" style="211" customWidth="1"/>
    <col min="9" max="9" width="17" style="211" customWidth="1"/>
    <col min="10" max="10" width="12.28515625" style="211" customWidth="1"/>
    <col min="11" max="11" width="11.5703125" style="211" customWidth="1"/>
    <col min="12" max="12" width="12.42578125" style="211" customWidth="1"/>
    <col min="13" max="13" width="21" style="211" customWidth="1"/>
    <col min="14" max="16384" width="9.140625" style="211"/>
  </cols>
  <sheetData>
    <row r="1" spans="1:13" ht="35.1" customHeight="1">
      <c r="A1" s="210"/>
      <c r="B1" s="511" t="s">
        <v>507</v>
      </c>
      <c r="C1" s="511"/>
      <c r="D1" s="511"/>
      <c r="E1" s="511"/>
      <c r="F1" s="511"/>
      <c r="G1" s="511"/>
      <c r="H1" s="511"/>
      <c r="I1" s="512"/>
      <c r="J1" s="513" t="s">
        <v>508</v>
      </c>
      <c r="K1" s="511"/>
      <c r="L1" s="511"/>
      <c r="M1" s="514"/>
    </row>
    <row r="2" spans="1:13" ht="35.1" customHeight="1">
      <c r="A2" s="464" t="s">
        <v>509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6"/>
    </row>
    <row r="3" spans="1:13" ht="35.1" customHeight="1">
      <c r="A3" s="212"/>
      <c r="B3" s="474" t="s">
        <v>510</v>
      </c>
      <c r="C3" s="474"/>
      <c r="D3" s="474"/>
      <c r="E3" s="475"/>
      <c r="F3" s="213" t="s">
        <v>511</v>
      </c>
      <c r="G3" s="213"/>
      <c r="H3" s="488" t="s">
        <v>512</v>
      </c>
      <c r="I3" s="489"/>
      <c r="J3" s="515"/>
      <c r="K3" s="214" t="s">
        <v>513</v>
      </c>
      <c r="L3" s="215"/>
      <c r="M3" s="216"/>
    </row>
    <row r="4" spans="1:13" ht="35.1" customHeight="1">
      <c r="A4" s="516" t="s">
        <v>629</v>
      </c>
      <c r="B4" s="489"/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90"/>
    </row>
    <row r="5" spans="1:13" ht="35.1" customHeight="1">
      <c r="A5" s="494" t="s">
        <v>514</v>
      </c>
      <c r="B5" s="495"/>
      <c r="C5" s="495"/>
      <c r="D5" s="495"/>
      <c r="E5" s="495"/>
      <c r="F5" s="495"/>
      <c r="G5" s="495"/>
      <c r="H5" s="495"/>
      <c r="I5" s="495"/>
      <c r="J5" s="495"/>
      <c r="K5" s="495"/>
      <c r="L5" s="495"/>
      <c r="M5" s="502"/>
    </row>
    <row r="6" spans="1:13" ht="35.1" customHeight="1">
      <c r="A6" s="467" t="s">
        <v>515</v>
      </c>
      <c r="B6" s="468"/>
      <c r="C6" s="506" t="s">
        <v>21</v>
      </c>
      <c r="D6" s="495"/>
      <c r="E6" s="495"/>
      <c r="F6" s="495"/>
      <c r="G6" s="496"/>
      <c r="H6" s="217" t="s">
        <v>516</v>
      </c>
      <c r="I6" s="218"/>
      <c r="J6" s="506">
        <v>1</v>
      </c>
      <c r="K6" s="495"/>
      <c r="L6" s="495"/>
      <c r="M6" s="502"/>
    </row>
    <row r="7" spans="1:13" ht="35.1" customHeight="1">
      <c r="A7" s="467" t="s">
        <v>517</v>
      </c>
      <c r="B7" s="468"/>
      <c r="C7" s="506" t="s">
        <v>372</v>
      </c>
      <c r="D7" s="495"/>
      <c r="E7" s="495"/>
      <c r="F7" s="495"/>
      <c r="G7" s="496"/>
      <c r="H7" s="217" t="s">
        <v>518</v>
      </c>
      <c r="I7" s="218"/>
      <c r="J7" s="506" t="s">
        <v>20</v>
      </c>
      <c r="K7" s="495"/>
      <c r="L7" s="495"/>
      <c r="M7" s="502"/>
    </row>
    <row r="8" spans="1:13" ht="35.1" customHeight="1">
      <c r="A8" s="467" t="s">
        <v>519</v>
      </c>
      <c r="B8" s="468"/>
      <c r="C8" s="506" t="s">
        <v>520</v>
      </c>
      <c r="D8" s="495"/>
      <c r="E8" s="495"/>
      <c r="F8" s="495"/>
      <c r="G8" s="496"/>
      <c r="H8" s="217" t="s">
        <v>521</v>
      </c>
      <c r="I8" s="218"/>
      <c r="J8" s="506">
        <v>9419309456</v>
      </c>
      <c r="K8" s="495"/>
      <c r="L8" s="495"/>
      <c r="M8" s="502"/>
    </row>
    <row r="9" spans="1:13" ht="35.1" customHeight="1">
      <c r="A9" s="467" t="s">
        <v>522</v>
      </c>
      <c r="B9" s="468"/>
      <c r="C9" s="506" t="s">
        <v>24</v>
      </c>
      <c r="D9" s="495"/>
      <c r="E9" s="495"/>
      <c r="F9" s="495"/>
      <c r="G9" s="496"/>
      <c r="H9" s="467" t="s">
        <v>375</v>
      </c>
      <c r="I9" s="468"/>
      <c r="J9" s="506" t="s">
        <v>22</v>
      </c>
      <c r="K9" s="495"/>
      <c r="L9" s="495"/>
      <c r="M9" s="502"/>
    </row>
    <row r="10" spans="1:13" ht="35.1" customHeight="1">
      <c r="A10" s="494" t="s">
        <v>523</v>
      </c>
      <c r="B10" s="496"/>
      <c r="C10" s="506" t="s">
        <v>524</v>
      </c>
      <c r="D10" s="495"/>
      <c r="E10" s="495"/>
      <c r="F10" s="495"/>
      <c r="G10" s="495"/>
      <c r="H10" s="495"/>
      <c r="I10" s="495"/>
      <c r="J10" s="495"/>
      <c r="K10" s="495"/>
      <c r="L10" s="495"/>
      <c r="M10" s="502"/>
    </row>
    <row r="11" spans="1:13" ht="35.1" customHeight="1">
      <c r="A11" s="516" t="s">
        <v>525</v>
      </c>
      <c r="B11" s="489"/>
      <c r="C11" s="489"/>
      <c r="D11" s="489"/>
      <c r="E11" s="489"/>
      <c r="F11" s="489"/>
      <c r="G11" s="489"/>
      <c r="H11" s="489"/>
      <c r="I11" s="489"/>
      <c r="J11" s="489"/>
      <c r="K11" s="489"/>
      <c r="L11" s="489"/>
      <c r="M11" s="490"/>
    </row>
    <row r="12" spans="1:13" ht="35.1" customHeight="1">
      <c r="A12" s="520" t="s">
        <v>526</v>
      </c>
      <c r="B12" s="488" t="s">
        <v>527</v>
      </c>
      <c r="C12" s="489"/>
      <c r="D12" s="489"/>
      <c r="E12" s="489"/>
      <c r="F12" s="489"/>
      <c r="G12" s="515"/>
      <c r="H12" s="488" t="s">
        <v>528</v>
      </c>
      <c r="I12" s="489"/>
      <c r="J12" s="489"/>
      <c r="K12" s="489"/>
      <c r="L12" s="489"/>
      <c r="M12" s="490"/>
    </row>
    <row r="13" spans="1:13" ht="45" customHeight="1">
      <c r="A13" s="521"/>
      <c r="B13" s="219" t="s">
        <v>529</v>
      </c>
      <c r="C13" s="219" t="s">
        <v>530</v>
      </c>
      <c r="D13" s="219" t="s">
        <v>531</v>
      </c>
      <c r="E13" s="219" t="s">
        <v>532</v>
      </c>
      <c r="F13" s="219">
        <v>100</v>
      </c>
      <c r="G13" s="220" t="s">
        <v>364</v>
      </c>
      <c r="H13" s="219" t="s">
        <v>533</v>
      </c>
      <c r="I13" s="219" t="s">
        <v>530</v>
      </c>
      <c r="J13" s="219" t="s">
        <v>531</v>
      </c>
      <c r="K13" s="219" t="s">
        <v>638</v>
      </c>
      <c r="L13" s="219">
        <v>100</v>
      </c>
      <c r="M13" s="221" t="s">
        <v>364</v>
      </c>
    </row>
    <row r="14" spans="1:13" ht="35.1" customHeight="1">
      <c r="A14" s="222" t="s">
        <v>380</v>
      </c>
      <c r="B14" s="223">
        <v>5.75</v>
      </c>
      <c r="C14" s="224">
        <v>3</v>
      </c>
      <c r="D14" s="224">
        <v>3</v>
      </c>
      <c r="E14" s="223">
        <v>41.5</v>
      </c>
      <c r="F14" s="225">
        <v>53.25</v>
      </c>
      <c r="G14" s="224" t="s">
        <v>568</v>
      </c>
      <c r="H14" s="224">
        <v>5.25</v>
      </c>
      <c r="I14" s="224">
        <v>3</v>
      </c>
      <c r="J14" s="224">
        <v>3</v>
      </c>
      <c r="K14" s="226">
        <v>21</v>
      </c>
      <c r="L14" s="226">
        <v>32.25</v>
      </c>
      <c r="M14" s="227" t="s">
        <v>340</v>
      </c>
    </row>
    <row r="15" spans="1:13" ht="35.1" customHeight="1">
      <c r="A15" s="222" t="s">
        <v>381</v>
      </c>
      <c r="B15" s="228">
        <v>5</v>
      </c>
      <c r="C15" s="224">
        <v>3</v>
      </c>
      <c r="D15" s="224">
        <v>3</v>
      </c>
      <c r="E15" s="224">
        <v>44.5</v>
      </c>
      <c r="F15" s="225">
        <v>55.5</v>
      </c>
      <c r="G15" s="224" t="s">
        <v>568</v>
      </c>
      <c r="H15" s="224">
        <v>6</v>
      </c>
      <c r="I15" s="229" t="s">
        <v>45</v>
      </c>
      <c r="J15" s="229" t="s">
        <v>45</v>
      </c>
      <c r="K15" s="229">
        <v>36.5</v>
      </c>
      <c r="L15" s="224">
        <v>42.5</v>
      </c>
      <c r="M15" s="227" t="str">
        <f t="shared" ref="M15:M16" si="0">IF(L15&gt;=91,"A1",IF(L15&gt;=81,"A2",IF(L15&gt;=71,"B1",IF(L15&gt;=61,"B2",IF(L15&gt;=51,"C1",IF(L15&gt;=41,"C2",IF(L15&gt;=33,"D","E")))))))</f>
        <v>C2</v>
      </c>
    </row>
    <row r="16" spans="1:13" ht="35.1" customHeight="1">
      <c r="A16" s="222" t="s">
        <v>534</v>
      </c>
      <c r="B16" s="230">
        <v>9</v>
      </c>
      <c r="C16" s="230">
        <v>3</v>
      </c>
      <c r="D16" s="230">
        <v>4</v>
      </c>
      <c r="E16" s="230">
        <v>27</v>
      </c>
      <c r="F16" s="230">
        <f t="shared" ref="F16" si="1">SUM(B16:E16)</f>
        <v>43</v>
      </c>
      <c r="G16" s="230" t="str">
        <f t="shared" ref="G16" si="2">IF(F16&gt;=91,"A1",IF(F16&gt;=81,"A2",IF(F16&gt;=71,"B1",IF(F16&gt;=61,"B2",IF(F16&gt;=51,"C1",IF(F16&gt;=41,"C2",IF(F16&gt;=33,"D","E")))))))</f>
        <v>C2</v>
      </c>
      <c r="H16" s="230">
        <v>8.75</v>
      </c>
      <c r="I16" s="230">
        <v>3</v>
      </c>
      <c r="J16" s="230" t="s">
        <v>45</v>
      </c>
      <c r="K16" s="230">
        <v>52</v>
      </c>
      <c r="L16" s="231">
        <f t="shared" ref="L16" si="3">SUM(H16:K16)</f>
        <v>63.75</v>
      </c>
      <c r="M16" s="232" t="str">
        <f t="shared" si="0"/>
        <v>B2</v>
      </c>
    </row>
    <row r="17" spans="1:13" ht="35.1" customHeight="1">
      <c r="A17" s="222" t="s">
        <v>383</v>
      </c>
      <c r="B17" s="224">
        <v>5.25</v>
      </c>
      <c r="C17" s="224">
        <v>2</v>
      </c>
      <c r="D17" s="224">
        <v>2</v>
      </c>
      <c r="E17" s="224">
        <v>38.5</v>
      </c>
      <c r="F17" s="224">
        <v>47.75</v>
      </c>
      <c r="G17" s="224" t="s">
        <v>485</v>
      </c>
      <c r="H17" s="225">
        <v>1.5</v>
      </c>
      <c r="I17" s="225">
        <v>3</v>
      </c>
      <c r="J17" s="226">
        <v>2</v>
      </c>
      <c r="K17" s="224">
        <v>31.5</v>
      </c>
      <c r="L17" s="225">
        <v>38</v>
      </c>
      <c r="M17" s="233" t="s">
        <v>575</v>
      </c>
    </row>
    <row r="18" spans="1:13" ht="35.1" customHeight="1">
      <c r="A18" s="222" t="s">
        <v>426</v>
      </c>
      <c r="B18" s="224">
        <v>4.25</v>
      </c>
      <c r="C18" s="224">
        <v>3</v>
      </c>
      <c r="D18" s="224">
        <v>3</v>
      </c>
      <c r="E18" s="224">
        <v>28.5</v>
      </c>
      <c r="F18" s="224">
        <v>38.75</v>
      </c>
      <c r="G18" s="224" t="s">
        <v>575</v>
      </c>
      <c r="H18" s="224">
        <v>6.75</v>
      </c>
      <c r="I18" s="224">
        <v>3</v>
      </c>
      <c r="J18" s="224">
        <v>3</v>
      </c>
      <c r="K18" s="226">
        <v>27.5</v>
      </c>
      <c r="L18" s="225">
        <v>40.25</v>
      </c>
      <c r="M18" s="227"/>
    </row>
    <row r="19" spans="1:13" ht="35.1" customHeight="1">
      <c r="A19" s="222" t="s">
        <v>409</v>
      </c>
      <c r="B19" s="224"/>
      <c r="C19" s="224"/>
      <c r="D19" s="224"/>
      <c r="E19" s="224">
        <v>23</v>
      </c>
      <c r="F19" s="224"/>
      <c r="G19" s="224"/>
      <c r="H19" s="224"/>
      <c r="I19" s="224"/>
      <c r="J19" s="224"/>
      <c r="K19" s="224">
        <v>29.5</v>
      </c>
      <c r="L19" s="224"/>
      <c r="M19" s="227"/>
    </row>
    <row r="20" spans="1:13" ht="51" customHeight="1">
      <c r="A20" s="234" t="s">
        <v>535</v>
      </c>
      <c r="B20" s="215"/>
      <c r="C20" s="235" t="s">
        <v>536</v>
      </c>
      <c r="D20" s="236">
        <f>(F14+F15+F16+F17+F18)</f>
        <v>238.25</v>
      </c>
      <c r="E20" s="236"/>
      <c r="F20" s="235" t="s">
        <v>537</v>
      </c>
      <c r="G20" s="236">
        <f>(D20/500)*100</f>
        <v>47.65</v>
      </c>
      <c r="H20" s="236"/>
      <c r="I20" s="215"/>
      <c r="J20" s="519" t="s">
        <v>538</v>
      </c>
      <c r="K20" s="519"/>
      <c r="L20" s="460" t="str">
        <f>IF(G20&gt;=91,"A1",IF(G20&gt;=81,"A2",IF(G20&gt;=71,"B1",IF(G20&gt;=61,"B2",IF(G20&gt;=51,"C1",IF(G20&gt;=41,"C2",IF(G20&gt;=33,"D","E")))))))</f>
        <v>C2</v>
      </c>
      <c r="M20" s="493" t="str">
        <f t="shared" ref="M20:M21" si="4">IF(K20&gt;=91,"A1",IF(K20&gt;=81,"A2",IF(K20&gt;=71,"B1",IF(K20&gt;=61,"B2",IF(K20&gt;=51,"C1",IF(K20&gt;=41,"C2",IF(K20&gt;=33,"D","E")))))))</f>
        <v>E</v>
      </c>
    </row>
    <row r="21" spans="1:13" ht="53.25" customHeight="1">
      <c r="A21" s="237" t="s">
        <v>539</v>
      </c>
      <c r="B21" s="215"/>
      <c r="C21" s="235" t="s">
        <v>540</v>
      </c>
      <c r="D21" s="236">
        <f>(L14+L15+L16+L17+L18)</f>
        <v>216.75</v>
      </c>
      <c r="E21" s="236"/>
      <c r="F21" s="235" t="s">
        <v>541</v>
      </c>
      <c r="G21" s="236">
        <f>D21/500*100</f>
        <v>43.35</v>
      </c>
      <c r="H21" s="224"/>
      <c r="I21" s="238"/>
      <c r="J21" s="519" t="s">
        <v>542</v>
      </c>
      <c r="K21" s="519"/>
      <c r="L21" s="460" t="str">
        <f>IF(G21&gt;=91,"A1",IF(G21&gt;=81,"A2",IF(G21&gt;=71,"B1",IF(G21&gt;=61,"B2",IF(G21&gt;=51,"C1",IF(G21&gt;=41,"C2",IF(G21&gt;=33,"D","E")))))))</f>
        <v>C2</v>
      </c>
      <c r="M21" s="493" t="str">
        <f t="shared" si="4"/>
        <v>E</v>
      </c>
    </row>
    <row r="22" spans="1:13" ht="35.1" customHeight="1">
      <c r="A22" s="464" t="s">
        <v>543</v>
      </c>
      <c r="B22" s="465"/>
      <c r="C22" s="465"/>
      <c r="D22" s="239">
        <f>SUM(D20,D21)</f>
        <v>455</v>
      </c>
      <c r="E22" s="240"/>
      <c r="F22" s="494" t="s">
        <v>386</v>
      </c>
      <c r="G22" s="495"/>
      <c r="H22" s="496"/>
      <c r="I22" s="241">
        <f>D22/1000*100</f>
        <v>45.5</v>
      </c>
      <c r="J22" s="239" t="s">
        <v>544</v>
      </c>
      <c r="K22" s="242"/>
      <c r="L22" s="239"/>
      <c r="M22" s="243" t="str">
        <f>IF(I22&gt;=91,"A1",IF(I22&gt;=81,"A2",IF(I22&gt;=71,"B1",IF(I22&gt;=61,"B2",IF(I22&gt;=51,"C1",IF(I22&gt;=41,"C2",IF(I22&gt;=33,"D","E")))))))</f>
        <v>C2</v>
      </c>
    </row>
    <row r="23" spans="1:13" ht="35.1" customHeight="1">
      <c r="A23" s="499" t="s">
        <v>545</v>
      </c>
      <c r="B23" s="500"/>
      <c r="C23" s="500"/>
      <c r="D23" s="500"/>
      <c r="E23" s="500"/>
      <c r="F23" s="500"/>
      <c r="G23" s="500"/>
      <c r="H23" s="500"/>
      <c r="I23" s="500"/>
      <c r="J23" s="500"/>
      <c r="K23" s="500"/>
      <c r="L23" s="500"/>
      <c r="M23" s="501"/>
    </row>
    <row r="24" spans="1:13" ht="35.1" customHeight="1">
      <c r="A24" s="464" t="s">
        <v>546</v>
      </c>
      <c r="B24" s="465"/>
      <c r="C24" s="465"/>
      <c r="D24" s="465"/>
      <c r="E24" s="465"/>
      <c r="F24" s="465"/>
      <c r="G24" s="465"/>
      <c r="H24" s="465"/>
      <c r="I24" s="465"/>
      <c r="J24" s="465"/>
      <c r="K24" s="465"/>
      <c r="L24" s="465"/>
      <c r="M24" s="466"/>
    </row>
    <row r="25" spans="1:13" ht="35.1" customHeight="1">
      <c r="A25" s="464" t="s">
        <v>547</v>
      </c>
      <c r="B25" s="465"/>
      <c r="C25" s="465"/>
      <c r="D25" s="465"/>
      <c r="E25" s="465"/>
      <c r="F25" s="465" t="s">
        <v>548</v>
      </c>
      <c r="G25" s="465"/>
      <c r="H25" s="465"/>
      <c r="I25" s="465"/>
      <c r="J25" s="465"/>
      <c r="K25" s="465" t="s">
        <v>549</v>
      </c>
      <c r="L25" s="465"/>
      <c r="M25" s="466"/>
    </row>
    <row r="26" spans="1:13" ht="35.1" customHeight="1">
      <c r="A26" s="467" t="s">
        <v>550</v>
      </c>
      <c r="B26" s="468"/>
      <c r="C26" s="468"/>
      <c r="D26" s="468"/>
      <c r="E26" s="468"/>
      <c r="F26" s="460" t="s">
        <v>551</v>
      </c>
      <c r="G26" s="460"/>
      <c r="H26" s="460"/>
      <c r="I26" s="460"/>
      <c r="J26" s="460"/>
      <c r="K26" s="460" t="s">
        <v>551</v>
      </c>
      <c r="L26" s="460"/>
      <c r="M26" s="493"/>
    </row>
    <row r="27" spans="1:13" ht="35.1" customHeight="1">
      <c r="A27" s="464" t="s">
        <v>552</v>
      </c>
      <c r="B27" s="465"/>
      <c r="C27" s="465"/>
      <c r="D27" s="465"/>
      <c r="E27" s="465"/>
      <c r="F27" s="465"/>
      <c r="G27" s="465"/>
      <c r="H27" s="465"/>
      <c r="I27" s="465"/>
      <c r="J27" s="465"/>
      <c r="K27" s="465"/>
      <c r="L27" s="465"/>
      <c r="M27" s="466"/>
    </row>
    <row r="28" spans="1:13" ht="35.1" customHeight="1">
      <c r="A28" s="464" t="s">
        <v>547</v>
      </c>
      <c r="B28" s="465"/>
      <c r="C28" s="465"/>
      <c r="D28" s="465"/>
      <c r="E28" s="465"/>
      <c r="F28" s="465" t="s">
        <v>548</v>
      </c>
      <c r="G28" s="465"/>
      <c r="H28" s="465"/>
      <c r="I28" s="465"/>
      <c r="J28" s="465"/>
      <c r="K28" s="465" t="s">
        <v>549</v>
      </c>
      <c r="L28" s="465"/>
      <c r="M28" s="466"/>
    </row>
    <row r="29" spans="1:13" ht="35.1" customHeight="1">
      <c r="A29" s="491" t="s">
        <v>553</v>
      </c>
      <c r="B29" s="492"/>
      <c r="C29" s="492"/>
      <c r="D29" s="492"/>
      <c r="E29" s="492"/>
      <c r="F29" s="465" t="s">
        <v>336</v>
      </c>
      <c r="G29" s="465"/>
      <c r="H29" s="465"/>
      <c r="I29" s="465"/>
      <c r="J29" s="465"/>
      <c r="K29" s="465" t="s">
        <v>336</v>
      </c>
      <c r="L29" s="465"/>
      <c r="M29" s="466"/>
    </row>
    <row r="30" spans="1:13" ht="35.1" customHeight="1">
      <c r="A30" s="491" t="s">
        <v>554</v>
      </c>
      <c r="B30" s="492"/>
      <c r="C30" s="492"/>
      <c r="D30" s="492"/>
      <c r="E30" s="492"/>
      <c r="F30" s="460" t="s">
        <v>336</v>
      </c>
      <c r="G30" s="460"/>
      <c r="H30" s="460"/>
      <c r="I30" s="460"/>
      <c r="J30" s="460"/>
      <c r="K30" s="460" t="s">
        <v>336</v>
      </c>
      <c r="L30" s="460"/>
      <c r="M30" s="493"/>
    </row>
    <row r="31" spans="1:13" ht="35.1" customHeight="1">
      <c r="A31" s="494" t="s">
        <v>555</v>
      </c>
      <c r="B31" s="495"/>
      <c r="C31" s="495"/>
      <c r="D31" s="495"/>
      <c r="E31" s="496"/>
      <c r="F31" s="461" t="s">
        <v>551</v>
      </c>
      <c r="G31" s="469"/>
      <c r="H31" s="469"/>
      <c r="I31" s="469"/>
      <c r="J31" s="462"/>
      <c r="K31" s="461" t="s">
        <v>551</v>
      </c>
      <c r="L31" s="469"/>
      <c r="M31" s="470"/>
    </row>
    <row r="32" spans="1:13" ht="35.1" customHeight="1">
      <c r="A32" s="494" t="s">
        <v>556</v>
      </c>
      <c r="B32" s="495"/>
      <c r="C32" s="495"/>
      <c r="D32" s="495"/>
      <c r="E32" s="496"/>
      <c r="F32" s="461" t="s">
        <v>336</v>
      </c>
      <c r="G32" s="469"/>
      <c r="H32" s="469"/>
      <c r="I32" s="469"/>
      <c r="J32" s="462"/>
      <c r="K32" s="461" t="s">
        <v>336</v>
      </c>
      <c r="L32" s="469"/>
      <c r="M32" s="470"/>
    </row>
    <row r="33" spans="1:13" ht="35.1" customHeight="1">
      <c r="A33" s="464" t="s">
        <v>557</v>
      </c>
      <c r="B33" s="465"/>
      <c r="C33" s="465"/>
      <c r="D33" s="465"/>
      <c r="E33" s="465"/>
      <c r="F33" s="465"/>
      <c r="G33" s="465"/>
      <c r="H33" s="465"/>
      <c r="I33" s="465"/>
      <c r="J33" s="465"/>
      <c r="K33" s="465"/>
      <c r="L33" s="465"/>
      <c r="M33" s="466"/>
    </row>
    <row r="34" spans="1:13" ht="35.1" customHeight="1">
      <c r="A34" s="464" t="s">
        <v>547</v>
      </c>
      <c r="B34" s="465"/>
      <c r="C34" s="465"/>
      <c r="D34" s="465"/>
      <c r="E34" s="465"/>
      <c r="F34" s="465" t="s">
        <v>548</v>
      </c>
      <c r="G34" s="465"/>
      <c r="H34" s="465"/>
      <c r="I34" s="465"/>
      <c r="J34" s="465"/>
      <c r="K34" s="465" t="s">
        <v>549</v>
      </c>
      <c r="L34" s="465"/>
      <c r="M34" s="466"/>
    </row>
    <row r="35" spans="1:13" ht="35.1" customHeight="1">
      <c r="A35" s="467" t="s">
        <v>418</v>
      </c>
      <c r="B35" s="468"/>
      <c r="C35" s="468"/>
      <c r="D35" s="468"/>
      <c r="E35" s="468"/>
      <c r="F35" s="468"/>
      <c r="G35" s="461" t="s">
        <v>640</v>
      </c>
      <c r="H35" s="469"/>
      <c r="I35" s="469"/>
      <c r="J35" s="469"/>
      <c r="K35" s="469"/>
      <c r="L35" s="469"/>
      <c r="M35" s="470"/>
    </row>
    <row r="36" spans="1:13" ht="35.1" customHeight="1">
      <c r="A36" s="222" t="s">
        <v>558</v>
      </c>
      <c r="B36" s="471"/>
      <c r="C36" s="471"/>
      <c r="D36" s="471"/>
      <c r="E36" s="471"/>
      <c r="F36" s="471"/>
      <c r="G36" s="471"/>
      <c r="H36" s="471"/>
      <c r="I36" s="471"/>
      <c r="J36" s="471"/>
      <c r="K36" s="471"/>
      <c r="L36" s="471"/>
      <c r="M36" s="472"/>
    </row>
    <row r="37" spans="1:13" ht="35.1" customHeight="1">
      <c r="A37" s="222" t="s">
        <v>559</v>
      </c>
      <c r="B37" s="471"/>
      <c r="C37" s="471"/>
      <c r="D37" s="471"/>
      <c r="E37" s="471"/>
      <c r="F37" s="471"/>
      <c r="G37" s="471"/>
      <c r="H37" s="471"/>
      <c r="I37" s="471"/>
      <c r="J37" s="471"/>
      <c r="K37" s="471"/>
      <c r="L37" s="471"/>
      <c r="M37" s="472"/>
    </row>
    <row r="38" spans="1:13" ht="35.1" customHeight="1">
      <c r="A38" s="473" t="s">
        <v>633</v>
      </c>
      <c r="B38" s="474"/>
      <c r="C38" s="475"/>
      <c r="D38" s="482" t="s">
        <v>634</v>
      </c>
      <c r="E38" s="474"/>
      <c r="F38" s="474"/>
      <c r="G38" s="474"/>
      <c r="H38" s="474"/>
      <c r="I38" s="475"/>
      <c r="J38" s="482" t="s">
        <v>560</v>
      </c>
      <c r="K38" s="474"/>
      <c r="L38" s="474"/>
      <c r="M38" s="485"/>
    </row>
    <row r="39" spans="1:13" ht="35.1" customHeight="1">
      <c r="A39" s="476"/>
      <c r="B39" s="522"/>
      <c r="C39" s="478"/>
      <c r="D39" s="483"/>
      <c r="E39" s="522"/>
      <c r="F39" s="522"/>
      <c r="G39" s="522"/>
      <c r="H39" s="522"/>
      <c r="I39" s="478"/>
      <c r="J39" s="483"/>
      <c r="K39" s="522"/>
      <c r="L39" s="522"/>
      <c r="M39" s="486"/>
    </row>
    <row r="40" spans="1:13" ht="35.1" customHeight="1">
      <c r="A40" s="476"/>
      <c r="B40" s="522"/>
      <c r="C40" s="478"/>
      <c r="D40" s="483"/>
      <c r="E40" s="522"/>
      <c r="F40" s="522"/>
      <c r="G40" s="522"/>
      <c r="H40" s="522"/>
      <c r="I40" s="478"/>
      <c r="J40" s="483"/>
      <c r="K40" s="522"/>
      <c r="L40" s="522"/>
      <c r="M40" s="486"/>
    </row>
    <row r="41" spans="1:13" ht="35.1" customHeight="1">
      <c r="A41" s="479"/>
      <c r="B41" s="480"/>
      <c r="C41" s="481"/>
      <c r="D41" s="484"/>
      <c r="E41" s="480"/>
      <c r="F41" s="480"/>
      <c r="G41" s="480"/>
      <c r="H41" s="480"/>
      <c r="I41" s="481"/>
      <c r="J41" s="484"/>
      <c r="K41" s="480"/>
      <c r="L41" s="480"/>
      <c r="M41" s="487"/>
    </row>
    <row r="42" spans="1:13" ht="35.1" customHeight="1">
      <c r="A42" s="464" t="s">
        <v>561</v>
      </c>
      <c r="B42" s="465"/>
      <c r="C42" s="465"/>
      <c r="D42" s="465"/>
      <c r="E42" s="465"/>
      <c r="F42" s="465"/>
      <c r="G42" s="465"/>
      <c r="H42" s="488" t="s">
        <v>562</v>
      </c>
      <c r="I42" s="489"/>
      <c r="J42" s="489"/>
      <c r="K42" s="489"/>
      <c r="L42" s="489"/>
      <c r="M42" s="490"/>
    </row>
    <row r="43" spans="1:13" ht="35.1" customHeight="1">
      <c r="A43" s="244" t="s">
        <v>563</v>
      </c>
      <c r="B43" s="465" t="s">
        <v>379</v>
      </c>
      <c r="C43" s="465"/>
      <c r="D43" s="215" t="s">
        <v>563</v>
      </c>
      <c r="E43" s="224"/>
      <c r="F43" s="465" t="s">
        <v>379</v>
      </c>
      <c r="G43" s="465"/>
      <c r="H43" s="245"/>
      <c r="I43" s="245"/>
      <c r="J43" s="241" t="s">
        <v>564</v>
      </c>
      <c r="K43" s="245"/>
      <c r="L43" s="241" t="s">
        <v>379</v>
      </c>
      <c r="M43" s="246"/>
    </row>
    <row r="44" spans="1:13" ht="35.1" customHeight="1">
      <c r="A44" s="247" t="s">
        <v>565</v>
      </c>
      <c r="B44" s="460" t="s">
        <v>566</v>
      </c>
      <c r="C44" s="460"/>
      <c r="D44" s="460" t="s">
        <v>567</v>
      </c>
      <c r="E44" s="460"/>
      <c r="F44" s="460" t="s">
        <v>568</v>
      </c>
      <c r="G44" s="460"/>
      <c r="H44" s="245"/>
      <c r="I44" s="245"/>
      <c r="J44" s="461">
        <v>3</v>
      </c>
      <c r="K44" s="462"/>
      <c r="L44" s="224" t="s">
        <v>336</v>
      </c>
      <c r="M44" s="246"/>
    </row>
    <row r="45" spans="1:13" ht="35.1" customHeight="1">
      <c r="A45" s="247" t="s">
        <v>569</v>
      </c>
      <c r="B45" s="460" t="s">
        <v>570</v>
      </c>
      <c r="C45" s="460"/>
      <c r="D45" s="460" t="s">
        <v>571</v>
      </c>
      <c r="E45" s="460"/>
      <c r="F45" s="460" t="s">
        <v>485</v>
      </c>
      <c r="G45" s="460"/>
      <c r="H45" s="245"/>
      <c r="I45" s="245"/>
      <c r="J45" s="461">
        <v>2</v>
      </c>
      <c r="K45" s="462"/>
      <c r="L45" s="224" t="s">
        <v>551</v>
      </c>
      <c r="M45" s="246"/>
    </row>
    <row r="46" spans="1:13" ht="35.1" customHeight="1">
      <c r="A46" s="247" t="s">
        <v>572</v>
      </c>
      <c r="B46" s="460" t="s">
        <v>573</v>
      </c>
      <c r="C46" s="460"/>
      <c r="D46" s="460" t="s">
        <v>574</v>
      </c>
      <c r="E46" s="460"/>
      <c r="F46" s="460" t="s">
        <v>575</v>
      </c>
      <c r="G46" s="460"/>
      <c r="H46" s="245"/>
      <c r="I46" s="245"/>
      <c r="J46" s="461">
        <v>1</v>
      </c>
      <c r="K46" s="462"/>
      <c r="L46" s="224" t="s">
        <v>333</v>
      </c>
      <c r="M46" s="246"/>
    </row>
    <row r="47" spans="1:13" ht="35.1" customHeight="1" thickBot="1">
      <c r="A47" s="248" t="s">
        <v>576</v>
      </c>
      <c r="B47" s="463" t="s">
        <v>577</v>
      </c>
      <c r="C47" s="463"/>
      <c r="D47" s="463" t="s">
        <v>578</v>
      </c>
      <c r="E47" s="463"/>
      <c r="F47" s="463" t="s">
        <v>340</v>
      </c>
      <c r="G47" s="463"/>
      <c r="H47" s="249"/>
      <c r="I47" s="249"/>
      <c r="J47" s="249"/>
      <c r="K47" s="249"/>
      <c r="L47" s="249"/>
      <c r="M47" s="250"/>
    </row>
    <row r="49" spans="1:13" ht="35.1" customHeight="1" thickBot="1">
      <c r="F49" s="251"/>
    </row>
    <row r="50" spans="1:13" ht="35.1" customHeight="1">
      <c r="A50" s="210"/>
      <c r="B50" s="511" t="s">
        <v>507</v>
      </c>
      <c r="C50" s="511"/>
      <c r="D50" s="511"/>
      <c r="E50" s="511"/>
      <c r="F50" s="511"/>
      <c r="G50" s="511"/>
      <c r="H50" s="511"/>
      <c r="I50" s="512"/>
      <c r="J50" s="513" t="s">
        <v>508</v>
      </c>
      <c r="K50" s="511"/>
      <c r="L50" s="511"/>
      <c r="M50" s="514"/>
    </row>
    <row r="51" spans="1:13" ht="35.1" customHeight="1">
      <c r="A51" s="464" t="s">
        <v>509</v>
      </c>
      <c r="B51" s="465"/>
      <c r="C51" s="465"/>
      <c r="D51" s="465"/>
      <c r="E51" s="465"/>
      <c r="F51" s="465"/>
      <c r="G51" s="465"/>
      <c r="H51" s="465"/>
      <c r="I51" s="465"/>
      <c r="J51" s="465"/>
      <c r="K51" s="465"/>
      <c r="L51" s="465"/>
      <c r="M51" s="466"/>
    </row>
    <row r="52" spans="1:13" ht="35.1" customHeight="1">
      <c r="A52" s="212"/>
      <c r="B52" s="474" t="s">
        <v>510</v>
      </c>
      <c r="C52" s="474"/>
      <c r="D52" s="474"/>
      <c r="E52" s="475"/>
      <c r="F52" s="213" t="s">
        <v>511</v>
      </c>
      <c r="G52" s="213"/>
      <c r="H52" s="488" t="s">
        <v>512</v>
      </c>
      <c r="I52" s="489"/>
      <c r="J52" s="515"/>
      <c r="K52" s="214" t="s">
        <v>513</v>
      </c>
      <c r="L52" s="215"/>
      <c r="M52" s="216"/>
    </row>
    <row r="53" spans="1:13" ht="35.1" customHeight="1">
      <c r="A53" s="516" t="s">
        <v>629</v>
      </c>
      <c r="B53" s="489"/>
      <c r="C53" s="489"/>
      <c r="D53" s="489"/>
      <c r="E53" s="489"/>
      <c r="F53" s="489"/>
      <c r="G53" s="489"/>
      <c r="H53" s="489"/>
      <c r="I53" s="489"/>
      <c r="J53" s="489"/>
      <c r="K53" s="489"/>
      <c r="L53" s="489"/>
      <c r="M53" s="490"/>
    </row>
    <row r="54" spans="1:13" ht="35.1" customHeight="1">
      <c r="A54" s="494" t="s">
        <v>514</v>
      </c>
      <c r="B54" s="495"/>
      <c r="C54" s="495"/>
      <c r="D54" s="495"/>
      <c r="E54" s="495"/>
      <c r="F54" s="495"/>
      <c r="G54" s="495"/>
      <c r="H54" s="495"/>
      <c r="I54" s="495"/>
      <c r="J54" s="495"/>
      <c r="K54" s="495"/>
      <c r="L54" s="495"/>
      <c r="M54" s="502"/>
    </row>
    <row r="55" spans="1:13" ht="35.1" customHeight="1">
      <c r="A55" s="491" t="s">
        <v>515</v>
      </c>
      <c r="B55" s="492"/>
      <c r="C55" s="503" t="s">
        <v>34</v>
      </c>
      <c r="D55" s="504"/>
      <c r="E55" s="504"/>
      <c r="F55" s="504"/>
      <c r="G55" s="505"/>
      <c r="H55" s="217" t="s">
        <v>516</v>
      </c>
      <c r="I55" s="218"/>
      <c r="J55" s="503">
        <v>2</v>
      </c>
      <c r="K55" s="504"/>
      <c r="L55" s="504"/>
      <c r="M55" s="523"/>
    </row>
    <row r="56" spans="1:13" ht="35.1" customHeight="1">
      <c r="A56" s="491" t="s">
        <v>517</v>
      </c>
      <c r="B56" s="492"/>
      <c r="C56" s="506" t="s">
        <v>372</v>
      </c>
      <c r="D56" s="495"/>
      <c r="E56" s="495"/>
      <c r="F56" s="495"/>
      <c r="G56" s="496"/>
      <c r="H56" s="217" t="s">
        <v>518</v>
      </c>
      <c r="I56" s="218"/>
      <c r="J56" s="500" t="s">
        <v>33</v>
      </c>
      <c r="K56" s="500"/>
      <c r="L56" s="500"/>
      <c r="M56" s="501"/>
    </row>
    <row r="57" spans="1:13" ht="35.1" customHeight="1">
      <c r="A57" s="491" t="s">
        <v>519</v>
      </c>
      <c r="B57" s="492"/>
      <c r="C57" s="503" t="s">
        <v>579</v>
      </c>
      <c r="D57" s="504"/>
      <c r="E57" s="504"/>
      <c r="F57" s="504"/>
      <c r="G57" s="505"/>
      <c r="H57" s="217" t="s">
        <v>521</v>
      </c>
      <c r="I57" s="218"/>
      <c r="J57" s="500">
        <v>9419130156</v>
      </c>
      <c r="K57" s="500"/>
      <c r="L57" s="500"/>
      <c r="M57" s="501"/>
    </row>
    <row r="58" spans="1:13" ht="35.1" customHeight="1">
      <c r="A58" s="491" t="s">
        <v>522</v>
      </c>
      <c r="B58" s="492"/>
      <c r="C58" s="503" t="s">
        <v>37</v>
      </c>
      <c r="D58" s="504"/>
      <c r="E58" s="504"/>
      <c r="F58" s="504"/>
      <c r="G58" s="505"/>
      <c r="H58" s="467" t="s">
        <v>375</v>
      </c>
      <c r="I58" s="468"/>
      <c r="J58" s="500" t="s">
        <v>35</v>
      </c>
      <c r="K58" s="500"/>
      <c r="L58" s="500"/>
      <c r="M58" s="501"/>
    </row>
    <row r="59" spans="1:13" ht="35.1" customHeight="1">
      <c r="A59" s="491" t="s">
        <v>523</v>
      </c>
      <c r="B59" s="492"/>
      <c r="C59" s="526"/>
      <c r="D59" s="527"/>
      <c r="E59" s="527"/>
      <c r="F59" s="527"/>
      <c r="G59" s="527"/>
      <c r="H59" s="527"/>
      <c r="I59" s="527"/>
      <c r="J59" s="527"/>
      <c r="K59" s="527"/>
      <c r="L59" s="527"/>
      <c r="M59" s="528"/>
    </row>
    <row r="60" spans="1:13" ht="35.1" customHeight="1">
      <c r="A60" s="464" t="s">
        <v>525</v>
      </c>
      <c r="B60" s="465"/>
      <c r="C60" s="465"/>
      <c r="D60" s="465"/>
      <c r="E60" s="465"/>
      <c r="F60" s="465"/>
      <c r="G60" s="465"/>
      <c r="H60" s="465"/>
      <c r="I60" s="465"/>
      <c r="J60" s="465"/>
      <c r="K60" s="465"/>
      <c r="L60" s="465"/>
      <c r="M60" s="466"/>
    </row>
    <row r="61" spans="1:13" ht="35.1" customHeight="1">
      <c r="A61" s="497" t="s">
        <v>526</v>
      </c>
      <c r="B61" s="465" t="s">
        <v>527</v>
      </c>
      <c r="C61" s="465"/>
      <c r="D61" s="465"/>
      <c r="E61" s="465"/>
      <c r="F61" s="465"/>
      <c r="G61" s="465"/>
      <c r="H61" s="465" t="s">
        <v>528</v>
      </c>
      <c r="I61" s="465"/>
      <c r="J61" s="465"/>
      <c r="K61" s="465"/>
      <c r="L61" s="465"/>
      <c r="M61" s="466"/>
    </row>
    <row r="62" spans="1:13" ht="45.75" customHeight="1">
      <c r="A62" s="497"/>
      <c r="B62" s="219" t="s">
        <v>529</v>
      </c>
      <c r="C62" s="219" t="s">
        <v>530</v>
      </c>
      <c r="D62" s="219" t="s">
        <v>531</v>
      </c>
      <c r="E62" s="219" t="s">
        <v>532</v>
      </c>
      <c r="F62" s="219">
        <v>100</v>
      </c>
      <c r="G62" s="220" t="s">
        <v>364</v>
      </c>
      <c r="H62" s="219" t="s">
        <v>533</v>
      </c>
      <c r="I62" s="219" t="s">
        <v>635</v>
      </c>
      <c r="J62" s="219" t="s">
        <v>531</v>
      </c>
      <c r="K62" s="219" t="s">
        <v>638</v>
      </c>
      <c r="L62" s="219">
        <v>100</v>
      </c>
      <c r="M62" s="221" t="s">
        <v>364</v>
      </c>
    </row>
    <row r="63" spans="1:13" ht="35.1" customHeight="1">
      <c r="A63" s="222" t="s">
        <v>380</v>
      </c>
      <c r="B63" s="252">
        <v>9</v>
      </c>
      <c r="C63" s="230">
        <v>5</v>
      </c>
      <c r="D63" s="230">
        <v>5</v>
      </c>
      <c r="E63" s="252">
        <v>71.5</v>
      </c>
      <c r="F63" s="253">
        <v>90.5</v>
      </c>
      <c r="G63" s="230" t="s">
        <v>570</v>
      </c>
      <c r="H63" s="230">
        <v>9.25</v>
      </c>
      <c r="I63" s="230">
        <v>5</v>
      </c>
      <c r="J63" s="230">
        <v>5</v>
      </c>
      <c r="K63" s="230">
        <v>70</v>
      </c>
      <c r="L63" s="230">
        <v>89.25</v>
      </c>
      <c r="M63" s="254" t="s">
        <v>570</v>
      </c>
    </row>
    <row r="64" spans="1:13" ht="35.1" customHeight="1">
      <c r="A64" s="222" t="s">
        <v>381</v>
      </c>
      <c r="B64" s="228">
        <v>8.75</v>
      </c>
      <c r="C64" s="224">
        <v>5</v>
      </c>
      <c r="D64" s="224">
        <v>5</v>
      </c>
      <c r="E64" s="224">
        <v>63</v>
      </c>
      <c r="F64" s="225">
        <v>81.75</v>
      </c>
      <c r="G64" s="224" t="s">
        <v>570</v>
      </c>
      <c r="H64" s="224">
        <v>8.25</v>
      </c>
      <c r="I64" s="229" t="s">
        <v>68</v>
      </c>
      <c r="J64" s="229" t="s">
        <v>68</v>
      </c>
      <c r="K64" s="229">
        <v>66.5</v>
      </c>
      <c r="L64" s="255">
        <v>74.75</v>
      </c>
      <c r="M64" s="256" t="s">
        <v>573</v>
      </c>
    </row>
    <row r="65" spans="1:13" ht="35.1" customHeight="1">
      <c r="A65" s="222" t="s">
        <v>534</v>
      </c>
      <c r="B65" s="230">
        <v>9.5</v>
      </c>
      <c r="C65" s="230">
        <v>4.5</v>
      </c>
      <c r="D65" s="230">
        <v>5</v>
      </c>
      <c r="E65" s="230">
        <v>44</v>
      </c>
      <c r="F65" s="230">
        <v>63</v>
      </c>
      <c r="G65" s="230" t="s">
        <v>577</v>
      </c>
      <c r="H65" s="230">
        <v>10</v>
      </c>
      <c r="I65" s="230" t="s">
        <v>68</v>
      </c>
      <c r="J65" s="230" t="s">
        <v>68</v>
      </c>
      <c r="K65" s="230">
        <v>60</v>
      </c>
      <c r="L65" s="231">
        <v>70</v>
      </c>
      <c r="M65" s="232" t="s">
        <v>577</v>
      </c>
    </row>
    <row r="66" spans="1:13" ht="35.1" customHeight="1">
      <c r="A66" s="222" t="s">
        <v>383</v>
      </c>
      <c r="B66" s="224">
        <v>6.25</v>
      </c>
      <c r="C66" s="224">
        <v>4</v>
      </c>
      <c r="D66" s="224">
        <v>5</v>
      </c>
      <c r="E66" s="224">
        <v>48</v>
      </c>
      <c r="F66" s="224">
        <v>63.25</v>
      </c>
      <c r="G66" s="224" t="s">
        <v>577</v>
      </c>
      <c r="H66" s="257">
        <v>7.5</v>
      </c>
      <c r="I66" s="257">
        <v>5</v>
      </c>
      <c r="J66" s="257">
        <v>4</v>
      </c>
      <c r="K66" s="224">
        <v>57</v>
      </c>
      <c r="L66" s="255">
        <v>73.5</v>
      </c>
      <c r="M66" s="258" t="s">
        <v>573</v>
      </c>
    </row>
    <row r="67" spans="1:13" ht="35.1" customHeight="1">
      <c r="A67" s="222" t="s">
        <v>426</v>
      </c>
      <c r="B67" s="224">
        <v>8.75</v>
      </c>
      <c r="C67" s="224">
        <v>5</v>
      </c>
      <c r="D67" s="224">
        <v>5</v>
      </c>
      <c r="E67" s="224">
        <v>62</v>
      </c>
      <c r="F67" s="224">
        <v>80.75</v>
      </c>
      <c r="G67" s="224" t="s">
        <v>573</v>
      </c>
      <c r="H67" s="224">
        <v>9.25</v>
      </c>
      <c r="I67" s="224">
        <v>5</v>
      </c>
      <c r="J67" s="224">
        <v>5</v>
      </c>
      <c r="K67" s="225">
        <v>73</v>
      </c>
      <c r="L67" s="255">
        <v>92.25</v>
      </c>
      <c r="M67" s="256" t="s">
        <v>566</v>
      </c>
    </row>
    <row r="68" spans="1:13" ht="35.1" customHeight="1">
      <c r="A68" s="222" t="s">
        <v>409</v>
      </c>
      <c r="B68" s="224"/>
      <c r="C68" s="224"/>
      <c r="D68" s="224"/>
      <c r="E68" s="224">
        <v>45</v>
      </c>
      <c r="F68" s="224"/>
      <c r="G68" s="224"/>
      <c r="H68" s="224"/>
      <c r="I68" s="224"/>
      <c r="J68" s="224"/>
      <c r="K68" s="224">
        <v>48</v>
      </c>
      <c r="L68" s="224"/>
      <c r="M68" s="227"/>
    </row>
    <row r="69" spans="1:13" ht="52.5" customHeight="1">
      <c r="A69" s="259" t="s">
        <v>535</v>
      </c>
      <c r="B69" s="220"/>
      <c r="C69" s="219" t="s">
        <v>536</v>
      </c>
      <c r="D69" s="220">
        <f>(F63+F64+F65+F66+F67)</f>
        <v>379.25</v>
      </c>
      <c r="E69" s="220"/>
      <c r="F69" s="219" t="s">
        <v>537</v>
      </c>
      <c r="G69" s="220">
        <f>(D69/500)*100</f>
        <v>75.849999999999994</v>
      </c>
      <c r="H69" s="220"/>
      <c r="I69" s="220"/>
      <c r="J69" s="519" t="s">
        <v>538</v>
      </c>
      <c r="K69" s="519"/>
      <c r="L69" s="524" t="str">
        <f>IF(G69&gt;=91,"A1",IF(G69&gt;=81,"A2",IF(G69&gt;=71,"B1",IF(G69&gt;=61,"B2",IF(G69&gt;=51,"C1",IF(G69&gt;=41,"C2",IF(G69&gt;=33,"D","E")))))))</f>
        <v>B1</v>
      </c>
      <c r="M69" s="525" t="str">
        <f t="shared" ref="M69:M70" si="5">IF(K69&gt;=91,"A1",IF(K69&gt;=81,"A2",IF(K69&gt;=71,"B1",IF(K69&gt;=61,"B2",IF(K69&gt;=51,"C1",IF(K69&gt;=41,"C2",IF(K69&gt;=33,"D","E")))))))</f>
        <v>E</v>
      </c>
    </row>
    <row r="70" spans="1:13" ht="53.25" customHeight="1">
      <c r="A70" s="260" t="s">
        <v>539</v>
      </c>
      <c r="B70" s="220"/>
      <c r="C70" s="219" t="s">
        <v>540</v>
      </c>
      <c r="D70" s="220">
        <f>(L63+L64+L65+L66+L67)</f>
        <v>399.75</v>
      </c>
      <c r="E70" s="220"/>
      <c r="F70" s="219" t="s">
        <v>541</v>
      </c>
      <c r="G70" s="228">
        <f>D70/500*100</f>
        <v>79.95</v>
      </c>
      <c r="H70" s="228"/>
      <c r="I70" s="228"/>
      <c r="J70" s="519" t="s">
        <v>542</v>
      </c>
      <c r="K70" s="519"/>
      <c r="L70" s="524" t="str">
        <f>IF(G70&gt;=91,"A1",IF(G70&gt;=81,"A2",IF(G70&gt;=71,"B1",IF(G70&gt;=61,"B2",IF(G70&gt;=51,"C1",IF(G70&gt;=41,"C2",IF(G70&gt;=33,"D","E")))))))</f>
        <v>B1</v>
      </c>
      <c r="M70" s="525" t="str">
        <f t="shared" si="5"/>
        <v>E</v>
      </c>
    </row>
    <row r="71" spans="1:13" ht="35.1" customHeight="1">
      <c r="A71" s="464" t="s">
        <v>543</v>
      </c>
      <c r="B71" s="465"/>
      <c r="C71" s="465"/>
      <c r="D71" s="465">
        <f>SUM(D69,D70)</f>
        <v>779</v>
      </c>
      <c r="E71" s="465"/>
      <c r="F71" s="494" t="s">
        <v>386</v>
      </c>
      <c r="G71" s="495"/>
      <c r="H71" s="496"/>
      <c r="I71" s="241">
        <f>D71*100/1000</f>
        <v>77.900000000000006</v>
      </c>
      <c r="J71" s="239" t="s">
        <v>544</v>
      </c>
      <c r="K71" s="242"/>
      <c r="L71" s="239"/>
      <c r="M71" s="243" t="str">
        <f>IF(I71&gt;=91,"A1",IF(I71&gt;=81,"A2",IF(I71&gt;=71,"B1",IF(I71&gt;=61,"B2",IF(I71&gt;=51,"C1",IF(I71&gt;=41,"C2",IF(I71&gt;=33,"D","E")))))))</f>
        <v>B1</v>
      </c>
    </row>
    <row r="72" spans="1:13" ht="35.1" customHeight="1">
      <c r="A72" s="499" t="s">
        <v>545</v>
      </c>
      <c r="B72" s="500"/>
      <c r="C72" s="500"/>
      <c r="D72" s="500"/>
      <c r="E72" s="500"/>
      <c r="F72" s="500"/>
      <c r="G72" s="500"/>
      <c r="H72" s="500"/>
      <c r="I72" s="500"/>
      <c r="J72" s="500"/>
      <c r="K72" s="500"/>
      <c r="L72" s="500"/>
      <c r="M72" s="501"/>
    </row>
    <row r="73" spans="1:13" ht="35.1" customHeight="1">
      <c r="A73" s="464" t="s">
        <v>546</v>
      </c>
      <c r="B73" s="465"/>
      <c r="C73" s="465"/>
      <c r="D73" s="465"/>
      <c r="E73" s="465"/>
      <c r="F73" s="465"/>
      <c r="G73" s="465"/>
      <c r="H73" s="465"/>
      <c r="I73" s="465"/>
      <c r="J73" s="465"/>
      <c r="K73" s="465"/>
      <c r="L73" s="465"/>
      <c r="M73" s="466"/>
    </row>
    <row r="74" spans="1:13" ht="35.1" customHeight="1">
      <c r="A74" s="464" t="s">
        <v>547</v>
      </c>
      <c r="B74" s="465"/>
      <c r="C74" s="465"/>
      <c r="D74" s="465"/>
      <c r="E74" s="465"/>
      <c r="F74" s="465" t="s">
        <v>548</v>
      </c>
      <c r="G74" s="465"/>
      <c r="H74" s="465"/>
      <c r="I74" s="465"/>
      <c r="J74" s="465"/>
      <c r="K74" s="465" t="s">
        <v>549</v>
      </c>
      <c r="L74" s="465"/>
      <c r="M74" s="466"/>
    </row>
    <row r="75" spans="1:13" ht="35.1" customHeight="1">
      <c r="A75" s="467" t="s">
        <v>550</v>
      </c>
      <c r="B75" s="468"/>
      <c r="C75" s="468"/>
      <c r="D75" s="468"/>
      <c r="E75" s="468"/>
      <c r="F75" s="460" t="s">
        <v>336</v>
      </c>
      <c r="G75" s="460"/>
      <c r="H75" s="460"/>
      <c r="I75" s="460"/>
      <c r="J75" s="460"/>
      <c r="K75" s="460" t="s">
        <v>336</v>
      </c>
      <c r="L75" s="460"/>
      <c r="M75" s="493"/>
    </row>
    <row r="76" spans="1:13" ht="35.1" customHeight="1">
      <c r="A76" s="464" t="s">
        <v>552</v>
      </c>
      <c r="B76" s="465"/>
      <c r="C76" s="465"/>
      <c r="D76" s="465"/>
      <c r="E76" s="465"/>
      <c r="F76" s="465"/>
      <c r="G76" s="465"/>
      <c r="H76" s="465"/>
      <c r="I76" s="465"/>
      <c r="J76" s="465"/>
      <c r="K76" s="465"/>
      <c r="L76" s="465"/>
      <c r="M76" s="466"/>
    </row>
    <row r="77" spans="1:13" ht="35.1" customHeight="1">
      <c r="A77" s="464" t="s">
        <v>547</v>
      </c>
      <c r="B77" s="465"/>
      <c r="C77" s="465"/>
      <c r="D77" s="465"/>
      <c r="E77" s="465"/>
      <c r="F77" s="465" t="s">
        <v>548</v>
      </c>
      <c r="G77" s="465"/>
      <c r="H77" s="465"/>
      <c r="I77" s="465"/>
      <c r="J77" s="465"/>
      <c r="K77" s="465" t="s">
        <v>549</v>
      </c>
      <c r="L77" s="465"/>
      <c r="M77" s="466"/>
    </row>
    <row r="78" spans="1:13" ht="35.1" customHeight="1">
      <c r="A78" s="491" t="s">
        <v>553</v>
      </c>
      <c r="B78" s="492"/>
      <c r="C78" s="492"/>
      <c r="D78" s="492"/>
      <c r="E78" s="492"/>
      <c r="F78" s="465" t="s">
        <v>336</v>
      </c>
      <c r="G78" s="465"/>
      <c r="H78" s="465"/>
      <c r="I78" s="465"/>
      <c r="J78" s="465"/>
      <c r="K78" s="465" t="s">
        <v>336</v>
      </c>
      <c r="L78" s="465"/>
      <c r="M78" s="466"/>
    </row>
    <row r="79" spans="1:13" ht="35.1" customHeight="1">
      <c r="A79" s="491" t="s">
        <v>580</v>
      </c>
      <c r="B79" s="492"/>
      <c r="C79" s="492"/>
      <c r="D79" s="492"/>
      <c r="E79" s="492"/>
      <c r="F79" s="460" t="s">
        <v>336</v>
      </c>
      <c r="G79" s="460"/>
      <c r="H79" s="460"/>
      <c r="I79" s="460"/>
      <c r="J79" s="460"/>
      <c r="K79" s="460" t="s">
        <v>336</v>
      </c>
      <c r="L79" s="460"/>
      <c r="M79" s="493"/>
    </row>
    <row r="80" spans="1:13" ht="35.1" customHeight="1">
      <c r="A80" s="494" t="s">
        <v>555</v>
      </c>
      <c r="B80" s="495"/>
      <c r="C80" s="495"/>
      <c r="D80" s="495"/>
      <c r="E80" s="496"/>
      <c r="F80" s="461" t="s">
        <v>336</v>
      </c>
      <c r="G80" s="469"/>
      <c r="H80" s="469"/>
      <c r="I80" s="469"/>
      <c r="J80" s="462"/>
      <c r="K80" s="461" t="s">
        <v>336</v>
      </c>
      <c r="L80" s="469"/>
      <c r="M80" s="470"/>
    </row>
    <row r="81" spans="1:13" ht="35.1" customHeight="1">
      <c r="A81" s="494" t="s">
        <v>556</v>
      </c>
      <c r="B81" s="495"/>
      <c r="C81" s="495"/>
      <c r="D81" s="495"/>
      <c r="E81" s="496"/>
      <c r="F81" s="461" t="s">
        <v>336</v>
      </c>
      <c r="G81" s="469"/>
      <c r="H81" s="469"/>
      <c r="I81" s="469"/>
      <c r="J81" s="462"/>
      <c r="K81" s="461" t="s">
        <v>336</v>
      </c>
      <c r="L81" s="469"/>
      <c r="M81" s="470"/>
    </row>
    <row r="82" spans="1:13" ht="35.1" customHeight="1">
      <c r="A82" s="464" t="s">
        <v>557</v>
      </c>
      <c r="B82" s="465"/>
      <c r="C82" s="465"/>
      <c r="D82" s="465"/>
      <c r="E82" s="465"/>
      <c r="F82" s="465"/>
      <c r="G82" s="465"/>
      <c r="H82" s="465"/>
      <c r="I82" s="465"/>
      <c r="J82" s="465"/>
      <c r="K82" s="465"/>
      <c r="L82" s="465"/>
      <c r="M82" s="466"/>
    </row>
    <row r="83" spans="1:13" ht="35.1" customHeight="1">
      <c r="A83" s="464" t="s">
        <v>547</v>
      </c>
      <c r="B83" s="465"/>
      <c r="C83" s="465"/>
      <c r="D83" s="465"/>
      <c r="E83" s="465"/>
      <c r="F83" s="465" t="s">
        <v>548</v>
      </c>
      <c r="G83" s="465"/>
      <c r="H83" s="465"/>
      <c r="I83" s="465"/>
      <c r="J83" s="465"/>
      <c r="K83" s="465" t="s">
        <v>549</v>
      </c>
      <c r="L83" s="465"/>
      <c r="M83" s="466"/>
    </row>
    <row r="84" spans="1:13" ht="35.1" customHeight="1">
      <c r="A84" s="467" t="s">
        <v>418</v>
      </c>
      <c r="B84" s="468"/>
      <c r="C84" s="468"/>
      <c r="D84" s="468"/>
      <c r="E84" s="468"/>
      <c r="F84" s="468"/>
      <c r="G84" s="461" t="s">
        <v>641</v>
      </c>
      <c r="H84" s="469"/>
      <c r="I84" s="469"/>
      <c r="J84" s="469"/>
      <c r="K84" s="469"/>
      <c r="L84" s="469"/>
      <c r="M84" s="470"/>
    </row>
    <row r="85" spans="1:13" ht="35.1" customHeight="1">
      <c r="A85" s="222" t="s">
        <v>558</v>
      </c>
      <c r="B85" s="471" t="s">
        <v>667</v>
      </c>
      <c r="C85" s="471"/>
      <c r="D85" s="471"/>
      <c r="E85" s="471"/>
      <c r="F85" s="471"/>
      <c r="G85" s="471"/>
      <c r="H85" s="471"/>
      <c r="I85" s="471"/>
      <c r="J85" s="471"/>
      <c r="K85" s="471"/>
      <c r="L85" s="471"/>
      <c r="M85" s="472"/>
    </row>
    <row r="86" spans="1:13" ht="35.1" customHeight="1">
      <c r="A86" s="222" t="s">
        <v>559</v>
      </c>
      <c r="B86" s="471" t="s">
        <v>632</v>
      </c>
      <c r="C86" s="471"/>
      <c r="D86" s="471"/>
      <c r="E86" s="471"/>
      <c r="F86" s="471"/>
      <c r="G86" s="471"/>
      <c r="H86" s="471"/>
      <c r="I86" s="471"/>
      <c r="J86" s="471"/>
      <c r="K86" s="471"/>
      <c r="L86" s="471"/>
      <c r="M86" s="472"/>
    </row>
    <row r="87" spans="1:13" ht="35.1" customHeight="1">
      <c r="A87" s="473" t="s">
        <v>633</v>
      </c>
      <c r="B87" s="474"/>
      <c r="C87" s="475"/>
      <c r="D87" s="482" t="s">
        <v>634</v>
      </c>
      <c r="E87" s="474"/>
      <c r="F87" s="474"/>
      <c r="G87" s="474"/>
      <c r="H87" s="474"/>
      <c r="I87" s="475"/>
      <c r="J87" s="482" t="s">
        <v>560</v>
      </c>
      <c r="K87" s="474"/>
      <c r="L87" s="474"/>
      <c r="M87" s="485"/>
    </row>
    <row r="88" spans="1:13" ht="35.1" customHeight="1">
      <c r="A88" s="476"/>
      <c r="B88" s="522"/>
      <c r="C88" s="478"/>
      <c r="D88" s="483"/>
      <c r="E88" s="522"/>
      <c r="F88" s="522"/>
      <c r="G88" s="522"/>
      <c r="H88" s="522"/>
      <c r="I88" s="478"/>
      <c r="J88" s="483"/>
      <c r="K88" s="522"/>
      <c r="L88" s="522"/>
      <c r="M88" s="486"/>
    </row>
    <row r="89" spans="1:13" ht="35.1" customHeight="1">
      <c r="A89" s="476"/>
      <c r="B89" s="522"/>
      <c r="C89" s="478"/>
      <c r="D89" s="483"/>
      <c r="E89" s="522"/>
      <c r="F89" s="522"/>
      <c r="G89" s="522"/>
      <c r="H89" s="522"/>
      <c r="I89" s="478"/>
      <c r="J89" s="483"/>
      <c r="K89" s="522"/>
      <c r="L89" s="522"/>
      <c r="M89" s="486"/>
    </row>
    <row r="90" spans="1:13" ht="35.1" customHeight="1">
      <c r="A90" s="479"/>
      <c r="B90" s="480"/>
      <c r="C90" s="481"/>
      <c r="D90" s="484"/>
      <c r="E90" s="480"/>
      <c r="F90" s="480"/>
      <c r="G90" s="480"/>
      <c r="H90" s="480"/>
      <c r="I90" s="481"/>
      <c r="J90" s="484"/>
      <c r="K90" s="480"/>
      <c r="L90" s="480"/>
      <c r="M90" s="487"/>
    </row>
    <row r="91" spans="1:13" ht="35.1" customHeight="1">
      <c r="A91" s="464" t="s">
        <v>561</v>
      </c>
      <c r="B91" s="465"/>
      <c r="C91" s="465"/>
      <c r="D91" s="465"/>
      <c r="E91" s="465"/>
      <c r="F91" s="465"/>
      <c r="G91" s="465"/>
      <c r="H91" s="488" t="s">
        <v>562</v>
      </c>
      <c r="I91" s="489"/>
      <c r="J91" s="489"/>
      <c r="K91" s="489"/>
      <c r="L91" s="489"/>
      <c r="M91" s="490"/>
    </row>
    <row r="92" spans="1:13" ht="35.1" customHeight="1">
      <c r="A92" s="244" t="s">
        <v>563</v>
      </c>
      <c r="B92" s="465" t="s">
        <v>379</v>
      </c>
      <c r="C92" s="465"/>
      <c r="D92" s="215" t="s">
        <v>563</v>
      </c>
      <c r="E92" s="224"/>
      <c r="F92" s="465" t="s">
        <v>379</v>
      </c>
      <c r="G92" s="465"/>
      <c r="H92" s="245"/>
      <c r="I92" s="245"/>
      <c r="J92" s="241" t="s">
        <v>564</v>
      </c>
      <c r="K92" s="245"/>
      <c r="L92" s="241" t="s">
        <v>379</v>
      </c>
      <c r="M92" s="246"/>
    </row>
    <row r="93" spans="1:13" ht="35.1" customHeight="1">
      <c r="A93" s="247" t="s">
        <v>565</v>
      </c>
      <c r="B93" s="460" t="s">
        <v>566</v>
      </c>
      <c r="C93" s="460"/>
      <c r="D93" s="460" t="s">
        <v>567</v>
      </c>
      <c r="E93" s="460"/>
      <c r="F93" s="460" t="s">
        <v>568</v>
      </c>
      <c r="G93" s="460"/>
      <c r="H93" s="245"/>
      <c r="I93" s="245"/>
      <c r="J93" s="461">
        <v>3</v>
      </c>
      <c r="K93" s="462"/>
      <c r="L93" s="224" t="s">
        <v>336</v>
      </c>
      <c r="M93" s="246"/>
    </row>
    <row r="94" spans="1:13" ht="35.1" customHeight="1">
      <c r="A94" s="247" t="s">
        <v>569</v>
      </c>
      <c r="B94" s="460" t="s">
        <v>570</v>
      </c>
      <c r="C94" s="460"/>
      <c r="D94" s="460" t="s">
        <v>571</v>
      </c>
      <c r="E94" s="460"/>
      <c r="F94" s="460" t="s">
        <v>485</v>
      </c>
      <c r="G94" s="460"/>
      <c r="H94" s="245"/>
      <c r="I94" s="245"/>
      <c r="J94" s="461">
        <v>2</v>
      </c>
      <c r="K94" s="462"/>
      <c r="L94" s="224" t="s">
        <v>551</v>
      </c>
      <c r="M94" s="246"/>
    </row>
    <row r="95" spans="1:13" ht="35.1" customHeight="1">
      <c r="A95" s="247" t="s">
        <v>572</v>
      </c>
      <c r="B95" s="460" t="s">
        <v>573</v>
      </c>
      <c r="C95" s="460"/>
      <c r="D95" s="460" t="s">
        <v>574</v>
      </c>
      <c r="E95" s="460"/>
      <c r="F95" s="460" t="s">
        <v>575</v>
      </c>
      <c r="G95" s="460"/>
      <c r="H95" s="245"/>
      <c r="I95" s="245"/>
      <c r="J95" s="461">
        <v>1</v>
      </c>
      <c r="K95" s="462"/>
      <c r="L95" s="224" t="s">
        <v>333</v>
      </c>
      <c r="M95" s="246"/>
    </row>
    <row r="96" spans="1:13" ht="35.1" customHeight="1" thickBot="1">
      <c r="A96" s="248" t="s">
        <v>576</v>
      </c>
      <c r="B96" s="463" t="s">
        <v>577</v>
      </c>
      <c r="C96" s="463"/>
      <c r="D96" s="463" t="s">
        <v>578</v>
      </c>
      <c r="E96" s="463"/>
      <c r="F96" s="463" t="s">
        <v>340</v>
      </c>
      <c r="G96" s="463"/>
      <c r="H96" s="249"/>
      <c r="I96" s="249"/>
      <c r="J96" s="249"/>
      <c r="K96" s="249"/>
      <c r="L96" s="249"/>
      <c r="M96" s="250"/>
    </row>
    <row r="97" spans="1:13" ht="35.1" customHeight="1" thickBot="1"/>
    <row r="98" spans="1:13" ht="35.1" customHeight="1">
      <c r="A98" s="210"/>
      <c r="B98" s="511" t="s">
        <v>507</v>
      </c>
      <c r="C98" s="511"/>
      <c r="D98" s="511"/>
      <c r="E98" s="511"/>
      <c r="F98" s="511"/>
      <c r="G98" s="511"/>
      <c r="H98" s="511"/>
      <c r="I98" s="512"/>
      <c r="J98" s="513" t="s">
        <v>508</v>
      </c>
      <c r="K98" s="511"/>
      <c r="L98" s="511"/>
      <c r="M98" s="514"/>
    </row>
    <row r="99" spans="1:13" ht="35.1" customHeight="1">
      <c r="A99" s="464" t="s">
        <v>509</v>
      </c>
      <c r="B99" s="465"/>
      <c r="C99" s="465"/>
      <c r="D99" s="465"/>
      <c r="E99" s="465"/>
      <c r="F99" s="465"/>
      <c r="G99" s="465"/>
      <c r="H99" s="465"/>
      <c r="I99" s="465"/>
      <c r="J99" s="465"/>
      <c r="K99" s="465"/>
      <c r="L99" s="465"/>
      <c r="M99" s="466"/>
    </row>
    <row r="100" spans="1:13" ht="35.1" customHeight="1">
      <c r="A100" s="212"/>
      <c r="B100" s="474" t="s">
        <v>510</v>
      </c>
      <c r="C100" s="474"/>
      <c r="D100" s="474"/>
      <c r="E100" s="475"/>
      <c r="F100" s="213" t="s">
        <v>511</v>
      </c>
      <c r="G100" s="213"/>
      <c r="H100" s="488" t="s">
        <v>512</v>
      </c>
      <c r="I100" s="489"/>
      <c r="J100" s="515"/>
      <c r="K100" s="214" t="s">
        <v>513</v>
      </c>
      <c r="L100" s="215"/>
      <c r="M100" s="216"/>
    </row>
    <row r="101" spans="1:13" ht="35.1" customHeight="1">
      <c r="A101" s="516" t="s">
        <v>629</v>
      </c>
      <c r="B101" s="489"/>
      <c r="C101" s="489"/>
      <c r="D101" s="489"/>
      <c r="E101" s="489"/>
      <c r="F101" s="489"/>
      <c r="G101" s="489"/>
      <c r="H101" s="489"/>
      <c r="I101" s="489"/>
      <c r="J101" s="489"/>
      <c r="K101" s="489"/>
      <c r="L101" s="489"/>
      <c r="M101" s="490"/>
    </row>
    <row r="102" spans="1:13" ht="35.1" customHeight="1">
      <c r="A102" s="494" t="s">
        <v>514</v>
      </c>
      <c r="B102" s="495"/>
      <c r="C102" s="495"/>
      <c r="D102" s="495"/>
      <c r="E102" s="495"/>
      <c r="F102" s="495"/>
      <c r="G102" s="495"/>
      <c r="H102" s="495"/>
      <c r="I102" s="495"/>
      <c r="J102" s="495"/>
      <c r="K102" s="495"/>
      <c r="L102" s="495"/>
      <c r="M102" s="502"/>
    </row>
    <row r="103" spans="1:13" ht="35.1" customHeight="1">
      <c r="A103" s="491" t="s">
        <v>515</v>
      </c>
      <c r="B103" s="492"/>
      <c r="C103" s="506" t="s">
        <v>47</v>
      </c>
      <c r="D103" s="495"/>
      <c r="E103" s="495"/>
      <c r="F103" s="495"/>
      <c r="G103" s="496"/>
      <c r="H103" s="215" t="s">
        <v>516</v>
      </c>
      <c r="I103" s="239"/>
      <c r="J103" s="468">
        <v>3</v>
      </c>
      <c r="K103" s="468"/>
      <c r="L103" s="468"/>
      <c r="M103" s="529"/>
    </row>
    <row r="104" spans="1:13" ht="35.1" customHeight="1">
      <c r="A104" s="491" t="s">
        <v>517</v>
      </c>
      <c r="B104" s="492"/>
      <c r="C104" s="506" t="s">
        <v>372</v>
      </c>
      <c r="D104" s="495"/>
      <c r="E104" s="495"/>
      <c r="F104" s="495"/>
      <c r="G104" s="496"/>
      <c r="H104" s="215" t="s">
        <v>518</v>
      </c>
      <c r="I104" s="239"/>
      <c r="J104" s="468" t="s">
        <v>46</v>
      </c>
      <c r="K104" s="468"/>
      <c r="L104" s="468"/>
      <c r="M104" s="529"/>
    </row>
    <row r="105" spans="1:13" ht="35.1" customHeight="1">
      <c r="A105" s="491" t="s">
        <v>519</v>
      </c>
      <c r="B105" s="492"/>
      <c r="C105" s="506" t="s">
        <v>581</v>
      </c>
      <c r="D105" s="495"/>
      <c r="E105" s="495"/>
      <c r="F105" s="495"/>
      <c r="G105" s="496"/>
      <c r="H105" s="215" t="s">
        <v>521</v>
      </c>
      <c r="I105" s="239"/>
      <c r="J105" s="468">
        <v>9419702300</v>
      </c>
      <c r="K105" s="468"/>
      <c r="L105" s="468"/>
      <c r="M105" s="529"/>
    </row>
    <row r="106" spans="1:13" ht="35.1" customHeight="1">
      <c r="A106" s="491" t="s">
        <v>522</v>
      </c>
      <c r="B106" s="492"/>
      <c r="C106" s="506" t="s">
        <v>50</v>
      </c>
      <c r="D106" s="495"/>
      <c r="E106" s="495"/>
      <c r="F106" s="495"/>
      <c r="G106" s="496"/>
      <c r="H106" s="491" t="s">
        <v>375</v>
      </c>
      <c r="I106" s="492"/>
      <c r="J106" s="468" t="s">
        <v>48</v>
      </c>
      <c r="K106" s="468"/>
      <c r="L106" s="468"/>
      <c r="M106" s="529"/>
    </row>
    <row r="107" spans="1:13" ht="35.1" customHeight="1">
      <c r="A107" s="491" t="s">
        <v>523</v>
      </c>
      <c r="B107" s="492"/>
      <c r="C107" s="506" t="s">
        <v>582</v>
      </c>
      <c r="D107" s="495"/>
      <c r="E107" s="495"/>
      <c r="F107" s="495"/>
      <c r="G107" s="495"/>
      <c r="H107" s="495"/>
      <c r="I107" s="495"/>
      <c r="J107" s="495"/>
      <c r="K107" s="495"/>
      <c r="L107" s="495"/>
      <c r="M107" s="502"/>
    </row>
    <row r="108" spans="1:13" ht="35.1" customHeight="1">
      <c r="A108" s="464" t="s">
        <v>525</v>
      </c>
      <c r="B108" s="465"/>
      <c r="C108" s="465"/>
      <c r="D108" s="465"/>
      <c r="E108" s="465"/>
      <c r="F108" s="465"/>
      <c r="G108" s="465"/>
      <c r="H108" s="465"/>
      <c r="I108" s="465"/>
      <c r="J108" s="465"/>
      <c r="K108" s="465"/>
      <c r="L108" s="465"/>
      <c r="M108" s="466"/>
    </row>
    <row r="109" spans="1:13" ht="35.1" customHeight="1">
      <c r="A109" s="497" t="s">
        <v>526</v>
      </c>
      <c r="B109" s="465" t="s">
        <v>527</v>
      </c>
      <c r="C109" s="465"/>
      <c r="D109" s="465"/>
      <c r="E109" s="465"/>
      <c r="F109" s="465"/>
      <c r="G109" s="465"/>
      <c r="H109" s="465" t="s">
        <v>528</v>
      </c>
      <c r="I109" s="465"/>
      <c r="J109" s="465"/>
      <c r="K109" s="465"/>
      <c r="L109" s="465"/>
      <c r="M109" s="466"/>
    </row>
    <row r="110" spans="1:13" ht="48.75" customHeight="1">
      <c r="A110" s="497"/>
      <c r="B110" s="219" t="s">
        <v>529</v>
      </c>
      <c r="C110" s="219" t="s">
        <v>530</v>
      </c>
      <c r="D110" s="219" t="s">
        <v>531</v>
      </c>
      <c r="E110" s="219" t="s">
        <v>532</v>
      </c>
      <c r="F110" s="219">
        <v>100</v>
      </c>
      <c r="G110" s="220" t="s">
        <v>364</v>
      </c>
      <c r="H110" s="219" t="s">
        <v>533</v>
      </c>
      <c r="I110" s="219" t="s">
        <v>636</v>
      </c>
      <c r="J110" s="219" t="s">
        <v>531</v>
      </c>
      <c r="K110" s="219" t="s">
        <v>638</v>
      </c>
      <c r="L110" s="219">
        <v>100</v>
      </c>
      <c r="M110" s="221" t="s">
        <v>364</v>
      </c>
    </row>
    <row r="111" spans="1:13" ht="35.1" customHeight="1">
      <c r="A111" s="222" t="s">
        <v>380</v>
      </c>
      <c r="B111" s="230">
        <v>5.75</v>
      </c>
      <c r="C111" s="230">
        <v>4</v>
      </c>
      <c r="D111" s="230">
        <v>5</v>
      </c>
      <c r="E111" s="230">
        <v>36.5</v>
      </c>
      <c r="F111" s="230">
        <v>51.25</v>
      </c>
      <c r="G111" s="230" t="s">
        <v>568</v>
      </c>
      <c r="H111" s="264">
        <v>9</v>
      </c>
      <c r="I111" s="264" t="s">
        <v>57</v>
      </c>
      <c r="J111" s="264" t="s">
        <v>45</v>
      </c>
      <c r="K111" s="264">
        <v>34.5</v>
      </c>
      <c r="L111" s="264">
        <v>43.5</v>
      </c>
      <c r="M111" s="254" t="s">
        <v>485</v>
      </c>
    </row>
    <row r="112" spans="1:13" ht="35.1" customHeight="1">
      <c r="A112" s="222" t="s">
        <v>381</v>
      </c>
      <c r="B112" s="230">
        <v>4.5</v>
      </c>
      <c r="C112" s="230">
        <v>3.5</v>
      </c>
      <c r="D112" s="230">
        <v>4</v>
      </c>
      <c r="E112" s="230">
        <v>30</v>
      </c>
      <c r="F112" s="230">
        <v>42</v>
      </c>
      <c r="G112" s="230" t="s">
        <v>485</v>
      </c>
      <c r="H112" s="264">
        <v>3.75</v>
      </c>
      <c r="I112" s="319" t="s">
        <v>57</v>
      </c>
      <c r="J112" s="319" t="s">
        <v>45</v>
      </c>
      <c r="K112" s="319">
        <v>22.5</v>
      </c>
      <c r="L112" s="266">
        <v>26.25</v>
      </c>
      <c r="M112" s="232" t="s">
        <v>340</v>
      </c>
    </row>
    <row r="113" spans="1:13" ht="35.1" customHeight="1">
      <c r="A113" s="222" t="s">
        <v>534</v>
      </c>
      <c r="B113" s="230">
        <v>8.5</v>
      </c>
      <c r="C113" s="230">
        <v>3</v>
      </c>
      <c r="D113" s="230">
        <v>3.5</v>
      </c>
      <c r="E113" s="230">
        <v>27</v>
      </c>
      <c r="F113" s="230">
        <v>42</v>
      </c>
      <c r="G113" s="230" t="s">
        <v>485</v>
      </c>
      <c r="H113" s="264">
        <v>7.25</v>
      </c>
      <c r="I113" s="264">
        <v>3</v>
      </c>
      <c r="J113" s="264" t="s">
        <v>45</v>
      </c>
      <c r="K113" s="264">
        <v>30.5</v>
      </c>
      <c r="L113" s="266">
        <v>40.75</v>
      </c>
      <c r="M113" s="232" t="s">
        <v>575</v>
      </c>
    </row>
    <row r="114" spans="1:13" ht="35.1" customHeight="1">
      <c r="A114" s="222" t="s">
        <v>383</v>
      </c>
      <c r="B114" s="230">
        <v>5.25</v>
      </c>
      <c r="C114" s="230">
        <v>2</v>
      </c>
      <c r="D114" s="230">
        <v>3</v>
      </c>
      <c r="E114" s="230">
        <v>29.5</v>
      </c>
      <c r="F114" s="230">
        <v>39.75</v>
      </c>
      <c r="G114" s="230" t="s">
        <v>575</v>
      </c>
      <c r="H114" s="264">
        <v>2.25</v>
      </c>
      <c r="I114" s="264">
        <v>3</v>
      </c>
      <c r="J114" s="264">
        <v>2</v>
      </c>
      <c r="K114" s="264">
        <v>19.5</v>
      </c>
      <c r="L114" s="266">
        <f>SUM(H114:K114)</f>
        <v>26.75</v>
      </c>
      <c r="M114" s="232" t="s">
        <v>340</v>
      </c>
    </row>
    <row r="115" spans="1:13" ht="35.1" customHeight="1">
      <c r="A115" s="222" t="s">
        <v>426</v>
      </c>
      <c r="B115" s="230">
        <v>3.5</v>
      </c>
      <c r="C115" s="230">
        <v>3</v>
      </c>
      <c r="D115" s="230">
        <v>3</v>
      </c>
      <c r="E115" s="230">
        <v>28</v>
      </c>
      <c r="F115" s="230">
        <v>37.5</v>
      </c>
      <c r="G115" s="230" t="s">
        <v>575</v>
      </c>
      <c r="H115" s="264">
        <v>6</v>
      </c>
      <c r="I115" s="264">
        <v>3</v>
      </c>
      <c r="J115" s="264">
        <v>3</v>
      </c>
      <c r="K115" s="264">
        <v>34.5</v>
      </c>
      <c r="L115" s="266">
        <v>46.5</v>
      </c>
      <c r="M115" s="232" t="s">
        <v>485</v>
      </c>
    </row>
    <row r="116" spans="1:13" ht="35.1" customHeight="1">
      <c r="A116" s="222" t="s">
        <v>409</v>
      </c>
      <c r="B116" s="230"/>
      <c r="C116" s="230"/>
      <c r="D116" s="230"/>
      <c r="E116" s="230" t="s">
        <v>637</v>
      </c>
      <c r="F116" s="230"/>
      <c r="G116" s="230"/>
      <c r="H116" s="230"/>
      <c r="I116" s="230"/>
      <c r="J116" s="230"/>
      <c r="K116" s="230" t="s">
        <v>639</v>
      </c>
      <c r="L116" s="230"/>
      <c r="M116" s="254"/>
    </row>
    <row r="117" spans="1:13" ht="53.25" customHeight="1">
      <c r="A117" s="259" t="s">
        <v>535</v>
      </c>
      <c r="B117" s="220"/>
      <c r="C117" s="219" t="s">
        <v>536</v>
      </c>
      <c r="D117" s="220">
        <f>(F111+F112+F113+F114+F115)</f>
        <v>212.5</v>
      </c>
      <c r="E117" s="220"/>
      <c r="F117" s="219" t="s">
        <v>537</v>
      </c>
      <c r="G117" s="220">
        <f>(D117/500)*100</f>
        <v>42.5</v>
      </c>
      <c r="H117" s="220"/>
      <c r="I117" s="220"/>
      <c r="J117" s="519" t="s">
        <v>538</v>
      </c>
      <c r="K117" s="519"/>
      <c r="L117" s="524" t="str">
        <f>IF(G117&gt;=91,"A1",IF(G117&gt;=81,"A2",IF(G117&gt;=71,"B1",IF(G117&gt;=61,"B2",IF(G117&gt;=51,"C1",IF(G117&gt;=41,"C2",IF(G117&gt;=33,"D","E")))))))</f>
        <v>C2</v>
      </c>
      <c r="M117" s="525" t="str">
        <f t="shared" ref="M117:M118" si="6">IF(K117&gt;=91,"A1",IF(K117&gt;=81,"A2",IF(K117&gt;=71,"B1",IF(K117&gt;=61,"B2",IF(K117&gt;=51,"C1",IF(K117&gt;=41,"C2",IF(K117&gt;=33,"D","E")))))))</f>
        <v>E</v>
      </c>
    </row>
    <row r="118" spans="1:13" ht="49.5" customHeight="1">
      <c r="A118" s="260" t="s">
        <v>539</v>
      </c>
      <c r="B118" s="220"/>
      <c r="C118" s="219" t="s">
        <v>540</v>
      </c>
      <c r="D118" s="220">
        <f>(L111+L112+L113+L114+L115)</f>
        <v>183.75</v>
      </c>
      <c r="E118" s="220"/>
      <c r="F118" s="219" t="s">
        <v>541</v>
      </c>
      <c r="G118" s="228">
        <f>D118/500*100</f>
        <v>36.75</v>
      </c>
      <c r="H118" s="228"/>
      <c r="I118" s="228"/>
      <c r="J118" s="519" t="s">
        <v>542</v>
      </c>
      <c r="K118" s="519"/>
      <c r="L118" s="524" t="str">
        <f>IF(G118&gt;=91,"A1",IF(G118&gt;=81,"A2",IF(G118&gt;=71,"B1",IF(G118&gt;=61,"B2",IF(G118&gt;=51,"C1",IF(G118&gt;=41,"C2",IF(G118&gt;=33,"D","E")))))))</f>
        <v>D</v>
      </c>
      <c r="M118" s="525" t="str">
        <f t="shared" si="6"/>
        <v>E</v>
      </c>
    </row>
    <row r="119" spans="1:13" ht="35.1" customHeight="1">
      <c r="A119" s="464" t="s">
        <v>543</v>
      </c>
      <c r="B119" s="465"/>
      <c r="C119" s="465"/>
      <c r="D119" s="530">
        <f>SUM(D117,D118)</f>
        <v>396.25</v>
      </c>
      <c r="E119" s="530"/>
      <c r="F119" s="494" t="s">
        <v>386</v>
      </c>
      <c r="G119" s="495"/>
      <c r="H119" s="496"/>
      <c r="I119" s="261">
        <f>D119*100/1000</f>
        <v>39.625</v>
      </c>
      <c r="J119" s="239" t="s">
        <v>544</v>
      </c>
      <c r="K119" s="242"/>
      <c r="L119" s="239"/>
      <c r="M119" s="243" t="str">
        <f>IF(I119&gt;=91,"A1",IF(I119&gt;=81,"A2",IF(I119&gt;=71,"B1",IF(I119&gt;=61,"B2",IF(I119&gt;=51,"C1",IF(I119&gt;=41,"C2",IF(I119&gt;=33,"D","E")))))))</f>
        <v>D</v>
      </c>
    </row>
    <row r="120" spans="1:13" ht="35.1" customHeight="1">
      <c r="A120" s="499" t="s">
        <v>545</v>
      </c>
      <c r="B120" s="500"/>
      <c r="C120" s="500"/>
      <c r="D120" s="500"/>
      <c r="E120" s="500"/>
      <c r="F120" s="500"/>
      <c r="G120" s="500"/>
      <c r="H120" s="500"/>
      <c r="I120" s="500"/>
      <c r="J120" s="500"/>
      <c r="K120" s="500"/>
      <c r="L120" s="500"/>
      <c r="M120" s="501"/>
    </row>
    <row r="121" spans="1:13" ht="35.1" customHeight="1">
      <c r="A121" s="464" t="s">
        <v>546</v>
      </c>
      <c r="B121" s="465"/>
      <c r="C121" s="465"/>
      <c r="D121" s="465"/>
      <c r="E121" s="465"/>
      <c r="F121" s="465"/>
      <c r="G121" s="465"/>
      <c r="H121" s="465"/>
      <c r="I121" s="465"/>
      <c r="J121" s="465"/>
      <c r="K121" s="465"/>
      <c r="L121" s="465"/>
      <c r="M121" s="466"/>
    </row>
    <row r="122" spans="1:13" ht="35.1" customHeight="1">
      <c r="A122" s="464" t="s">
        <v>547</v>
      </c>
      <c r="B122" s="465"/>
      <c r="C122" s="465"/>
      <c r="D122" s="465"/>
      <c r="E122" s="465"/>
      <c r="F122" s="465" t="s">
        <v>548</v>
      </c>
      <c r="G122" s="465"/>
      <c r="H122" s="465"/>
      <c r="I122" s="465"/>
      <c r="J122" s="465"/>
      <c r="K122" s="465" t="s">
        <v>549</v>
      </c>
      <c r="L122" s="465"/>
      <c r="M122" s="466"/>
    </row>
    <row r="123" spans="1:13" ht="35.1" customHeight="1">
      <c r="A123" s="467" t="s">
        <v>550</v>
      </c>
      <c r="B123" s="468"/>
      <c r="C123" s="468"/>
      <c r="D123" s="468"/>
      <c r="E123" s="468"/>
      <c r="F123" s="460" t="s">
        <v>551</v>
      </c>
      <c r="G123" s="460"/>
      <c r="H123" s="460"/>
      <c r="I123" s="460"/>
      <c r="J123" s="460"/>
      <c r="K123" s="460" t="s">
        <v>551</v>
      </c>
      <c r="L123" s="460"/>
      <c r="M123" s="493"/>
    </row>
    <row r="124" spans="1:13" ht="35.1" customHeight="1">
      <c r="A124" s="464" t="s">
        <v>552</v>
      </c>
      <c r="B124" s="465"/>
      <c r="C124" s="465"/>
      <c r="D124" s="465"/>
      <c r="E124" s="465"/>
      <c r="F124" s="465"/>
      <c r="G124" s="465"/>
      <c r="H124" s="465"/>
      <c r="I124" s="465"/>
      <c r="J124" s="465"/>
      <c r="K124" s="465"/>
      <c r="L124" s="465"/>
      <c r="M124" s="466"/>
    </row>
    <row r="125" spans="1:13" ht="35.1" customHeight="1">
      <c r="A125" s="464" t="s">
        <v>547</v>
      </c>
      <c r="B125" s="465"/>
      <c r="C125" s="465"/>
      <c r="D125" s="465"/>
      <c r="E125" s="465"/>
      <c r="F125" s="465" t="s">
        <v>548</v>
      </c>
      <c r="G125" s="465"/>
      <c r="H125" s="465"/>
      <c r="I125" s="465"/>
      <c r="J125" s="465"/>
      <c r="K125" s="465" t="s">
        <v>549</v>
      </c>
      <c r="L125" s="465"/>
      <c r="M125" s="466"/>
    </row>
    <row r="126" spans="1:13" ht="35.1" customHeight="1">
      <c r="A126" s="491" t="s">
        <v>553</v>
      </c>
      <c r="B126" s="492"/>
      <c r="C126" s="492"/>
      <c r="D126" s="492"/>
      <c r="E126" s="492"/>
      <c r="F126" s="465" t="s">
        <v>336</v>
      </c>
      <c r="G126" s="465"/>
      <c r="H126" s="465"/>
      <c r="I126" s="465"/>
      <c r="J126" s="465"/>
      <c r="K126" s="465" t="s">
        <v>336</v>
      </c>
      <c r="L126" s="465"/>
      <c r="M126" s="466"/>
    </row>
    <row r="127" spans="1:13" ht="35.1" customHeight="1">
      <c r="A127" s="491" t="s">
        <v>580</v>
      </c>
      <c r="B127" s="492"/>
      <c r="C127" s="492"/>
      <c r="D127" s="492"/>
      <c r="E127" s="492"/>
      <c r="F127" s="460" t="s">
        <v>336</v>
      </c>
      <c r="G127" s="460"/>
      <c r="H127" s="460"/>
      <c r="I127" s="460"/>
      <c r="J127" s="460"/>
      <c r="K127" s="460" t="s">
        <v>336</v>
      </c>
      <c r="L127" s="460"/>
      <c r="M127" s="493"/>
    </row>
    <row r="128" spans="1:13" ht="35.1" customHeight="1">
      <c r="A128" s="494" t="s">
        <v>555</v>
      </c>
      <c r="B128" s="495"/>
      <c r="C128" s="495"/>
      <c r="D128" s="495"/>
      <c r="E128" s="496"/>
      <c r="F128" s="461" t="s">
        <v>551</v>
      </c>
      <c r="G128" s="469"/>
      <c r="H128" s="469"/>
      <c r="I128" s="469"/>
      <c r="J128" s="462"/>
      <c r="K128" s="461" t="s">
        <v>551</v>
      </c>
      <c r="L128" s="469"/>
      <c r="M128" s="470"/>
    </row>
    <row r="129" spans="1:13" ht="35.1" customHeight="1">
      <c r="A129" s="494" t="s">
        <v>556</v>
      </c>
      <c r="B129" s="495"/>
      <c r="C129" s="495"/>
      <c r="D129" s="495"/>
      <c r="E129" s="496"/>
      <c r="F129" s="461" t="s">
        <v>336</v>
      </c>
      <c r="G129" s="469"/>
      <c r="H129" s="469"/>
      <c r="I129" s="469"/>
      <c r="J129" s="462"/>
      <c r="K129" s="461" t="s">
        <v>336</v>
      </c>
      <c r="L129" s="469"/>
      <c r="M129" s="470"/>
    </row>
    <row r="130" spans="1:13" ht="35.1" customHeight="1">
      <c r="A130" s="464" t="s">
        <v>557</v>
      </c>
      <c r="B130" s="465"/>
      <c r="C130" s="465"/>
      <c r="D130" s="465"/>
      <c r="E130" s="465"/>
      <c r="F130" s="465"/>
      <c r="G130" s="465"/>
      <c r="H130" s="465"/>
      <c r="I130" s="465"/>
      <c r="J130" s="465"/>
      <c r="K130" s="465"/>
      <c r="L130" s="465"/>
      <c r="M130" s="466"/>
    </row>
    <row r="131" spans="1:13" ht="35.1" customHeight="1">
      <c r="A131" s="464" t="s">
        <v>547</v>
      </c>
      <c r="B131" s="465"/>
      <c r="C131" s="465"/>
      <c r="D131" s="465"/>
      <c r="E131" s="465"/>
      <c r="F131" s="465" t="s">
        <v>548</v>
      </c>
      <c r="G131" s="465"/>
      <c r="H131" s="465"/>
      <c r="I131" s="465"/>
      <c r="J131" s="465"/>
      <c r="K131" s="465" t="s">
        <v>549</v>
      </c>
      <c r="L131" s="465"/>
      <c r="M131" s="466"/>
    </row>
    <row r="132" spans="1:13" ht="35.1" customHeight="1">
      <c r="A132" s="467" t="s">
        <v>418</v>
      </c>
      <c r="B132" s="468"/>
      <c r="C132" s="468"/>
      <c r="D132" s="468"/>
      <c r="E132" s="468"/>
      <c r="F132" s="468"/>
      <c r="G132" s="461" t="s">
        <v>642</v>
      </c>
      <c r="H132" s="469"/>
      <c r="I132" s="469"/>
      <c r="J132" s="469"/>
      <c r="K132" s="469"/>
      <c r="L132" s="469"/>
      <c r="M132" s="470"/>
    </row>
    <row r="133" spans="1:13" ht="35.1" customHeight="1">
      <c r="A133" s="222" t="s">
        <v>558</v>
      </c>
      <c r="B133" s="471"/>
      <c r="C133" s="471"/>
      <c r="D133" s="471"/>
      <c r="E133" s="471"/>
      <c r="F133" s="471"/>
      <c r="G133" s="471"/>
      <c r="H133" s="471"/>
      <c r="I133" s="471"/>
      <c r="J133" s="471"/>
      <c r="K133" s="471"/>
      <c r="L133" s="471"/>
      <c r="M133" s="472"/>
    </row>
    <row r="134" spans="1:13" ht="35.1" customHeight="1">
      <c r="A134" s="222" t="s">
        <v>559</v>
      </c>
      <c r="B134" s="471"/>
      <c r="C134" s="471"/>
      <c r="D134" s="471"/>
      <c r="E134" s="471"/>
      <c r="F134" s="471"/>
      <c r="G134" s="471"/>
      <c r="H134" s="471"/>
      <c r="I134" s="471"/>
      <c r="J134" s="471"/>
      <c r="K134" s="471"/>
      <c r="L134" s="471"/>
      <c r="M134" s="472"/>
    </row>
    <row r="135" spans="1:13" ht="35.1" customHeight="1">
      <c r="A135" s="473" t="s">
        <v>633</v>
      </c>
      <c r="B135" s="474"/>
      <c r="C135" s="475"/>
      <c r="D135" s="482" t="s">
        <v>634</v>
      </c>
      <c r="E135" s="474"/>
      <c r="F135" s="474"/>
      <c r="G135" s="474"/>
      <c r="H135" s="474"/>
      <c r="I135" s="475"/>
      <c r="J135" s="482" t="s">
        <v>560</v>
      </c>
      <c r="K135" s="474"/>
      <c r="L135" s="474"/>
      <c r="M135" s="485"/>
    </row>
    <row r="136" spans="1:13" ht="35.1" customHeight="1">
      <c r="A136" s="476"/>
      <c r="B136" s="522"/>
      <c r="C136" s="478"/>
      <c r="D136" s="483"/>
      <c r="E136" s="522"/>
      <c r="F136" s="522"/>
      <c r="G136" s="522"/>
      <c r="H136" s="522"/>
      <c r="I136" s="478"/>
      <c r="J136" s="483"/>
      <c r="K136" s="522"/>
      <c r="L136" s="522"/>
      <c r="M136" s="486"/>
    </row>
    <row r="137" spans="1:13" ht="35.1" customHeight="1">
      <c r="A137" s="476"/>
      <c r="B137" s="522"/>
      <c r="C137" s="478"/>
      <c r="D137" s="483"/>
      <c r="E137" s="522"/>
      <c r="F137" s="522"/>
      <c r="G137" s="522"/>
      <c r="H137" s="522"/>
      <c r="I137" s="478"/>
      <c r="J137" s="483"/>
      <c r="K137" s="522"/>
      <c r="L137" s="522"/>
      <c r="M137" s="486"/>
    </row>
    <row r="138" spans="1:13" ht="35.1" customHeight="1">
      <c r="A138" s="479"/>
      <c r="B138" s="480"/>
      <c r="C138" s="481"/>
      <c r="D138" s="484"/>
      <c r="E138" s="480"/>
      <c r="F138" s="480"/>
      <c r="G138" s="480"/>
      <c r="H138" s="480"/>
      <c r="I138" s="481"/>
      <c r="J138" s="484"/>
      <c r="K138" s="480"/>
      <c r="L138" s="480"/>
      <c r="M138" s="487"/>
    </row>
    <row r="139" spans="1:13" ht="35.1" customHeight="1">
      <c r="A139" s="464" t="s">
        <v>561</v>
      </c>
      <c r="B139" s="465"/>
      <c r="C139" s="465"/>
      <c r="D139" s="465"/>
      <c r="E139" s="465"/>
      <c r="F139" s="465"/>
      <c r="G139" s="465"/>
      <c r="H139" s="488" t="s">
        <v>562</v>
      </c>
      <c r="I139" s="489"/>
      <c r="J139" s="489"/>
      <c r="K139" s="489"/>
      <c r="L139" s="489"/>
      <c r="M139" s="490"/>
    </row>
    <row r="140" spans="1:13" ht="35.1" customHeight="1">
      <c r="A140" s="244" t="s">
        <v>563</v>
      </c>
      <c r="B140" s="465" t="s">
        <v>379</v>
      </c>
      <c r="C140" s="465"/>
      <c r="D140" s="215" t="s">
        <v>563</v>
      </c>
      <c r="E140" s="224"/>
      <c r="F140" s="465" t="s">
        <v>379</v>
      </c>
      <c r="G140" s="465"/>
      <c r="H140" s="245"/>
      <c r="I140" s="245"/>
      <c r="J140" s="241" t="s">
        <v>564</v>
      </c>
      <c r="K140" s="245"/>
      <c r="L140" s="241" t="s">
        <v>379</v>
      </c>
      <c r="M140" s="246"/>
    </row>
    <row r="141" spans="1:13" ht="35.1" customHeight="1">
      <c r="A141" s="247" t="s">
        <v>565</v>
      </c>
      <c r="B141" s="460" t="s">
        <v>566</v>
      </c>
      <c r="C141" s="460"/>
      <c r="D141" s="460" t="s">
        <v>567</v>
      </c>
      <c r="E141" s="460"/>
      <c r="F141" s="460" t="s">
        <v>568</v>
      </c>
      <c r="G141" s="460"/>
      <c r="H141" s="245"/>
      <c r="I141" s="245"/>
      <c r="J141" s="461">
        <v>3</v>
      </c>
      <c r="K141" s="462"/>
      <c r="L141" s="224" t="s">
        <v>336</v>
      </c>
      <c r="M141" s="246"/>
    </row>
    <row r="142" spans="1:13" ht="35.1" customHeight="1">
      <c r="A142" s="247" t="s">
        <v>569</v>
      </c>
      <c r="B142" s="460" t="s">
        <v>570</v>
      </c>
      <c r="C142" s="460"/>
      <c r="D142" s="460" t="s">
        <v>571</v>
      </c>
      <c r="E142" s="460"/>
      <c r="F142" s="460" t="s">
        <v>485</v>
      </c>
      <c r="G142" s="460"/>
      <c r="H142" s="245"/>
      <c r="I142" s="245"/>
      <c r="J142" s="461">
        <v>2</v>
      </c>
      <c r="K142" s="462"/>
      <c r="L142" s="224" t="s">
        <v>551</v>
      </c>
      <c r="M142" s="246"/>
    </row>
    <row r="143" spans="1:13" ht="35.1" customHeight="1">
      <c r="A143" s="247" t="s">
        <v>572</v>
      </c>
      <c r="B143" s="460" t="s">
        <v>573</v>
      </c>
      <c r="C143" s="460"/>
      <c r="D143" s="460" t="s">
        <v>574</v>
      </c>
      <c r="E143" s="460"/>
      <c r="F143" s="460" t="s">
        <v>575</v>
      </c>
      <c r="G143" s="460"/>
      <c r="H143" s="245"/>
      <c r="I143" s="245"/>
      <c r="J143" s="461">
        <v>1</v>
      </c>
      <c r="K143" s="462"/>
      <c r="L143" s="224" t="s">
        <v>333</v>
      </c>
      <c r="M143" s="246"/>
    </row>
    <row r="144" spans="1:13" ht="35.1" customHeight="1" thickBot="1">
      <c r="A144" s="248" t="s">
        <v>576</v>
      </c>
      <c r="B144" s="463" t="s">
        <v>577</v>
      </c>
      <c r="C144" s="463"/>
      <c r="D144" s="463" t="s">
        <v>578</v>
      </c>
      <c r="E144" s="463"/>
      <c r="F144" s="463" t="s">
        <v>340</v>
      </c>
      <c r="G144" s="463"/>
      <c r="H144" s="249"/>
      <c r="I144" s="249"/>
      <c r="J144" s="249"/>
      <c r="K144" s="249"/>
      <c r="L144" s="249"/>
      <c r="M144" s="250"/>
    </row>
    <row r="145" spans="1:13" ht="35.1" customHeight="1" thickBot="1"/>
    <row r="146" spans="1:13" ht="35.1" customHeight="1">
      <c r="A146" s="210"/>
      <c r="B146" s="511" t="s">
        <v>507</v>
      </c>
      <c r="C146" s="511"/>
      <c r="D146" s="511"/>
      <c r="E146" s="511"/>
      <c r="F146" s="511"/>
      <c r="G146" s="511"/>
      <c r="H146" s="511"/>
      <c r="I146" s="512"/>
      <c r="J146" s="513" t="s">
        <v>508</v>
      </c>
      <c r="K146" s="511"/>
      <c r="L146" s="511"/>
      <c r="M146" s="514"/>
    </row>
    <row r="147" spans="1:13" ht="35.1" customHeight="1">
      <c r="A147" s="464" t="s">
        <v>509</v>
      </c>
      <c r="B147" s="465"/>
      <c r="C147" s="465"/>
      <c r="D147" s="465"/>
      <c r="E147" s="465"/>
      <c r="F147" s="465"/>
      <c r="G147" s="465"/>
      <c r="H147" s="465"/>
      <c r="I147" s="465"/>
      <c r="J147" s="465"/>
      <c r="K147" s="465"/>
      <c r="L147" s="465"/>
      <c r="M147" s="466"/>
    </row>
    <row r="148" spans="1:13" ht="35.1" customHeight="1">
      <c r="A148" s="212"/>
      <c r="B148" s="474" t="s">
        <v>510</v>
      </c>
      <c r="C148" s="474"/>
      <c r="D148" s="474"/>
      <c r="E148" s="475"/>
      <c r="F148" s="213" t="s">
        <v>511</v>
      </c>
      <c r="G148" s="213"/>
      <c r="H148" s="488" t="s">
        <v>512</v>
      </c>
      <c r="I148" s="489"/>
      <c r="J148" s="515"/>
      <c r="K148" s="214" t="s">
        <v>513</v>
      </c>
      <c r="L148" s="215"/>
      <c r="M148" s="216"/>
    </row>
    <row r="149" spans="1:13" ht="35.1" customHeight="1">
      <c r="A149" s="516" t="s">
        <v>629</v>
      </c>
      <c r="B149" s="489"/>
      <c r="C149" s="489"/>
      <c r="D149" s="489"/>
      <c r="E149" s="489"/>
      <c r="F149" s="489"/>
      <c r="G149" s="489"/>
      <c r="H149" s="489"/>
      <c r="I149" s="489"/>
      <c r="J149" s="489"/>
      <c r="K149" s="489"/>
      <c r="L149" s="489"/>
      <c r="M149" s="490"/>
    </row>
    <row r="150" spans="1:13" ht="35.1" customHeight="1">
      <c r="A150" s="494" t="s">
        <v>514</v>
      </c>
      <c r="B150" s="495"/>
      <c r="C150" s="495"/>
      <c r="D150" s="495"/>
      <c r="E150" s="495"/>
      <c r="F150" s="495"/>
      <c r="G150" s="495"/>
      <c r="H150" s="495"/>
      <c r="I150" s="495"/>
      <c r="J150" s="495"/>
      <c r="K150" s="495"/>
      <c r="L150" s="495"/>
      <c r="M150" s="502"/>
    </row>
    <row r="151" spans="1:13" ht="35.1" customHeight="1">
      <c r="A151" s="491" t="s">
        <v>515</v>
      </c>
      <c r="B151" s="492"/>
      <c r="C151" s="506" t="s">
        <v>69</v>
      </c>
      <c r="D151" s="495"/>
      <c r="E151" s="495"/>
      <c r="F151" s="495"/>
      <c r="G151" s="496"/>
      <c r="H151" s="217" t="s">
        <v>516</v>
      </c>
      <c r="I151" s="218"/>
      <c r="J151" s="468">
        <v>4</v>
      </c>
      <c r="K151" s="468"/>
      <c r="L151" s="468"/>
      <c r="M151" s="529"/>
    </row>
    <row r="152" spans="1:13" ht="35.1" customHeight="1">
      <c r="A152" s="491" t="s">
        <v>517</v>
      </c>
      <c r="B152" s="492"/>
      <c r="C152" s="506" t="s">
        <v>372</v>
      </c>
      <c r="D152" s="495"/>
      <c r="E152" s="495"/>
      <c r="F152" s="495"/>
      <c r="G152" s="496"/>
      <c r="H152" s="217" t="s">
        <v>518</v>
      </c>
      <c r="I152" s="218"/>
      <c r="J152" s="468" t="s">
        <v>46</v>
      </c>
      <c r="K152" s="468"/>
      <c r="L152" s="468"/>
      <c r="M152" s="529"/>
    </row>
    <row r="153" spans="1:13" ht="35.1" customHeight="1">
      <c r="A153" s="491" t="s">
        <v>519</v>
      </c>
      <c r="B153" s="492"/>
      <c r="C153" s="534">
        <v>39574</v>
      </c>
      <c r="D153" s="495"/>
      <c r="E153" s="495"/>
      <c r="F153" s="495"/>
      <c r="G153" s="496"/>
      <c r="H153" s="217" t="s">
        <v>521</v>
      </c>
      <c r="I153" s="218"/>
      <c r="J153" s="468">
        <v>959660973</v>
      </c>
      <c r="K153" s="468"/>
      <c r="L153" s="468"/>
      <c r="M153" s="529"/>
    </row>
    <row r="154" spans="1:13" ht="35.1" customHeight="1">
      <c r="A154" s="491" t="s">
        <v>522</v>
      </c>
      <c r="B154" s="492"/>
      <c r="C154" s="506" t="s">
        <v>71</v>
      </c>
      <c r="D154" s="495"/>
      <c r="E154" s="495"/>
      <c r="F154" s="495"/>
      <c r="G154" s="496"/>
      <c r="H154" s="467" t="s">
        <v>375</v>
      </c>
      <c r="I154" s="468"/>
      <c r="J154" s="468" t="s">
        <v>70</v>
      </c>
      <c r="K154" s="468"/>
      <c r="L154" s="468"/>
      <c r="M154" s="529"/>
    </row>
    <row r="155" spans="1:13" ht="35.1" customHeight="1">
      <c r="A155" s="491" t="s">
        <v>523</v>
      </c>
      <c r="B155" s="492"/>
      <c r="C155" s="531" t="s">
        <v>583</v>
      </c>
      <c r="D155" s="532"/>
      <c r="E155" s="532"/>
      <c r="F155" s="532"/>
      <c r="G155" s="532"/>
      <c r="H155" s="532"/>
      <c r="I155" s="532"/>
      <c r="J155" s="532"/>
      <c r="K155" s="532"/>
      <c r="L155" s="532"/>
      <c r="M155" s="533"/>
    </row>
    <row r="156" spans="1:13" ht="35.1" customHeight="1">
      <c r="A156" s="464" t="s">
        <v>525</v>
      </c>
      <c r="B156" s="465"/>
      <c r="C156" s="465"/>
      <c r="D156" s="465"/>
      <c r="E156" s="465"/>
      <c r="F156" s="465"/>
      <c r="G156" s="465"/>
      <c r="H156" s="465"/>
      <c r="I156" s="465"/>
      <c r="J156" s="465"/>
      <c r="K156" s="465"/>
      <c r="L156" s="465"/>
      <c r="M156" s="466"/>
    </row>
    <row r="157" spans="1:13" ht="35.1" customHeight="1">
      <c r="A157" s="497" t="s">
        <v>526</v>
      </c>
      <c r="B157" s="465" t="s">
        <v>527</v>
      </c>
      <c r="C157" s="465"/>
      <c r="D157" s="465"/>
      <c r="E157" s="465"/>
      <c r="F157" s="465"/>
      <c r="G157" s="465"/>
      <c r="H157" s="465" t="s">
        <v>528</v>
      </c>
      <c r="I157" s="465"/>
      <c r="J157" s="465"/>
      <c r="K157" s="465"/>
      <c r="L157" s="465"/>
      <c r="M157" s="466"/>
    </row>
    <row r="158" spans="1:13" ht="50.25" customHeight="1">
      <c r="A158" s="497"/>
      <c r="B158" s="219" t="s">
        <v>529</v>
      </c>
      <c r="C158" s="219" t="s">
        <v>530</v>
      </c>
      <c r="D158" s="219" t="s">
        <v>531</v>
      </c>
      <c r="E158" s="219" t="s">
        <v>532</v>
      </c>
      <c r="F158" s="219">
        <v>100</v>
      </c>
      <c r="G158" s="220" t="s">
        <v>364</v>
      </c>
      <c r="H158" s="219" t="s">
        <v>533</v>
      </c>
      <c r="I158" s="219" t="s">
        <v>530</v>
      </c>
      <c r="J158" s="219" t="s">
        <v>531</v>
      </c>
      <c r="K158" s="219" t="s">
        <v>638</v>
      </c>
      <c r="L158" s="219">
        <v>100</v>
      </c>
      <c r="M158" s="221" t="s">
        <v>364</v>
      </c>
    </row>
    <row r="159" spans="1:13" ht="35.1" customHeight="1">
      <c r="A159" s="222" t="s">
        <v>380</v>
      </c>
      <c r="B159" s="224">
        <v>9</v>
      </c>
      <c r="C159" s="224">
        <v>3</v>
      </c>
      <c r="D159" s="224">
        <v>4</v>
      </c>
      <c r="E159" s="224">
        <v>52.5</v>
      </c>
      <c r="F159" s="225">
        <v>68.5</v>
      </c>
      <c r="G159" s="262" t="s">
        <v>577</v>
      </c>
      <c r="H159" s="224">
        <v>8.5</v>
      </c>
      <c r="I159" s="224">
        <v>3</v>
      </c>
      <c r="J159" s="224">
        <v>4</v>
      </c>
      <c r="K159" s="226">
        <v>52</v>
      </c>
      <c r="L159" s="226">
        <v>67.5</v>
      </c>
      <c r="M159" s="263" t="s">
        <v>577</v>
      </c>
    </row>
    <row r="160" spans="1:13" ht="35.1" customHeight="1">
      <c r="A160" s="222" t="s">
        <v>381</v>
      </c>
      <c r="B160" s="224">
        <v>5.75</v>
      </c>
      <c r="C160" s="224">
        <v>4</v>
      </c>
      <c r="D160" s="224">
        <v>4.5</v>
      </c>
      <c r="E160" s="224">
        <v>55</v>
      </c>
      <c r="F160" s="225">
        <v>69.25</v>
      </c>
      <c r="G160" s="262" t="s">
        <v>577</v>
      </c>
      <c r="H160" s="224">
        <v>7.25</v>
      </c>
      <c r="I160" s="229" t="s">
        <v>68</v>
      </c>
      <c r="J160" s="229" t="s">
        <v>57</v>
      </c>
      <c r="K160" s="229">
        <v>63</v>
      </c>
      <c r="L160" s="255">
        <v>70.25</v>
      </c>
      <c r="M160" s="256" t="s">
        <v>577</v>
      </c>
    </row>
    <row r="161" spans="1:13" ht="35.1" customHeight="1">
      <c r="A161" s="222" t="s">
        <v>534</v>
      </c>
      <c r="B161" s="224">
        <v>8.5</v>
      </c>
      <c r="C161" s="224">
        <v>3</v>
      </c>
      <c r="D161" s="224">
        <v>4</v>
      </c>
      <c r="E161" s="224">
        <v>27</v>
      </c>
      <c r="F161" s="224">
        <v>42.5</v>
      </c>
      <c r="G161" s="262" t="s">
        <v>485</v>
      </c>
      <c r="H161" s="224">
        <v>7.75</v>
      </c>
      <c r="I161" s="224" t="s">
        <v>57</v>
      </c>
      <c r="J161" s="224" t="s">
        <v>45</v>
      </c>
      <c r="K161" s="224">
        <v>38</v>
      </c>
      <c r="L161" s="224">
        <v>45.75</v>
      </c>
      <c r="M161" s="227" t="s">
        <v>485</v>
      </c>
    </row>
    <row r="162" spans="1:13" ht="35.1" customHeight="1">
      <c r="A162" s="222" t="s">
        <v>383</v>
      </c>
      <c r="B162" s="224">
        <v>5.5</v>
      </c>
      <c r="C162" s="224">
        <v>4</v>
      </c>
      <c r="D162" s="224">
        <v>4</v>
      </c>
      <c r="E162" s="224">
        <v>37.5</v>
      </c>
      <c r="F162" s="224">
        <v>51</v>
      </c>
      <c r="G162" s="262" t="s">
        <v>568</v>
      </c>
      <c r="H162" s="264">
        <v>4.5</v>
      </c>
      <c r="I162" s="265">
        <v>4</v>
      </c>
      <c r="J162" s="226">
        <v>4</v>
      </c>
      <c r="K162" s="224">
        <v>44.5</v>
      </c>
      <c r="L162" s="255">
        <v>57</v>
      </c>
      <c r="M162" s="258" t="s">
        <v>568</v>
      </c>
    </row>
    <row r="163" spans="1:13" ht="35.1" customHeight="1">
      <c r="A163" s="222" t="s">
        <v>426</v>
      </c>
      <c r="B163" s="224">
        <v>7.5</v>
      </c>
      <c r="C163" s="224">
        <v>3</v>
      </c>
      <c r="D163" s="224">
        <v>3</v>
      </c>
      <c r="E163" s="224">
        <v>34</v>
      </c>
      <c r="F163" s="224">
        <v>47.5</v>
      </c>
      <c r="G163" s="262" t="s">
        <v>485</v>
      </c>
      <c r="H163" s="224">
        <v>7</v>
      </c>
      <c r="I163" s="224">
        <v>5</v>
      </c>
      <c r="J163" s="224">
        <v>5</v>
      </c>
      <c r="K163" s="226">
        <v>67</v>
      </c>
      <c r="L163" s="266">
        <v>84</v>
      </c>
      <c r="M163" s="256" t="s">
        <v>570</v>
      </c>
    </row>
    <row r="164" spans="1:13" ht="35.1" customHeight="1">
      <c r="A164" s="222" t="s">
        <v>409</v>
      </c>
      <c r="B164" s="224"/>
      <c r="C164" s="224"/>
      <c r="D164" s="224"/>
      <c r="E164" s="224">
        <v>28.5</v>
      </c>
      <c r="F164" s="224"/>
      <c r="G164" s="224"/>
      <c r="H164" s="224"/>
      <c r="I164" s="224"/>
      <c r="J164" s="224"/>
      <c r="K164" s="224">
        <v>26.5</v>
      </c>
      <c r="L164" s="224"/>
      <c r="M164" s="227"/>
    </row>
    <row r="165" spans="1:13" ht="48.75" customHeight="1">
      <c r="A165" s="222" t="s">
        <v>535</v>
      </c>
      <c r="B165" s="215"/>
      <c r="C165" s="267" t="s">
        <v>536</v>
      </c>
      <c r="D165" s="236">
        <f>(F159+F160+F161+F162+F163)</f>
        <v>278.75</v>
      </c>
      <c r="E165" s="236"/>
      <c r="F165" s="267" t="s">
        <v>537</v>
      </c>
      <c r="G165" s="236">
        <f>(D165/500)*100</f>
        <v>55.75</v>
      </c>
      <c r="H165" s="236"/>
      <c r="I165" s="215"/>
      <c r="J165" s="498" t="s">
        <v>538</v>
      </c>
      <c r="K165" s="498"/>
      <c r="L165" s="460" t="str">
        <f>IF(G165&gt;=91,"A1",IF(G165&gt;=81,"A2",IF(G165&gt;=71,"B1",IF(G165&gt;=61,"B2",IF(G165&gt;=51,"C1",IF(G165&gt;=41,"C2",IF(G165&gt;=33,"D","E")))))))</f>
        <v>C1</v>
      </c>
      <c r="M165" s="493" t="str">
        <f t="shared" ref="M165:M166" si="7">IF(K165&gt;=91,"A1",IF(K165&gt;=81,"A2",IF(K165&gt;=71,"B1",IF(K165&gt;=61,"B2",IF(K165&gt;=51,"C1",IF(K165&gt;=41,"C2",IF(K165&gt;=33,"D","E")))))))</f>
        <v>E</v>
      </c>
    </row>
    <row r="166" spans="1:13" ht="48" customHeight="1">
      <c r="A166" s="268" t="s">
        <v>539</v>
      </c>
      <c r="B166" s="215"/>
      <c r="C166" s="267" t="s">
        <v>540</v>
      </c>
      <c r="D166" s="236">
        <f>(L159+L160+L161+L162+L163)</f>
        <v>324.5</v>
      </c>
      <c r="E166" s="236"/>
      <c r="F166" s="267" t="s">
        <v>541</v>
      </c>
      <c r="G166" s="224">
        <f>D166/500*100</f>
        <v>64.900000000000006</v>
      </c>
      <c r="H166" s="224"/>
      <c r="I166" s="238"/>
      <c r="J166" s="498" t="s">
        <v>542</v>
      </c>
      <c r="K166" s="498"/>
      <c r="L166" s="460" t="str">
        <f>IF(G166&gt;=91,"A1",IF(G166&gt;=81,"A2",IF(G166&gt;=71,"B1",IF(G166&gt;=61,"B2",IF(G166&gt;=51,"C1",IF(G166&gt;=41,"C2",IF(G166&gt;=33,"D","E")))))))</f>
        <v>B2</v>
      </c>
      <c r="M166" s="493" t="str">
        <f t="shared" si="7"/>
        <v>E</v>
      </c>
    </row>
    <row r="167" spans="1:13" ht="35.1" customHeight="1">
      <c r="A167" s="464" t="s">
        <v>543</v>
      </c>
      <c r="B167" s="465"/>
      <c r="C167" s="465"/>
      <c r="D167" s="465">
        <f>SUM(D165,D166)</f>
        <v>603.25</v>
      </c>
      <c r="E167" s="465"/>
      <c r="F167" s="494" t="s">
        <v>386</v>
      </c>
      <c r="G167" s="495"/>
      <c r="H167" s="496"/>
      <c r="I167" s="261">
        <f>D167*100/1000</f>
        <v>60.325000000000003</v>
      </c>
      <c r="J167" s="239" t="s">
        <v>544</v>
      </c>
      <c r="K167" s="242"/>
      <c r="L167" s="239"/>
      <c r="M167" s="243" t="str">
        <f>IF(I167&gt;=91,"A1",IF(I167&gt;=81,"A2",IF(I167&gt;=71,"B1",IF(I167&gt;=61,"B2",IF(I167&gt;=51,"C1",IF(I167&gt;=41,"C2",IF(I167&gt;=33,"D","E")))))))</f>
        <v>C1</v>
      </c>
    </row>
    <row r="168" spans="1:13" ht="35.1" customHeight="1">
      <c r="A168" s="499" t="s">
        <v>545</v>
      </c>
      <c r="B168" s="500"/>
      <c r="C168" s="500"/>
      <c r="D168" s="500"/>
      <c r="E168" s="500"/>
      <c r="F168" s="500"/>
      <c r="G168" s="500"/>
      <c r="H168" s="500"/>
      <c r="I168" s="500"/>
      <c r="J168" s="500"/>
      <c r="K168" s="500"/>
      <c r="L168" s="500"/>
      <c r="M168" s="501"/>
    </row>
    <row r="169" spans="1:13" ht="35.1" customHeight="1">
      <c r="A169" s="464" t="s">
        <v>546</v>
      </c>
      <c r="B169" s="465"/>
      <c r="C169" s="465"/>
      <c r="D169" s="465"/>
      <c r="E169" s="465"/>
      <c r="F169" s="465"/>
      <c r="G169" s="465"/>
      <c r="H169" s="465"/>
      <c r="I169" s="465"/>
      <c r="J169" s="465"/>
      <c r="K169" s="465"/>
      <c r="L169" s="465"/>
      <c r="M169" s="466"/>
    </row>
    <row r="170" spans="1:13" ht="35.1" customHeight="1">
      <c r="A170" s="464" t="s">
        <v>547</v>
      </c>
      <c r="B170" s="465"/>
      <c r="C170" s="465"/>
      <c r="D170" s="465"/>
      <c r="E170" s="465"/>
      <c r="F170" s="465" t="s">
        <v>548</v>
      </c>
      <c r="G170" s="465"/>
      <c r="H170" s="465"/>
      <c r="I170" s="465"/>
      <c r="J170" s="465"/>
      <c r="K170" s="465" t="s">
        <v>549</v>
      </c>
      <c r="L170" s="465"/>
      <c r="M170" s="466"/>
    </row>
    <row r="171" spans="1:13" ht="35.1" customHeight="1">
      <c r="A171" s="467" t="s">
        <v>550</v>
      </c>
      <c r="B171" s="468"/>
      <c r="C171" s="468"/>
      <c r="D171" s="468"/>
      <c r="E171" s="468"/>
      <c r="F171" s="460" t="s">
        <v>551</v>
      </c>
      <c r="G171" s="460"/>
      <c r="H171" s="460"/>
      <c r="I171" s="460"/>
      <c r="J171" s="460"/>
      <c r="K171" s="460" t="s">
        <v>551</v>
      </c>
      <c r="L171" s="460"/>
      <c r="M171" s="493"/>
    </row>
    <row r="172" spans="1:13" ht="35.1" customHeight="1">
      <c r="A172" s="464" t="s">
        <v>552</v>
      </c>
      <c r="B172" s="465"/>
      <c r="C172" s="465"/>
      <c r="D172" s="465"/>
      <c r="E172" s="465"/>
      <c r="F172" s="465"/>
      <c r="G172" s="465"/>
      <c r="H172" s="465"/>
      <c r="I172" s="465"/>
      <c r="J172" s="465"/>
      <c r="K172" s="465"/>
      <c r="L172" s="465"/>
      <c r="M172" s="466"/>
    </row>
    <row r="173" spans="1:13" ht="35.1" customHeight="1">
      <c r="A173" s="464" t="s">
        <v>547</v>
      </c>
      <c r="B173" s="465"/>
      <c r="C173" s="465"/>
      <c r="D173" s="465"/>
      <c r="E173" s="465"/>
      <c r="F173" s="465" t="s">
        <v>548</v>
      </c>
      <c r="G173" s="465"/>
      <c r="H173" s="465"/>
      <c r="I173" s="465"/>
      <c r="J173" s="465"/>
      <c r="K173" s="465" t="s">
        <v>549</v>
      </c>
      <c r="L173" s="465"/>
      <c r="M173" s="466"/>
    </row>
    <row r="174" spans="1:13" ht="35.1" customHeight="1">
      <c r="A174" s="491" t="s">
        <v>553</v>
      </c>
      <c r="B174" s="492"/>
      <c r="C174" s="492"/>
      <c r="D174" s="492"/>
      <c r="E174" s="492"/>
      <c r="F174" s="465" t="s">
        <v>551</v>
      </c>
      <c r="G174" s="465"/>
      <c r="H174" s="465"/>
      <c r="I174" s="465"/>
      <c r="J174" s="465"/>
      <c r="K174" s="465" t="s">
        <v>551</v>
      </c>
      <c r="L174" s="465"/>
      <c r="M174" s="466"/>
    </row>
    <row r="175" spans="1:13" ht="35.1" customHeight="1">
      <c r="A175" s="491" t="s">
        <v>580</v>
      </c>
      <c r="B175" s="492"/>
      <c r="C175" s="492"/>
      <c r="D175" s="492"/>
      <c r="E175" s="492"/>
      <c r="F175" s="460" t="s">
        <v>333</v>
      </c>
      <c r="G175" s="460"/>
      <c r="H175" s="460"/>
      <c r="I175" s="460"/>
      <c r="J175" s="460"/>
      <c r="K175" s="460" t="s">
        <v>333</v>
      </c>
      <c r="L175" s="460"/>
      <c r="M175" s="493"/>
    </row>
    <row r="176" spans="1:13" ht="35.1" customHeight="1">
      <c r="A176" s="494" t="s">
        <v>555</v>
      </c>
      <c r="B176" s="495"/>
      <c r="C176" s="495"/>
      <c r="D176" s="495"/>
      <c r="E176" s="496"/>
      <c r="F176" s="461" t="s">
        <v>551</v>
      </c>
      <c r="G176" s="469"/>
      <c r="H176" s="469"/>
      <c r="I176" s="469"/>
      <c r="J176" s="462"/>
      <c r="K176" s="461" t="s">
        <v>551</v>
      </c>
      <c r="L176" s="469"/>
      <c r="M176" s="470"/>
    </row>
    <row r="177" spans="1:13" ht="35.1" customHeight="1">
      <c r="A177" s="494" t="s">
        <v>556</v>
      </c>
      <c r="B177" s="495"/>
      <c r="C177" s="495"/>
      <c r="D177" s="495"/>
      <c r="E177" s="496"/>
      <c r="F177" s="461" t="s">
        <v>551</v>
      </c>
      <c r="G177" s="469"/>
      <c r="H177" s="469"/>
      <c r="I177" s="469"/>
      <c r="J177" s="462"/>
      <c r="K177" s="461" t="s">
        <v>551</v>
      </c>
      <c r="L177" s="469"/>
      <c r="M177" s="470"/>
    </row>
    <row r="178" spans="1:13" ht="35.1" customHeight="1">
      <c r="A178" s="464" t="s">
        <v>557</v>
      </c>
      <c r="B178" s="465"/>
      <c r="C178" s="465"/>
      <c r="D178" s="465"/>
      <c r="E178" s="465"/>
      <c r="F178" s="465"/>
      <c r="G178" s="465"/>
      <c r="H178" s="465"/>
      <c r="I178" s="465"/>
      <c r="J178" s="465"/>
      <c r="K178" s="465"/>
      <c r="L178" s="465"/>
      <c r="M178" s="466"/>
    </row>
    <row r="179" spans="1:13" ht="35.1" customHeight="1">
      <c r="A179" s="464" t="s">
        <v>547</v>
      </c>
      <c r="B179" s="465"/>
      <c r="C179" s="465"/>
      <c r="D179" s="465"/>
      <c r="E179" s="465"/>
      <c r="F179" s="465" t="s">
        <v>548</v>
      </c>
      <c r="G179" s="465"/>
      <c r="H179" s="465"/>
      <c r="I179" s="465"/>
      <c r="J179" s="465"/>
      <c r="K179" s="465" t="s">
        <v>549</v>
      </c>
      <c r="L179" s="465"/>
      <c r="M179" s="466"/>
    </row>
    <row r="180" spans="1:13" ht="35.1" customHeight="1">
      <c r="A180" s="467" t="s">
        <v>418</v>
      </c>
      <c r="B180" s="468"/>
      <c r="C180" s="468"/>
      <c r="D180" s="468"/>
      <c r="E180" s="468"/>
      <c r="F180" s="468"/>
      <c r="G180" s="461" t="s">
        <v>643</v>
      </c>
      <c r="H180" s="469"/>
      <c r="I180" s="469"/>
      <c r="J180" s="469"/>
      <c r="K180" s="469"/>
      <c r="L180" s="469"/>
      <c r="M180" s="470"/>
    </row>
    <row r="181" spans="1:13" ht="35.1" customHeight="1">
      <c r="A181" s="222" t="s">
        <v>558</v>
      </c>
      <c r="B181" s="471" t="s">
        <v>670</v>
      </c>
      <c r="C181" s="471"/>
      <c r="D181" s="471"/>
      <c r="E181" s="471"/>
      <c r="F181" s="471"/>
      <c r="G181" s="471"/>
      <c r="H181" s="471"/>
      <c r="I181" s="471"/>
      <c r="J181" s="471"/>
      <c r="K181" s="471"/>
      <c r="L181" s="471"/>
      <c r="M181" s="472"/>
    </row>
    <row r="182" spans="1:13" ht="35.1" customHeight="1">
      <c r="A182" s="222" t="s">
        <v>559</v>
      </c>
      <c r="B182" s="471" t="s">
        <v>632</v>
      </c>
      <c r="C182" s="471"/>
      <c r="D182" s="471"/>
      <c r="E182" s="471"/>
      <c r="F182" s="471"/>
      <c r="G182" s="471"/>
      <c r="H182" s="471"/>
      <c r="I182" s="471"/>
      <c r="J182" s="471"/>
      <c r="K182" s="471"/>
      <c r="L182" s="471"/>
      <c r="M182" s="472"/>
    </row>
    <row r="183" spans="1:13" ht="35.1" customHeight="1">
      <c r="A183" s="473" t="s">
        <v>633</v>
      </c>
      <c r="B183" s="474"/>
      <c r="C183" s="475"/>
      <c r="D183" s="482" t="s">
        <v>634</v>
      </c>
      <c r="E183" s="474"/>
      <c r="F183" s="474"/>
      <c r="G183" s="474"/>
      <c r="H183" s="474"/>
      <c r="I183" s="475"/>
      <c r="J183" s="482" t="s">
        <v>560</v>
      </c>
      <c r="K183" s="474"/>
      <c r="L183" s="474"/>
      <c r="M183" s="485"/>
    </row>
    <row r="184" spans="1:13" ht="35.1" customHeight="1">
      <c r="A184" s="476"/>
      <c r="B184" s="522"/>
      <c r="C184" s="478"/>
      <c r="D184" s="483"/>
      <c r="E184" s="522"/>
      <c r="F184" s="522"/>
      <c r="G184" s="522"/>
      <c r="H184" s="522"/>
      <c r="I184" s="478"/>
      <c r="J184" s="483"/>
      <c r="K184" s="522"/>
      <c r="L184" s="522"/>
      <c r="M184" s="486"/>
    </row>
    <row r="185" spans="1:13" ht="35.1" customHeight="1">
      <c r="A185" s="476"/>
      <c r="B185" s="522"/>
      <c r="C185" s="478"/>
      <c r="D185" s="483"/>
      <c r="E185" s="522"/>
      <c r="F185" s="522"/>
      <c r="G185" s="522"/>
      <c r="H185" s="522"/>
      <c r="I185" s="478"/>
      <c r="J185" s="483"/>
      <c r="K185" s="522"/>
      <c r="L185" s="522"/>
      <c r="M185" s="486"/>
    </row>
    <row r="186" spans="1:13" ht="35.1" customHeight="1">
      <c r="A186" s="479"/>
      <c r="B186" s="480"/>
      <c r="C186" s="481"/>
      <c r="D186" s="484"/>
      <c r="E186" s="480"/>
      <c r="F186" s="480"/>
      <c r="G186" s="480"/>
      <c r="H186" s="480"/>
      <c r="I186" s="481"/>
      <c r="J186" s="484"/>
      <c r="K186" s="480"/>
      <c r="L186" s="480"/>
      <c r="M186" s="487"/>
    </row>
    <row r="187" spans="1:13" ht="35.1" customHeight="1">
      <c r="A187" s="464" t="s">
        <v>561</v>
      </c>
      <c r="B187" s="465"/>
      <c r="C187" s="465"/>
      <c r="D187" s="465"/>
      <c r="E187" s="465"/>
      <c r="F187" s="465"/>
      <c r="G187" s="465"/>
      <c r="H187" s="488" t="s">
        <v>562</v>
      </c>
      <c r="I187" s="489"/>
      <c r="J187" s="489"/>
      <c r="K187" s="489"/>
      <c r="L187" s="489"/>
      <c r="M187" s="490"/>
    </row>
    <row r="188" spans="1:13" ht="35.1" customHeight="1">
      <c r="A188" s="244" t="s">
        <v>563</v>
      </c>
      <c r="B188" s="465" t="s">
        <v>379</v>
      </c>
      <c r="C188" s="465"/>
      <c r="D188" s="215" t="s">
        <v>563</v>
      </c>
      <c r="E188" s="224"/>
      <c r="F188" s="465" t="s">
        <v>379</v>
      </c>
      <c r="G188" s="465"/>
      <c r="H188" s="245"/>
      <c r="I188" s="245"/>
      <c r="J188" s="241" t="s">
        <v>564</v>
      </c>
      <c r="K188" s="245"/>
      <c r="L188" s="241" t="s">
        <v>379</v>
      </c>
      <c r="M188" s="246"/>
    </row>
    <row r="189" spans="1:13" ht="35.1" customHeight="1">
      <c r="A189" s="247" t="s">
        <v>565</v>
      </c>
      <c r="B189" s="460" t="s">
        <v>566</v>
      </c>
      <c r="C189" s="460"/>
      <c r="D189" s="460" t="s">
        <v>567</v>
      </c>
      <c r="E189" s="460"/>
      <c r="F189" s="460" t="s">
        <v>568</v>
      </c>
      <c r="G189" s="460"/>
      <c r="H189" s="245"/>
      <c r="I189" s="245"/>
      <c r="J189" s="461">
        <v>3</v>
      </c>
      <c r="K189" s="462"/>
      <c r="L189" s="224" t="s">
        <v>336</v>
      </c>
      <c r="M189" s="246"/>
    </row>
    <row r="190" spans="1:13" ht="35.1" customHeight="1">
      <c r="A190" s="247" t="s">
        <v>569</v>
      </c>
      <c r="B190" s="460" t="s">
        <v>570</v>
      </c>
      <c r="C190" s="460"/>
      <c r="D190" s="460" t="s">
        <v>571</v>
      </c>
      <c r="E190" s="460"/>
      <c r="F190" s="460" t="s">
        <v>485</v>
      </c>
      <c r="G190" s="460"/>
      <c r="H190" s="245"/>
      <c r="I190" s="245"/>
      <c r="J190" s="461">
        <v>2</v>
      </c>
      <c r="K190" s="462"/>
      <c r="L190" s="224" t="s">
        <v>551</v>
      </c>
      <c r="M190" s="246"/>
    </row>
    <row r="191" spans="1:13" ht="35.1" customHeight="1">
      <c r="A191" s="247" t="s">
        <v>572</v>
      </c>
      <c r="B191" s="460" t="s">
        <v>573</v>
      </c>
      <c r="C191" s="460"/>
      <c r="D191" s="460" t="s">
        <v>574</v>
      </c>
      <c r="E191" s="460"/>
      <c r="F191" s="460" t="s">
        <v>575</v>
      </c>
      <c r="G191" s="460"/>
      <c r="H191" s="245"/>
      <c r="I191" s="245"/>
      <c r="J191" s="461">
        <v>1</v>
      </c>
      <c r="K191" s="462"/>
      <c r="L191" s="224" t="s">
        <v>333</v>
      </c>
      <c r="M191" s="246"/>
    </row>
    <row r="192" spans="1:13" ht="35.1" customHeight="1" thickBot="1">
      <c r="A192" s="248" t="s">
        <v>576</v>
      </c>
      <c r="B192" s="463" t="s">
        <v>577</v>
      </c>
      <c r="C192" s="463"/>
      <c r="D192" s="463" t="s">
        <v>578</v>
      </c>
      <c r="E192" s="463"/>
      <c r="F192" s="463" t="s">
        <v>340</v>
      </c>
      <c r="G192" s="463"/>
      <c r="H192" s="249"/>
      <c r="I192" s="249"/>
      <c r="J192" s="249"/>
      <c r="K192" s="249"/>
      <c r="L192" s="249"/>
      <c r="M192" s="250"/>
    </row>
    <row r="193" spans="1:17" ht="35.1" customHeight="1" thickBot="1"/>
    <row r="194" spans="1:17" ht="35.1" customHeight="1">
      <c r="A194" s="210"/>
      <c r="B194" s="511" t="s">
        <v>507</v>
      </c>
      <c r="C194" s="511"/>
      <c r="D194" s="511"/>
      <c r="E194" s="511"/>
      <c r="F194" s="511"/>
      <c r="G194" s="511"/>
      <c r="H194" s="511"/>
      <c r="I194" s="512"/>
      <c r="J194" s="513" t="s">
        <v>508</v>
      </c>
      <c r="K194" s="511"/>
      <c r="L194" s="511"/>
      <c r="M194" s="514"/>
    </row>
    <row r="195" spans="1:17" ht="35.1" customHeight="1">
      <c r="A195" s="464" t="s">
        <v>509</v>
      </c>
      <c r="B195" s="465"/>
      <c r="C195" s="465"/>
      <c r="D195" s="465"/>
      <c r="E195" s="465"/>
      <c r="F195" s="465"/>
      <c r="G195" s="465"/>
      <c r="H195" s="465"/>
      <c r="I195" s="465"/>
      <c r="J195" s="465"/>
      <c r="K195" s="465"/>
      <c r="L195" s="465"/>
      <c r="M195" s="466"/>
    </row>
    <row r="196" spans="1:17" ht="35.1" customHeight="1">
      <c r="A196" s="212"/>
      <c r="B196" s="474" t="s">
        <v>510</v>
      </c>
      <c r="C196" s="474"/>
      <c r="D196" s="474"/>
      <c r="E196" s="475"/>
      <c r="F196" s="213" t="s">
        <v>511</v>
      </c>
      <c r="G196" s="213"/>
      <c r="H196" s="488" t="s">
        <v>512</v>
      </c>
      <c r="I196" s="489"/>
      <c r="J196" s="515"/>
      <c r="K196" s="214" t="s">
        <v>513</v>
      </c>
      <c r="L196" s="215"/>
      <c r="M196" s="216"/>
    </row>
    <row r="197" spans="1:17" ht="35.1" customHeight="1">
      <c r="A197" s="516" t="s">
        <v>629</v>
      </c>
      <c r="B197" s="489"/>
      <c r="C197" s="489"/>
      <c r="D197" s="489"/>
      <c r="E197" s="489"/>
      <c r="F197" s="489"/>
      <c r="G197" s="489"/>
      <c r="H197" s="489"/>
      <c r="I197" s="489"/>
      <c r="J197" s="489"/>
      <c r="K197" s="489"/>
      <c r="L197" s="489"/>
      <c r="M197" s="490"/>
    </row>
    <row r="198" spans="1:17" ht="35.1" customHeight="1">
      <c r="A198" s="494" t="s">
        <v>514</v>
      </c>
      <c r="B198" s="495"/>
      <c r="C198" s="495"/>
      <c r="D198" s="495"/>
      <c r="E198" s="495"/>
      <c r="F198" s="495"/>
      <c r="G198" s="495"/>
      <c r="H198" s="495"/>
      <c r="I198" s="495"/>
      <c r="J198" s="495"/>
      <c r="K198" s="495"/>
      <c r="L198" s="495"/>
      <c r="M198" s="502"/>
    </row>
    <row r="199" spans="1:17" ht="35.1" customHeight="1">
      <c r="A199" s="491" t="s">
        <v>515</v>
      </c>
      <c r="B199" s="492"/>
      <c r="C199" s="503" t="s">
        <v>59</v>
      </c>
      <c r="D199" s="504"/>
      <c r="E199" s="504"/>
      <c r="F199" s="504"/>
      <c r="G199" s="505"/>
      <c r="H199" s="217" t="s">
        <v>516</v>
      </c>
      <c r="I199" s="218"/>
      <c r="J199" s="500">
        <v>5</v>
      </c>
      <c r="K199" s="500"/>
      <c r="L199" s="500"/>
      <c r="M199" s="501"/>
    </row>
    <row r="200" spans="1:17" ht="35.1" customHeight="1">
      <c r="A200" s="491" t="s">
        <v>517</v>
      </c>
      <c r="B200" s="492"/>
      <c r="C200" s="506" t="s">
        <v>372</v>
      </c>
      <c r="D200" s="495"/>
      <c r="E200" s="495"/>
      <c r="F200" s="495"/>
      <c r="G200" s="496"/>
      <c r="H200" s="217" t="s">
        <v>518</v>
      </c>
      <c r="I200" s="218"/>
      <c r="J200" s="500" t="s">
        <v>58</v>
      </c>
      <c r="K200" s="500"/>
      <c r="L200" s="500"/>
      <c r="M200" s="501"/>
    </row>
    <row r="201" spans="1:17" ht="35.1" customHeight="1">
      <c r="A201" s="491" t="s">
        <v>519</v>
      </c>
      <c r="B201" s="492"/>
      <c r="C201" s="503" t="s">
        <v>584</v>
      </c>
      <c r="D201" s="504"/>
      <c r="E201" s="504"/>
      <c r="F201" s="504"/>
      <c r="G201" s="505"/>
      <c r="H201" s="217" t="s">
        <v>521</v>
      </c>
      <c r="I201" s="218"/>
      <c r="J201" s="500">
        <v>8082353425</v>
      </c>
      <c r="K201" s="500"/>
      <c r="L201" s="500"/>
      <c r="M201" s="501"/>
    </row>
    <row r="202" spans="1:17" ht="35.1" customHeight="1">
      <c r="A202" s="491" t="s">
        <v>522</v>
      </c>
      <c r="B202" s="492"/>
      <c r="C202" s="503" t="s">
        <v>585</v>
      </c>
      <c r="D202" s="504"/>
      <c r="E202" s="504"/>
      <c r="F202" s="504"/>
      <c r="G202" s="505"/>
      <c r="H202" s="467" t="s">
        <v>375</v>
      </c>
      <c r="I202" s="468"/>
      <c r="J202" s="500" t="s">
        <v>60</v>
      </c>
      <c r="K202" s="500"/>
      <c r="L202" s="500"/>
      <c r="M202" s="501"/>
    </row>
    <row r="203" spans="1:17" ht="35.1" customHeight="1">
      <c r="A203" s="491" t="s">
        <v>523</v>
      </c>
      <c r="B203" s="492"/>
      <c r="C203" s="526" t="s">
        <v>586</v>
      </c>
      <c r="D203" s="527"/>
      <c r="E203" s="527"/>
      <c r="F203" s="527"/>
      <c r="G203" s="527"/>
      <c r="H203" s="527"/>
      <c r="I203" s="527"/>
      <c r="J203" s="527"/>
      <c r="K203" s="527"/>
      <c r="L203" s="527"/>
      <c r="M203" s="528"/>
      <c r="Q203" s="211" t="s">
        <v>587</v>
      </c>
    </row>
    <row r="204" spans="1:17" ht="35.1" customHeight="1">
      <c r="A204" s="464" t="s">
        <v>525</v>
      </c>
      <c r="B204" s="465"/>
      <c r="C204" s="465"/>
      <c r="D204" s="465"/>
      <c r="E204" s="465"/>
      <c r="F204" s="465"/>
      <c r="G204" s="465"/>
      <c r="H204" s="465"/>
      <c r="I204" s="465"/>
      <c r="J204" s="465"/>
      <c r="K204" s="465"/>
      <c r="L204" s="465"/>
      <c r="M204" s="466"/>
    </row>
    <row r="205" spans="1:17" ht="35.1" customHeight="1">
      <c r="A205" s="497" t="s">
        <v>526</v>
      </c>
      <c r="B205" s="465" t="s">
        <v>527</v>
      </c>
      <c r="C205" s="465"/>
      <c r="D205" s="465"/>
      <c r="E205" s="465"/>
      <c r="F205" s="465"/>
      <c r="G205" s="465"/>
      <c r="H205" s="465" t="s">
        <v>528</v>
      </c>
      <c r="I205" s="465"/>
      <c r="J205" s="465"/>
      <c r="K205" s="465"/>
      <c r="L205" s="465"/>
      <c r="M205" s="466"/>
    </row>
    <row r="206" spans="1:17" ht="47.25" customHeight="1">
      <c r="A206" s="497"/>
      <c r="B206" s="219" t="s">
        <v>529</v>
      </c>
      <c r="C206" s="219" t="s">
        <v>530</v>
      </c>
      <c r="D206" s="219" t="s">
        <v>531</v>
      </c>
      <c r="E206" s="219" t="s">
        <v>532</v>
      </c>
      <c r="F206" s="219">
        <v>100</v>
      </c>
      <c r="G206" s="220" t="s">
        <v>364</v>
      </c>
      <c r="H206" s="219" t="s">
        <v>533</v>
      </c>
      <c r="I206" s="219" t="s">
        <v>530</v>
      </c>
      <c r="J206" s="219" t="s">
        <v>531</v>
      </c>
      <c r="K206" s="219" t="s">
        <v>638</v>
      </c>
      <c r="L206" s="219">
        <v>100</v>
      </c>
      <c r="M206" s="221" t="s">
        <v>364</v>
      </c>
    </row>
    <row r="207" spans="1:17" ht="35.1" customHeight="1">
      <c r="A207" s="222" t="s">
        <v>380</v>
      </c>
      <c r="B207" s="224">
        <v>9.5</v>
      </c>
      <c r="C207" s="224">
        <v>4</v>
      </c>
      <c r="D207" s="224">
        <v>5</v>
      </c>
      <c r="E207" s="224">
        <v>59.5</v>
      </c>
      <c r="F207" s="269">
        <v>78</v>
      </c>
      <c r="G207" s="224" t="s">
        <v>573</v>
      </c>
      <c r="H207" s="224">
        <v>8</v>
      </c>
      <c r="I207" s="224">
        <v>4</v>
      </c>
      <c r="J207" s="224">
        <v>5</v>
      </c>
      <c r="K207" s="226">
        <v>64.5</v>
      </c>
      <c r="L207" s="226">
        <v>81.5</v>
      </c>
      <c r="M207" s="263" t="s">
        <v>570</v>
      </c>
    </row>
    <row r="208" spans="1:17" ht="35.1" customHeight="1">
      <c r="A208" s="222" t="s">
        <v>381</v>
      </c>
      <c r="B208" s="224">
        <v>8</v>
      </c>
      <c r="C208" s="224">
        <v>4</v>
      </c>
      <c r="D208" s="224">
        <v>4.5</v>
      </c>
      <c r="E208" s="224">
        <v>56</v>
      </c>
      <c r="F208" s="269">
        <v>72.5</v>
      </c>
      <c r="G208" s="224" t="s">
        <v>573</v>
      </c>
      <c r="H208" s="224">
        <v>8.5</v>
      </c>
      <c r="I208" s="229" t="s">
        <v>57</v>
      </c>
      <c r="J208" s="229" t="s">
        <v>57</v>
      </c>
      <c r="K208" s="229">
        <v>60.5</v>
      </c>
      <c r="L208" s="226">
        <v>69</v>
      </c>
      <c r="M208" s="227" t="s">
        <v>577</v>
      </c>
    </row>
    <row r="209" spans="1:13" ht="35.1" customHeight="1">
      <c r="A209" s="222" t="s">
        <v>534</v>
      </c>
      <c r="B209" s="224">
        <v>10</v>
      </c>
      <c r="C209" s="224">
        <v>4.5</v>
      </c>
      <c r="D209" s="224">
        <v>5</v>
      </c>
      <c r="E209" s="224">
        <v>54</v>
      </c>
      <c r="F209" s="262">
        <v>73.5</v>
      </c>
      <c r="G209" s="224" t="s">
        <v>573</v>
      </c>
      <c r="H209" s="224">
        <v>8.25</v>
      </c>
      <c r="I209" s="224" t="s">
        <v>68</v>
      </c>
      <c r="J209" s="224">
        <v>5</v>
      </c>
      <c r="K209" s="224">
        <v>63</v>
      </c>
      <c r="L209" s="225">
        <v>76.25</v>
      </c>
      <c r="M209" s="227" t="s">
        <v>573</v>
      </c>
    </row>
    <row r="210" spans="1:13" ht="35.1" customHeight="1">
      <c r="A210" s="222" t="s">
        <v>383</v>
      </c>
      <c r="B210" s="224">
        <v>5.75</v>
      </c>
      <c r="C210" s="224">
        <v>4</v>
      </c>
      <c r="D210" s="224">
        <v>4</v>
      </c>
      <c r="E210" s="224">
        <v>55.5</v>
      </c>
      <c r="F210" s="262">
        <v>69.25</v>
      </c>
      <c r="G210" s="224" t="s">
        <v>577</v>
      </c>
      <c r="H210" s="264">
        <v>6.5</v>
      </c>
      <c r="I210" s="270">
        <v>4</v>
      </c>
      <c r="J210" s="264">
        <v>5</v>
      </c>
      <c r="K210" s="224">
        <v>48</v>
      </c>
      <c r="L210" s="225">
        <v>63.5</v>
      </c>
      <c r="M210" s="233" t="s">
        <v>577</v>
      </c>
    </row>
    <row r="211" spans="1:13" ht="35.1" customHeight="1">
      <c r="A211" s="222" t="s">
        <v>426</v>
      </c>
      <c r="B211" s="224">
        <v>9.5</v>
      </c>
      <c r="C211" s="224">
        <v>4</v>
      </c>
      <c r="D211" s="224">
        <v>4</v>
      </c>
      <c r="E211" s="224">
        <v>65.5</v>
      </c>
      <c r="F211" s="224">
        <v>83</v>
      </c>
      <c r="G211" s="224" t="s">
        <v>570</v>
      </c>
      <c r="H211" s="224">
        <v>9</v>
      </c>
      <c r="I211" s="224">
        <v>5</v>
      </c>
      <c r="J211" s="224">
        <v>5</v>
      </c>
      <c r="K211" s="264">
        <v>47.5</v>
      </c>
      <c r="L211" s="264">
        <v>66.5</v>
      </c>
      <c r="M211" s="227" t="s">
        <v>577</v>
      </c>
    </row>
    <row r="212" spans="1:13" ht="35.1" customHeight="1">
      <c r="A212" s="222" t="s">
        <v>409</v>
      </c>
      <c r="B212" s="224"/>
      <c r="C212" s="224"/>
      <c r="D212" s="224"/>
      <c r="E212" s="224">
        <v>48</v>
      </c>
      <c r="F212" s="224"/>
      <c r="G212" s="224"/>
      <c r="H212" s="224"/>
      <c r="I212" s="224"/>
      <c r="J212" s="224"/>
      <c r="K212" s="224">
        <v>39.5</v>
      </c>
      <c r="L212" s="224"/>
      <c r="M212" s="227"/>
    </row>
    <row r="213" spans="1:13" ht="48" customHeight="1">
      <c r="A213" s="222" t="s">
        <v>535</v>
      </c>
      <c r="B213" s="215"/>
      <c r="C213" s="267" t="s">
        <v>536</v>
      </c>
      <c r="D213" s="236">
        <f>(F207+F208+F209+F210+F211)</f>
        <v>376.25</v>
      </c>
      <c r="E213" s="236"/>
      <c r="F213" s="267" t="s">
        <v>537</v>
      </c>
      <c r="G213" s="236">
        <f>(D213/500)*100</f>
        <v>75.25</v>
      </c>
      <c r="H213" s="236"/>
      <c r="I213" s="215"/>
      <c r="J213" s="498" t="s">
        <v>538</v>
      </c>
      <c r="K213" s="498"/>
      <c r="L213" s="460" t="str">
        <f>IF(G213&gt;=91,"A1",IF(G213&gt;=81,"A2",IF(G213&gt;=71,"B1",IF(G213&gt;=61,"B2",IF(G213&gt;=51,"C1",IF(G213&gt;=41,"C2",IF(G213&gt;=33,"D","E")))))))</f>
        <v>B1</v>
      </c>
      <c r="M213" s="493" t="str">
        <f t="shared" ref="M213:M214" si="8">IF(K213&gt;=91,"A1",IF(K213&gt;=81,"A2",IF(K213&gt;=71,"B1",IF(K213&gt;=61,"B2",IF(K213&gt;=51,"C1",IF(K213&gt;=41,"C2",IF(K213&gt;=33,"D","E")))))))</f>
        <v>E</v>
      </c>
    </row>
    <row r="214" spans="1:13" ht="52.5" customHeight="1">
      <c r="A214" s="268" t="s">
        <v>539</v>
      </c>
      <c r="B214" s="215"/>
      <c r="C214" s="267" t="s">
        <v>540</v>
      </c>
      <c r="D214" s="236">
        <f>(L207+L208+L209+L210+L211)</f>
        <v>356.75</v>
      </c>
      <c r="E214" s="236"/>
      <c r="F214" s="267" t="s">
        <v>541</v>
      </c>
      <c r="G214" s="224">
        <f>D214/500*100</f>
        <v>71.350000000000009</v>
      </c>
      <c r="H214" s="224"/>
      <c r="I214" s="238"/>
      <c r="J214" s="498" t="s">
        <v>542</v>
      </c>
      <c r="K214" s="498"/>
      <c r="L214" s="460" t="str">
        <f>IF(G214&gt;=91,"A1",IF(G214&gt;=81,"A2",IF(G214&gt;=71,"B1",IF(G214&gt;=61,"B2",IF(G214&gt;=51,"C1",IF(G214&gt;=41,"C2",IF(G214&gt;=33,"D","E")))))))</f>
        <v>B1</v>
      </c>
      <c r="M214" s="493" t="str">
        <f t="shared" si="8"/>
        <v>E</v>
      </c>
    </row>
    <row r="215" spans="1:13" ht="35.1" customHeight="1">
      <c r="A215" s="464" t="s">
        <v>543</v>
      </c>
      <c r="B215" s="465"/>
      <c r="C215" s="465"/>
      <c r="D215" s="465">
        <f>SUM(D213,D214)</f>
        <v>733</v>
      </c>
      <c r="E215" s="465"/>
      <c r="F215" s="494" t="s">
        <v>386</v>
      </c>
      <c r="G215" s="495"/>
      <c r="H215" s="496"/>
      <c r="I215" s="241">
        <f>D215*100/1000</f>
        <v>73.3</v>
      </c>
      <c r="J215" s="239" t="s">
        <v>544</v>
      </c>
      <c r="K215" s="242"/>
      <c r="L215" s="239"/>
      <c r="M215" s="243" t="str">
        <f>IF(I215&gt;=91,"A1",IF(I215&gt;=81,"A2",IF(I215&gt;=71,"B1",IF(I215&gt;=61,"B2",IF(I215&gt;=51,"C1",IF(I215&gt;=41,"C2",IF(I215&gt;=33,"D","E")))))))</f>
        <v>B1</v>
      </c>
    </row>
    <row r="216" spans="1:13" ht="35.1" customHeight="1">
      <c r="A216" s="499" t="s">
        <v>545</v>
      </c>
      <c r="B216" s="500"/>
      <c r="C216" s="500"/>
      <c r="D216" s="500"/>
      <c r="E216" s="500"/>
      <c r="F216" s="500"/>
      <c r="G216" s="500"/>
      <c r="H216" s="500"/>
      <c r="I216" s="500"/>
      <c r="J216" s="500"/>
      <c r="K216" s="500"/>
      <c r="L216" s="500"/>
      <c r="M216" s="501"/>
    </row>
    <row r="217" spans="1:13" ht="35.1" customHeight="1">
      <c r="A217" s="464" t="s">
        <v>546</v>
      </c>
      <c r="B217" s="465"/>
      <c r="C217" s="465"/>
      <c r="D217" s="465"/>
      <c r="E217" s="465"/>
      <c r="F217" s="465"/>
      <c r="G217" s="465"/>
      <c r="H217" s="465"/>
      <c r="I217" s="465"/>
      <c r="J217" s="465"/>
      <c r="K217" s="465"/>
      <c r="L217" s="465"/>
      <c r="M217" s="466"/>
    </row>
    <row r="218" spans="1:13" ht="35.1" customHeight="1">
      <c r="A218" s="464" t="s">
        <v>547</v>
      </c>
      <c r="B218" s="465"/>
      <c r="C218" s="465"/>
      <c r="D218" s="465"/>
      <c r="E218" s="465"/>
      <c r="F218" s="465" t="s">
        <v>548</v>
      </c>
      <c r="G218" s="465"/>
      <c r="H218" s="465"/>
      <c r="I218" s="465"/>
      <c r="J218" s="465"/>
      <c r="K218" s="465" t="s">
        <v>549</v>
      </c>
      <c r="L218" s="465"/>
      <c r="M218" s="466"/>
    </row>
    <row r="219" spans="1:13" ht="35.1" customHeight="1">
      <c r="A219" s="467" t="s">
        <v>550</v>
      </c>
      <c r="B219" s="468"/>
      <c r="C219" s="468"/>
      <c r="D219" s="468"/>
      <c r="E219" s="468"/>
      <c r="F219" s="460" t="s">
        <v>551</v>
      </c>
      <c r="G219" s="460"/>
      <c r="H219" s="460"/>
      <c r="I219" s="460"/>
      <c r="J219" s="460"/>
      <c r="K219" s="460" t="s">
        <v>551</v>
      </c>
      <c r="L219" s="460"/>
      <c r="M219" s="493"/>
    </row>
    <row r="220" spans="1:13" ht="35.1" customHeight="1">
      <c r="A220" s="464" t="s">
        <v>552</v>
      </c>
      <c r="B220" s="465"/>
      <c r="C220" s="465"/>
      <c r="D220" s="465"/>
      <c r="E220" s="465"/>
      <c r="F220" s="465"/>
      <c r="G220" s="465"/>
      <c r="H220" s="465"/>
      <c r="I220" s="465"/>
      <c r="J220" s="465"/>
      <c r="K220" s="465"/>
      <c r="L220" s="465"/>
      <c r="M220" s="466"/>
    </row>
    <row r="221" spans="1:13" ht="35.1" customHeight="1">
      <c r="A221" s="464" t="s">
        <v>547</v>
      </c>
      <c r="B221" s="465"/>
      <c r="C221" s="465"/>
      <c r="D221" s="465"/>
      <c r="E221" s="465"/>
      <c r="F221" s="465" t="s">
        <v>548</v>
      </c>
      <c r="G221" s="465"/>
      <c r="H221" s="465"/>
      <c r="I221" s="465"/>
      <c r="J221" s="465"/>
      <c r="K221" s="465" t="s">
        <v>549</v>
      </c>
      <c r="L221" s="465"/>
      <c r="M221" s="466"/>
    </row>
    <row r="222" spans="1:13" ht="35.1" customHeight="1">
      <c r="A222" s="491" t="s">
        <v>553</v>
      </c>
      <c r="B222" s="492"/>
      <c r="C222" s="492"/>
      <c r="D222" s="492"/>
      <c r="E222" s="492"/>
      <c r="F222" s="465" t="s">
        <v>551</v>
      </c>
      <c r="G222" s="465"/>
      <c r="H222" s="465"/>
      <c r="I222" s="465"/>
      <c r="J222" s="465"/>
      <c r="K222" s="465" t="s">
        <v>551</v>
      </c>
      <c r="L222" s="465"/>
      <c r="M222" s="466"/>
    </row>
    <row r="223" spans="1:13" ht="35.1" customHeight="1">
      <c r="A223" s="491" t="s">
        <v>580</v>
      </c>
      <c r="B223" s="492"/>
      <c r="C223" s="492"/>
      <c r="D223" s="492"/>
      <c r="E223" s="492"/>
      <c r="F223" s="460" t="s">
        <v>336</v>
      </c>
      <c r="G223" s="460"/>
      <c r="H223" s="460"/>
      <c r="I223" s="460"/>
      <c r="J223" s="460"/>
      <c r="K223" s="460" t="s">
        <v>336</v>
      </c>
      <c r="L223" s="460"/>
      <c r="M223" s="493"/>
    </row>
    <row r="224" spans="1:13" ht="35.1" customHeight="1">
      <c r="A224" s="494" t="s">
        <v>555</v>
      </c>
      <c r="B224" s="495"/>
      <c r="C224" s="495"/>
      <c r="D224" s="495"/>
      <c r="E224" s="496"/>
      <c r="F224" s="461" t="s">
        <v>551</v>
      </c>
      <c r="G224" s="469"/>
      <c r="H224" s="469"/>
      <c r="I224" s="469"/>
      <c r="J224" s="462"/>
      <c r="K224" s="461" t="s">
        <v>551</v>
      </c>
      <c r="L224" s="469"/>
      <c r="M224" s="470"/>
    </row>
    <row r="225" spans="1:13" ht="35.1" customHeight="1">
      <c r="A225" s="494" t="s">
        <v>556</v>
      </c>
      <c r="B225" s="495"/>
      <c r="C225" s="495"/>
      <c r="D225" s="495"/>
      <c r="E225" s="496"/>
      <c r="F225" s="461" t="s">
        <v>551</v>
      </c>
      <c r="G225" s="469"/>
      <c r="H225" s="469"/>
      <c r="I225" s="469"/>
      <c r="J225" s="462"/>
      <c r="K225" s="461" t="s">
        <v>551</v>
      </c>
      <c r="L225" s="469"/>
      <c r="M225" s="470"/>
    </row>
    <row r="226" spans="1:13" ht="35.1" customHeight="1">
      <c r="A226" s="464" t="s">
        <v>557</v>
      </c>
      <c r="B226" s="465"/>
      <c r="C226" s="465"/>
      <c r="D226" s="465"/>
      <c r="E226" s="465"/>
      <c r="F226" s="465"/>
      <c r="G226" s="465"/>
      <c r="H226" s="465"/>
      <c r="I226" s="465"/>
      <c r="J226" s="465"/>
      <c r="K226" s="465"/>
      <c r="L226" s="465"/>
      <c r="M226" s="466"/>
    </row>
    <row r="227" spans="1:13" ht="35.1" customHeight="1">
      <c r="A227" s="464" t="s">
        <v>547</v>
      </c>
      <c r="B227" s="465"/>
      <c r="C227" s="465"/>
      <c r="D227" s="465"/>
      <c r="E227" s="465"/>
      <c r="F227" s="465" t="s">
        <v>548</v>
      </c>
      <c r="G227" s="465"/>
      <c r="H227" s="465"/>
      <c r="I227" s="465"/>
      <c r="J227" s="465"/>
      <c r="K227" s="465" t="s">
        <v>549</v>
      </c>
      <c r="L227" s="465"/>
      <c r="M227" s="466"/>
    </row>
    <row r="228" spans="1:13" ht="35.1" customHeight="1">
      <c r="A228" s="467" t="s">
        <v>418</v>
      </c>
      <c r="B228" s="468"/>
      <c r="C228" s="468"/>
      <c r="D228" s="468"/>
      <c r="E228" s="468"/>
      <c r="F228" s="468"/>
      <c r="G228" s="461" t="s">
        <v>644</v>
      </c>
      <c r="H228" s="469"/>
      <c r="I228" s="469"/>
      <c r="J228" s="469"/>
      <c r="K228" s="469"/>
      <c r="L228" s="469"/>
      <c r="M228" s="470"/>
    </row>
    <row r="229" spans="1:13" ht="35.1" customHeight="1">
      <c r="A229" s="222" t="s">
        <v>558</v>
      </c>
      <c r="B229" s="471" t="s">
        <v>588</v>
      </c>
      <c r="C229" s="471"/>
      <c r="D229" s="471"/>
      <c r="E229" s="471"/>
      <c r="F229" s="471"/>
      <c r="G229" s="471"/>
      <c r="H229" s="471"/>
      <c r="I229" s="471"/>
      <c r="J229" s="471"/>
      <c r="K229" s="471"/>
      <c r="L229" s="471"/>
      <c r="M229" s="472"/>
    </row>
    <row r="230" spans="1:13" ht="35.1" customHeight="1">
      <c r="A230" s="222" t="s">
        <v>559</v>
      </c>
      <c r="B230" s="471" t="s">
        <v>632</v>
      </c>
      <c r="C230" s="471"/>
      <c r="D230" s="471"/>
      <c r="E230" s="471"/>
      <c r="F230" s="471"/>
      <c r="G230" s="471"/>
      <c r="H230" s="471"/>
      <c r="I230" s="471"/>
      <c r="J230" s="471"/>
      <c r="K230" s="471"/>
      <c r="L230" s="471"/>
      <c r="M230" s="472"/>
    </row>
    <row r="231" spans="1:13" ht="35.1" customHeight="1">
      <c r="A231" s="473" t="s">
        <v>633</v>
      </c>
      <c r="B231" s="474"/>
      <c r="C231" s="475"/>
      <c r="D231" s="482" t="s">
        <v>634</v>
      </c>
      <c r="E231" s="474"/>
      <c r="F231" s="474"/>
      <c r="G231" s="474"/>
      <c r="H231" s="474"/>
      <c r="I231" s="475"/>
      <c r="J231" s="482" t="s">
        <v>560</v>
      </c>
      <c r="K231" s="474"/>
      <c r="L231" s="474"/>
      <c r="M231" s="485"/>
    </row>
    <row r="232" spans="1:13" ht="35.1" customHeight="1">
      <c r="A232" s="476"/>
      <c r="B232" s="522"/>
      <c r="C232" s="478"/>
      <c r="D232" s="483"/>
      <c r="E232" s="522"/>
      <c r="F232" s="522"/>
      <c r="G232" s="522"/>
      <c r="H232" s="522"/>
      <c r="I232" s="478"/>
      <c r="J232" s="483"/>
      <c r="K232" s="522"/>
      <c r="L232" s="522"/>
      <c r="M232" s="486"/>
    </row>
    <row r="233" spans="1:13" ht="35.1" customHeight="1">
      <c r="A233" s="476"/>
      <c r="B233" s="522"/>
      <c r="C233" s="478"/>
      <c r="D233" s="483"/>
      <c r="E233" s="522"/>
      <c r="F233" s="522"/>
      <c r="G233" s="522"/>
      <c r="H233" s="522"/>
      <c r="I233" s="478"/>
      <c r="J233" s="483"/>
      <c r="K233" s="522"/>
      <c r="L233" s="522"/>
      <c r="M233" s="486"/>
    </row>
    <row r="234" spans="1:13" ht="35.1" customHeight="1">
      <c r="A234" s="479"/>
      <c r="B234" s="480"/>
      <c r="C234" s="481"/>
      <c r="D234" s="484"/>
      <c r="E234" s="480"/>
      <c r="F234" s="480"/>
      <c r="G234" s="480"/>
      <c r="H234" s="480"/>
      <c r="I234" s="481"/>
      <c r="J234" s="484"/>
      <c r="K234" s="480"/>
      <c r="L234" s="480"/>
      <c r="M234" s="487"/>
    </row>
    <row r="235" spans="1:13" ht="35.1" customHeight="1">
      <c r="A235" s="464" t="s">
        <v>561</v>
      </c>
      <c r="B235" s="465"/>
      <c r="C235" s="465"/>
      <c r="D235" s="465"/>
      <c r="E235" s="465"/>
      <c r="F235" s="465"/>
      <c r="G235" s="465"/>
      <c r="H235" s="488" t="s">
        <v>562</v>
      </c>
      <c r="I235" s="489"/>
      <c r="J235" s="489"/>
      <c r="K235" s="489"/>
      <c r="L235" s="489"/>
      <c r="M235" s="490"/>
    </row>
    <row r="236" spans="1:13" ht="35.1" customHeight="1">
      <c r="A236" s="244" t="s">
        <v>563</v>
      </c>
      <c r="B236" s="465" t="s">
        <v>379</v>
      </c>
      <c r="C236" s="465"/>
      <c r="D236" s="215" t="s">
        <v>563</v>
      </c>
      <c r="E236" s="224"/>
      <c r="F236" s="465" t="s">
        <v>379</v>
      </c>
      <c r="G236" s="465"/>
      <c r="H236" s="245"/>
      <c r="I236" s="245"/>
      <c r="J236" s="241" t="s">
        <v>564</v>
      </c>
      <c r="K236" s="245"/>
      <c r="L236" s="241" t="s">
        <v>379</v>
      </c>
      <c r="M236" s="246"/>
    </row>
    <row r="237" spans="1:13" ht="35.1" customHeight="1">
      <c r="A237" s="247" t="s">
        <v>565</v>
      </c>
      <c r="B237" s="460" t="s">
        <v>566</v>
      </c>
      <c r="C237" s="460"/>
      <c r="D237" s="460" t="s">
        <v>567</v>
      </c>
      <c r="E237" s="460"/>
      <c r="F237" s="460" t="s">
        <v>568</v>
      </c>
      <c r="G237" s="460"/>
      <c r="H237" s="245"/>
      <c r="I237" s="245"/>
      <c r="J237" s="461">
        <v>3</v>
      </c>
      <c r="K237" s="462"/>
      <c r="L237" s="224" t="s">
        <v>336</v>
      </c>
      <c r="M237" s="246"/>
    </row>
    <row r="238" spans="1:13" ht="35.1" customHeight="1">
      <c r="A238" s="247" t="s">
        <v>569</v>
      </c>
      <c r="B238" s="460" t="s">
        <v>570</v>
      </c>
      <c r="C238" s="460"/>
      <c r="D238" s="460" t="s">
        <v>571</v>
      </c>
      <c r="E238" s="460"/>
      <c r="F238" s="460" t="s">
        <v>485</v>
      </c>
      <c r="G238" s="460"/>
      <c r="H238" s="245"/>
      <c r="I238" s="245"/>
      <c r="J238" s="461">
        <v>2</v>
      </c>
      <c r="K238" s="462"/>
      <c r="L238" s="224" t="s">
        <v>551</v>
      </c>
      <c r="M238" s="246"/>
    </row>
    <row r="239" spans="1:13" ht="35.1" customHeight="1">
      <c r="A239" s="247" t="s">
        <v>572</v>
      </c>
      <c r="B239" s="460" t="s">
        <v>573</v>
      </c>
      <c r="C239" s="460"/>
      <c r="D239" s="460" t="s">
        <v>574</v>
      </c>
      <c r="E239" s="460"/>
      <c r="F239" s="460" t="s">
        <v>575</v>
      </c>
      <c r="G239" s="460"/>
      <c r="H239" s="245"/>
      <c r="I239" s="245"/>
      <c r="J239" s="461">
        <v>1</v>
      </c>
      <c r="K239" s="462"/>
      <c r="L239" s="224" t="s">
        <v>333</v>
      </c>
      <c r="M239" s="246"/>
    </row>
    <row r="240" spans="1:13" ht="35.1" customHeight="1" thickBot="1">
      <c r="A240" s="248" t="s">
        <v>576</v>
      </c>
      <c r="B240" s="463" t="s">
        <v>577</v>
      </c>
      <c r="C240" s="463"/>
      <c r="D240" s="463" t="s">
        <v>578</v>
      </c>
      <c r="E240" s="463"/>
      <c r="F240" s="463" t="s">
        <v>340</v>
      </c>
      <c r="G240" s="463"/>
      <c r="H240" s="249"/>
      <c r="I240" s="249"/>
      <c r="J240" s="249"/>
      <c r="K240" s="249"/>
      <c r="L240" s="249"/>
      <c r="M240" s="250"/>
    </row>
    <row r="241" spans="1:13" ht="35.1" customHeight="1" thickBot="1"/>
    <row r="242" spans="1:13" ht="35.1" customHeight="1">
      <c r="A242" s="210"/>
      <c r="B242" s="511" t="s">
        <v>507</v>
      </c>
      <c r="C242" s="511"/>
      <c r="D242" s="511"/>
      <c r="E242" s="511"/>
      <c r="F242" s="511"/>
      <c r="G242" s="511"/>
      <c r="H242" s="511"/>
      <c r="I242" s="512"/>
      <c r="J242" s="513" t="s">
        <v>508</v>
      </c>
      <c r="K242" s="511"/>
      <c r="L242" s="511"/>
      <c r="M242" s="514"/>
    </row>
    <row r="243" spans="1:13" ht="35.1" customHeight="1">
      <c r="A243" s="464" t="s">
        <v>509</v>
      </c>
      <c r="B243" s="465"/>
      <c r="C243" s="465"/>
      <c r="D243" s="465"/>
      <c r="E243" s="465"/>
      <c r="F243" s="465"/>
      <c r="G243" s="465"/>
      <c r="H243" s="465"/>
      <c r="I243" s="465"/>
      <c r="J243" s="465"/>
      <c r="K243" s="465"/>
      <c r="L243" s="465"/>
      <c r="M243" s="466"/>
    </row>
    <row r="244" spans="1:13" ht="35.1" customHeight="1">
      <c r="A244" s="212"/>
      <c r="B244" s="474" t="s">
        <v>510</v>
      </c>
      <c r="C244" s="474"/>
      <c r="D244" s="474"/>
      <c r="E244" s="475"/>
      <c r="F244" s="213" t="s">
        <v>511</v>
      </c>
      <c r="G244" s="213"/>
      <c r="H244" s="488" t="s">
        <v>512</v>
      </c>
      <c r="I244" s="489"/>
      <c r="J244" s="515"/>
      <c r="K244" s="214" t="s">
        <v>513</v>
      </c>
      <c r="L244" s="215"/>
      <c r="M244" s="216"/>
    </row>
    <row r="245" spans="1:13" ht="35.1" customHeight="1">
      <c r="A245" s="516" t="s">
        <v>629</v>
      </c>
      <c r="B245" s="489"/>
      <c r="C245" s="489"/>
      <c r="D245" s="489"/>
      <c r="E245" s="489"/>
      <c r="F245" s="489"/>
      <c r="G245" s="489"/>
      <c r="H245" s="489"/>
      <c r="I245" s="489"/>
      <c r="J245" s="489"/>
      <c r="K245" s="489"/>
      <c r="L245" s="489"/>
      <c r="M245" s="490"/>
    </row>
    <row r="246" spans="1:13" ht="35.1" customHeight="1">
      <c r="A246" s="494" t="s">
        <v>514</v>
      </c>
      <c r="B246" s="495"/>
      <c r="C246" s="495"/>
      <c r="D246" s="495"/>
      <c r="E246" s="495"/>
      <c r="F246" s="495"/>
      <c r="G246" s="495"/>
      <c r="H246" s="495"/>
      <c r="I246" s="495"/>
      <c r="J246" s="495"/>
      <c r="K246" s="495"/>
      <c r="L246" s="495"/>
      <c r="M246" s="502"/>
    </row>
    <row r="247" spans="1:13" ht="35.1" customHeight="1">
      <c r="A247" s="491" t="s">
        <v>515</v>
      </c>
      <c r="B247" s="492"/>
      <c r="C247" s="503" t="s">
        <v>79</v>
      </c>
      <c r="D247" s="504"/>
      <c r="E247" s="504"/>
      <c r="F247" s="504"/>
      <c r="G247" s="505"/>
      <c r="H247" s="217" t="s">
        <v>516</v>
      </c>
      <c r="I247" s="218"/>
      <c r="J247" s="500">
        <v>6</v>
      </c>
      <c r="K247" s="500"/>
      <c r="L247" s="500"/>
      <c r="M247" s="501"/>
    </row>
    <row r="248" spans="1:13" ht="35.1" customHeight="1">
      <c r="A248" s="491" t="s">
        <v>517</v>
      </c>
      <c r="B248" s="492"/>
      <c r="C248" s="506" t="s">
        <v>372</v>
      </c>
      <c r="D248" s="495"/>
      <c r="E248" s="495"/>
      <c r="F248" s="495"/>
      <c r="G248" s="496"/>
      <c r="H248" s="217" t="s">
        <v>518</v>
      </c>
      <c r="I248" s="218"/>
      <c r="J248" s="500" t="s">
        <v>78</v>
      </c>
      <c r="K248" s="500"/>
      <c r="L248" s="500"/>
      <c r="M248" s="501"/>
    </row>
    <row r="249" spans="1:13" ht="35.1" customHeight="1">
      <c r="A249" s="491" t="s">
        <v>519</v>
      </c>
      <c r="B249" s="492"/>
      <c r="C249" s="507">
        <v>39904</v>
      </c>
      <c r="D249" s="504"/>
      <c r="E249" s="504"/>
      <c r="F249" s="504"/>
      <c r="G249" s="505"/>
      <c r="H249" s="217" t="s">
        <v>521</v>
      </c>
      <c r="I249" s="218"/>
      <c r="J249" s="535">
        <v>39904</v>
      </c>
      <c r="K249" s="500"/>
      <c r="L249" s="500"/>
      <c r="M249" s="501"/>
    </row>
    <row r="250" spans="1:13" ht="35.1" customHeight="1">
      <c r="A250" s="491" t="s">
        <v>522</v>
      </c>
      <c r="B250" s="492"/>
      <c r="C250" s="503" t="s">
        <v>82</v>
      </c>
      <c r="D250" s="504"/>
      <c r="E250" s="504"/>
      <c r="F250" s="504"/>
      <c r="G250" s="505"/>
      <c r="H250" s="467" t="s">
        <v>375</v>
      </c>
      <c r="I250" s="468"/>
      <c r="J250" s="500" t="s">
        <v>80</v>
      </c>
      <c r="K250" s="500"/>
      <c r="L250" s="500"/>
      <c r="M250" s="501"/>
    </row>
    <row r="251" spans="1:13" ht="35.1" customHeight="1">
      <c r="A251" s="491" t="s">
        <v>523</v>
      </c>
      <c r="B251" s="492"/>
      <c r="C251" s="526" t="s">
        <v>589</v>
      </c>
      <c r="D251" s="527"/>
      <c r="E251" s="527"/>
      <c r="F251" s="527"/>
      <c r="G251" s="527"/>
      <c r="H251" s="527"/>
      <c r="I251" s="527"/>
      <c r="J251" s="527"/>
      <c r="K251" s="527"/>
      <c r="L251" s="527"/>
      <c r="M251" s="528"/>
    </row>
    <row r="252" spans="1:13" ht="35.1" customHeight="1">
      <c r="A252" s="464" t="s">
        <v>525</v>
      </c>
      <c r="B252" s="465"/>
      <c r="C252" s="465"/>
      <c r="D252" s="465"/>
      <c r="E252" s="465"/>
      <c r="F252" s="465"/>
      <c r="G252" s="465"/>
      <c r="H252" s="465"/>
      <c r="I252" s="465"/>
      <c r="J252" s="465"/>
      <c r="K252" s="465"/>
      <c r="L252" s="465"/>
      <c r="M252" s="466"/>
    </row>
    <row r="253" spans="1:13" ht="35.1" customHeight="1">
      <c r="A253" s="497" t="s">
        <v>526</v>
      </c>
      <c r="B253" s="465" t="s">
        <v>527</v>
      </c>
      <c r="C253" s="465"/>
      <c r="D253" s="465"/>
      <c r="E253" s="465"/>
      <c r="F253" s="465"/>
      <c r="G253" s="465"/>
      <c r="H253" s="465" t="s">
        <v>528</v>
      </c>
      <c r="I253" s="465"/>
      <c r="J253" s="465"/>
      <c r="K253" s="465"/>
      <c r="L253" s="465"/>
      <c r="M253" s="466"/>
    </row>
    <row r="254" spans="1:13" ht="46.5" customHeight="1">
      <c r="A254" s="497"/>
      <c r="B254" s="219" t="s">
        <v>529</v>
      </c>
      <c r="C254" s="219" t="s">
        <v>530</v>
      </c>
      <c r="D254" s="219" t="s">
        <v>531</v>
      </c>
      <c r="E254" s="219" t="s">
        <v>532</v>
      </c>
      <c r="F254" s="219">
        <v>100</v>
      </c>
      <c r="G254" s="220" t="s">
        <v>364</v>
      </c>
      <c r="H254" s="219" t="s">
        <v>533</v>
      </c>
      <c r="I254" s="219" t="s">
        <v>530</v>
      </c>
      <c r="J254" s="219" t="s">
        <v>531</v>
      </c>
      <c r="K254" s="219" t="s">
        <v>638</v>
      </c>
      <c r="L254" s="219">
        <v>100</v>
      </c>
      <c r="M254" s="221" t="s">
        <v>364</v>
      </c>
    </row>
    <row r="255" spans="1:13" ht="35.1" customHeight="1">
      <c r="A255" s="222" t="s">
        <v>380</v>
      </c>
      <c r="B255" s="224">
        <v>8.75</v>
      </c>
      <c r="C255" s="224">
        <v>3</v>
      </c>
      <c r="D255" s="224">
        <v>3</v>
      </c>
      <c r="E255" s="224">
        <v>51.5</v>
      </c>
      <c r="F255" s="269">
        <v>66.25</v>
      </c>
      <c r="G255" s="262" t="s">
        <v>577</v>
      </c>
      <c r="H255" s="224">
        <v>8</v>
      </c>
      <c r="I255" s="262">
        <v>3</v>
      </c>
      <c r="J255" s="262" t="s">
        <v>32</v>
      </c>
      <c r="K255" s="269">
        <v>48</v>
      </c>
      <c r="L255" s="225">
        <v>59</v>
      </c>
      <c r="M255" s="227" t="s">
        <v>568</v>
      </c>
    </row>
    <row r="256" spans="1:13" ht="35.1" customHeight="1">
      <c r="A256" s="222" t="s">
        <v>381</v>
      </c>
      <c r="B256" s="224">
        <v>8.25</v>
      </c>
      <c r="C256" s="224">
        <v>4.5</v>
      </c>
      <c r="D256" s="224">
        <v>4.5</v>
      </c>
      <c r="E256" s="224">
        <v>58.5</v>
      </c>
      <c r="F256" s="269">
        <v>75.75</v>
      </c>
      <c r="G256" s="262" t="s">
        <v>573</v>
      </c>
      <c r="H256" s="224">
        <v>9</v>
      </c>
      <c r="I256" s="229" t="s">
        <v>68</v>
      </c>
      <c r="J256" s="229" t="s">
        <v>68</v>
      </c>
      <c r="K256" s="229">
        <v>64.5</v>
      </c>
      <c r="L256" s="225">
        <v>73.5</v>
      </c>
      <c r="M256" s="227" t="s">
        <v>573</v>
      </c>
    </row>
    <row r="257" spans="1:13" ht="35.1" customHeight="1">
      <c r="A257" s="222" t="s">
        <v>534</v>
      </c>
      <c r="B257" s="224">
        <v>7.75</v>
      </c>
      <c r="C257" s="224">
        <v>3</v>
      </c>
      <c r="D257" s="224">
        <v>4</v>
      </c>
      <c r="E257" s="224">
        <v>27.5</v>
      </c>
      <c r="F257" s="262">
        <v>42.25</v>
      </c>
      <c r="G257" s="262" t="s">
        <v>485</v>
      </c>
      <c r="H257" s="224">
        <v>5.75</v>
      </c>
      <c r="I257" s="224" t="s">
        <v>57</v>
      </c>
      <c r="J257" s="224">
        <v>4</v>
      </c>
      <c r="K257" s="224">
        <v>42</v>
      </c>
      <c r="L257" s="225">
        <v>51.75</v>
      </c>
      <c r="M257" s="227" t="s">
        <v>568</v>
      </c>
    </row>
    <row r="258" spans="1:13" ht="35.1" customHeight="1">
      <c r="A258" s="222" t="s">
        <v>383</v>
      </c>
      <c r="B258" s="224">
        <v>4.75</v>
      </c>
      <c r="C258" s="224">
        <v>3</v>
      </c>
      <c r="D258" s="224">
        <v>3</v>
      </c>
      <c r="E258" s="224">
        <v>46.5</v>
      </c>
      <c r="F258" s="262">
        <v>57.25</v>
      </c>
      <c r="G258" s="262" t="s">
        <v>568</v>
      </c>
      <c r="H258" s="264">
        <v>3.75</v>
      </c>
      <c r="I258" s="270">
        <v>4</v>
      </c>
      <c r="J258" s="264">
        <v>3.5</v>
      </c>
      <c r="K258" s="224">
        <v>48.5</v>
      </c>
      <c r="L258" s="225">
        <v>59.75</v>
      </c>
      <c r="M258" s="233" t="s">
        <v>568</v>
      </c>
    </row>
    <row r="259" spans="1:13" ht="35.1" customHeight="1">
      <c r="A259" s="222" t="s">
        <v>426</v>
      </c>
      <c r="B259" s="224">
        <v>6</v>
      </c>
      <c r="C259" s="224">
        <v>4</v>
      </c>
      <c r="D259" s="224">
        <v>4</v>
      </c>
      <c r="E259" s="224">
        <v>40</v>
      </c>
      <c r="F259" s="262">
        <v>54</v>
      </c>
      <c r="G259" s="262" t="s">
        <v>568</v>
      </c>
      <c r="H259" s="264">
        <v>8.5</v>
      </c>
      <c r="I259" s="270">
        <v>3.5</v>
      </c>
      <c r="J259" s="264">
        <v>3.5</v>
      </c>
      <c r="K259" s="224">
        <v>52.5</v>
      </c>
      <c r="L259" s="225">
        <v>68</v>
      </c>
      <c r="M259" s="233" t="s">
        <v>577</v>
      </c>
    </row>
    <row r="260" spans="1:13" ht="35.1" customHeight="1">
      <c r="A260" s="222" t="s">
        <v>409</v>
      </c>
      <c r="B260" s="224"/>
      <c r="C260" s="224"/>
      <c r="D260" s="224"/>
      <c r="E260" s="224">
        <v>40.5</v>
      </c>
      <c r="F260" s="224"/>
      <c r="G260" s="224"/>
      <c r="H260" s="224"/>
      <c r="I260" s="224"/>
      <c r="J260" s="224"/>
      <c r="K260" s="224">
        <v>37</v>
      </c>
      <c r="L260" s="224"/>
      <c r="M260" s="227"/>
    </row>
    <row r="261" spans="1:13" ht="51" customHeight="1">
      <c r="A261" s="222" t="s">
        <v>535</v>
      </c>
      <c r="B261" s="215"/>
      <c r="C261" s="267" t="s">
        <v>536</v>
      </c>
      <c r="D261" s="236">
        <f>(F255+F256+F257+F258+F259)</f>
        <v>295.5</v>
      </c>
      <c r="E261" s="236"/>
      <c r="F261" s="267" t="s">
        <v>537</v>
      </c>
      <c r="G261" s="236">
        <f>(D261/500)*100</f>
        <v>59.099999999999994</v>
      </c>
      <c r="H261" s="236"/>
      <c r="I261" s="215"/>
      <c r="J261" s="498" t="s">
        <v>538</v>
      </c>
      <c r="K261" s="498"/>
      <c r="L261" s="460" t="str">
        <f>IF(G261&gt;=91,"A1",IF(G261&gt;=81,"A2",IF(G261&gt;=71,"B1",IF(G261&gt;=61,"B2",IF(G261&gt;=51,"C1",IF(G261&gt;=41,"C2",IF(G261&gt;=33,"D","E")))))))</f>
        <v>C1</v>
      </c>
      <c r="M261" s="493" t="str">
        <f t="shared" ref="M261:M262" si="9">IF(K261&gt;=91,"A1",IF(K261&gt;=81,"A2",IF(K261&gt;=71,"B1",IF(K261&gt;=61,"B2",IF(K261&gt;=51,"C1",IF(K261&gt;=41,"C2",IF(K261&gt;=33,"D","E")))))))</f>
        <v>E</v>
      </c>
    </row>
    <row r="262" spans="1:13" ht="51.75" customHeight="1">
      <c r="A262" s="268" t="s">
        <v>539</v>
      </c>
      <c r="B262" s="215"/>
      <c r="C262" s="267" t="s">
        <v>540</v>
      </c>
      <c r="D262" s="236">
        <f>(L255+L256+L257+L258+L259)</f>
        <v>312</v>
      </c>
      <c r="E262" s="236"/>
      <c r="F262" s="267" t="s">
        <v>541</v>
      </c>
      <c r="G262" s="224">
        <f>D262/500*100</f>
        <v>62.4</v>
      </c>
      <c r="H262" s="224"/>
      <c r="I262" s="238"/>
      <c r="J262" s="498" t="s">
        <v>542</v>
      </c>
      <c r="K262" s="498"/>
      <c r="L262" s="460" t="str">
        <f>IF(G262&gt;=91,"A1",IF(G262&gt;=81,"A2",IF(G262&gt;=71,"B1",IF(G262&gt;=61,"B2",IF(G262&gt;=51,"C1",IF(G262&gt;=41,"C2",IF(G262&gt;=33,"D","E")))))))</f>
        <v>B2</v>
      </c>
      <c r="M262" s="493" t="str">
        <f t="shared" si="9"/>
        <v>E</v>
      </c>
    </row>
    <row r="263" spans="1:13" ht="35.1" customHeight="1">
      <c r="A263" s="464" t="s">
        <v>543</v>
      </c>
      <c r="B263" s="465"/>
      <c r="C263" s="465"/>
      <c r="D263" s="465">
        <f>SUM(D261,D262)</f>
        <v>607.5</v>
      </c>
      <c r="E263" s="465"/>
      <c r="F263" s="494" t="s">
        <v>386</v>
      </c>
      <c r="G263" s="495"/>
      <c r="H263" s="496"/>
      <c r="I263" s="261">
        <f>D263*100/1000</f>
        <v>60.75</v>
      </c>
      <c r="J263" s="239" t="s">
        <v>544</v>
      </c>
      <c r="K263" s="242"/>
      <c r="L263" s="245"/>
      <c r="M263" s="271" t="s">
        <v>568</v>
      </c>
    </row>
    <row r="264" spans="1:13" ht="35.1" customHeight="1">
      <c r="A264" s="499" t="s">
        <v>545</v>
      </c>
      <c r="B264" s="500"/>
      <c r="C264" s="500"/>
      <c r="D264" s="500"/>
      <c r="E264" s="500"/>
      <c r="F264" s="500"/>
      <c r="G264" s="500"/>
      <c r="H264" s="500"/>
      <c r="I264" s="500"/>
      <c r="J264" s="500"/>
      <c r="K264" s="500"/>
      <c r="L264" s="500"/>
      <c r="M264" s="501"/>
    </row>
    <row r="265" spans="1:13" ht="35.1" customHeight="1">
      <c r="A265" s="464" t="s">
        <v>546</v>
      </c>
      <c r="B265" s="465"/>
      <c r="C265" s="465"/>
      <c r="D265" s="465"/>
      <c r="E265" s="465"/>
      <c r="F265" s="465"/>
      <c r="G265" s="465"/>
      <c r="H265" s="465"/>
      <c r="I265" s="465"/>
      <c r="J265" s="465"/>
      <c r="K265" s="465"/>
      <c r="L265" s="465"/>
      <c r="M265" s="466"/>
    </row>
    <row r="266" spans="1:13" ht="35.1" customHeight="1">
      <c r="A266" s="464" t="s">
        <v>547</v>
      </c>
      <c r="B266" s="465"/>
      <c r="C266" s="465"/>
      <c r="D266" s="465"/>
      <c r="E266" s="465"/>
      <c r="F266" s="465" t="s">
        <v>548</v>
      </c>
      <c r="G266" s="465"/>
      <c r="H266" s="465"/>
      <c r="I266" s="465"/>
      <c r="J266" s="465"/>
      <c r="K266" s="465" t="s">
        <v>549</v>
      </c>
      <c r="L266" s="465"/>
      <c r="M266" s="466"/>
    </row>
    <row r="267" spans="1:13" ht="35.1" customHeight="1">
      <c r="A267" s="467" t="s">
        <v>550</v>
      </c>
      <c r="B267" s="468"/>
      <c r="C267" s="468"/>
      <c r="D267" s="468"/>
      <c r="E267" s="468"/>
      <c r="F267" s="460" t="s">
        <v>551</v>
      </c>
      <c r="G267" s="460"/>
      <c r="H267" s="460"/>
      <c r="I267" s="460"/>
      <c r="J267" s="460"/>
      <c r="K267" s="460" t="s">
        <v>551</v>
      </c>
      <c r="L267" s="460"/>
      <c r="M267" s="493"/>
    </row>
    <row r="268" spans="1:13" ht="35.1" customHeight="1">
      <c r="A268" s="464" t="s">
        <v>552</v>
      </c>
      <c r="B268" s="465"/>
      <c r="C268" s="465"/>
      <c r="D268" s="465"/>
      <c r="E268" s="465"/>
      <c r="F268" s="465"/>
      <c r="G268" s="465"/>
      <c r="H268" s="465"/>
      <c r="I268" s="465"/>
      <c r="J268" s="465"/>
      <c r="K268" s="465"/>
      <c r="L268" s="465"/>
      <c r="M268" s="466"/>
    </row>
    <row r="269" spans="1:13" ht="35.1" customHeight="1">
      <c r="A269" s="464" t="s">
        <v>547</v>
      </c>
      <c r="B269" s="465"/>
      <c r="C269" s="465"/>
      <c r="D269" s="465"/>
      <c r="E269" s="465"/>
      <c r="F269" s="465" t="s">
        <v>548</v>
      </c>
      <c r="G269" s="465"/>
      <c r="H269" s="465"/>
      <c r="I269" s="465"/>
      <c r="J269" s="465"/>
      <c r="K269" s="465" t="s">
        <v>549</v>
      </c>
      <c r="L269" s="465"/>
      <c r="M269" s="466"/>
    </row>
    <row r="270" spans="1:13" ht="35.1" customHeight="1">
      <c r="A270" s="491" t="s">
        <v>553</v>
      </c>
      <c r="B270" s="492"/>
      <c r="C270" s="492"/>
      <c r="D270" s="492"/>
      <c r="E270" s="492"/>
      <c r="F270" s="465" t="s">
        <v>336</v>
      </c>
      <c r="G270" s="465"/>
      <c r="H270" s="465"/>
      <c r="I270" s="465"/>
      <c r="J270" s="465"/>
      <c r="K270" s="465" t="s">
        <v>336</v>
      </c>
      <c r="L270" s="465"/>
      <c r="M270" s="466"/>
    </row>
    <row r="271" spans="1:13" ht="35.1" customHeight="1">
      <c r="A271" s="491" t="s">
        <v>580</v>
      </c>
      <c r="B271" s="492"/>
      <c r="C271" s="492"/>
      <c r="D271" s="492"/>
      <c r="E271" s="492"/>
      <c r="F271" s="460" t="s">
        <v>336</v>
      </c>
      <c r="G271" s="460"/>
      <c r="H271" s="460"/>
      <c r="I271" s="460"/>
      <c r="J271" s="460"/>
      <c r="K271" s="460" t="s">
        <v>336</v>
      </c>
      <c r="L271" s="460"/>
      <c r="M271" s="493"/>
    </row>
    <row r="272" spans="1:13" ht="35.1" customHeight="1">
      <c r="A272" s="494" t="s">
        <v>555</v>
      </c>
      <c r="B272" s="495"/>
      <c r="C272" s="495"/>
      <c r="D272" s="495"/>
      <c r="E272" s="496"/>
      <c r="F272" s="461" t="s">
        <v>551</v>
      </c>
      <c r="G272" s="469"/>
      <c r="H272" s="469"/>
      <c r="I272" s="469"/>
      <c r="J272" s="462"/>
      <c r="K272" s="461" t="s">
        <v>551</v>
      </c>
      <c r="L272" s="469"/>
      <c r="M272" s="470"/>
    </row>
    <row r="273" spans="1:13" ht="35.1" customHeight="1">
      <c r="A273" s="494" t="s">
        <v>556</v>
      </c>
      <c r="B273" s="495"/>
      <c r="C273" s="495"/>
      <c r="D273" s="495"/>
      <c r="E273" s="496"/>
      <c r="F273" s="461" t="s">
        <v>336</v>
      </c>
      <c r="G273" s="469"/>
      <c r="H273" s="469"/>
      <c r="I273" s="469"/>
      <c r="J273" s="462"/>
      <c r="K273" s="461" t="s">
        <v>336</v>
      </c>
      <c r="L273" s="469"/>
      <c r="M273" s="470"/>
    </row>
    <row r="274" spans="1:13" ht="35.1" customHeight="1">
      <c r="A274" s="464" t="s">
        <v>557</v>
      </c>
      <c r="B274" s="465"/>
      <c r="C274" s="465"/>
      <c r="D274" s="465"/>
      <c r="E274" s="465"/>
      <c r="F274" s="465"/>
      <c r="G274" s="465"/>
      <c r="H274" s="465"/>
      <c r="I274" s="465"/>
      <c r="J274" s="465"/>
      <c r="K274" s="465"/>
      <c r="L274" s="465"/>
      <c r="M274" s="466"/>
    </row>
    <row r="275" spans="1:13" ht="35.1" customHeight="1">
      <c r="A275" s="464" t="s">
        <v>547</v>
      </c>
      <c r="B275" s="465"/>
      <c r="C275" s="465"/>
      <c r="D275" s="465"/>
      <c r="E275" s="465"/>
      <c r="F275" s="465" t="s">
        <v>548</v>
      </c>
      <c r="G275" s="465"/>
      <c r="H275" s="465"/>
      <c r="I275" s="465"/>
      <c r="J275" s="465"/>
      <c r="K275" s="465" t="s">
        <v>549</v>
      </c>
      <c r="L275" s="465"/>
      <c r="M275" s="466"/>
    </row>
    <row r="276" spans="1:13" ht="35.1" customHeight="1">
      <c r="A276" s="467" t="s">
        <v>418</v>
      </c>
      <c r="B276" s="468"/>
      <c r="C276" s="468"/>
      <c r="D276" s="468"/>
      <c r="E276" s="468"/>
      <c r="F276" s="468"/>
      <c r="G276" s="461" t="s">
        <v>645</v>
      </c>
      <c r="H276" s="469"/>
      <c r="I276" s="469"/>
      <c r="J276" s="469"/>
      <c r="K276" s="469"/>
      <c r="L276" s="469"/>
      <c r="M276" s="470"/>
    </row>
    <row r="277" spans="1:13" ht="35.1" customHeight="1">
      <c r="A277" s="222" t="s">
        <v>558</v>
      </c>
      <c r="B277" s="471" t="s">
        <v>670</v>
      </c>
      <c r="C277" s="471"/>
      <c r="D277" s="471"/>
      <c r="E277" s="471"/>
      <c r="F277" s="471"/>
      <c r="G277" s="471"/>
      <c r="H277" s="471"/>
      <c r="I277" s="471"/>
      <c r="J277" s="471"/>
      <c r="K277" s="471"/>
      <c r="L277" s="471"/>
      <c r="M277" s="472"/>
    </row>
    <row r="278" spans="1:13" ht="35.1" customHeight="1">
      <c r="A278" s="222" t="s">
        <v>559</v>
      </c>
      <c r="B278" s="471" t="s">
        <v>632</v>
      </c>
      <c r="C278" s="471"/>
      <c r="D278" s="471"/>
      <c r="E278" s="471"/>
      <c r="F278" s="471"/>
      <c r="G278" s="471"/>
      <c r="H278" s="471"/>
      <c r="I278" s="471"/>
      <c r="J278" s="471"/>
      <c r="K278" s="471"/>
      <c r="L278" s="471"/>
      <c r="M278" s="472"/>
    </row>
    <row r="279" spans="1:13" ht="35.1" customHeight="1">
      <c r="A279" s="473" t="s">
        <v>633</v>
      </c>
      <c r="B279" s="474"/>
      <c r="C279" s="475"/>
      <c r="D279" s="482" t="s">
        <v>634</v>
      </c>
      <c r="E279" s="474"/>
      <c r="F279" s="474"/>
      <c r="G279" s="474"/>
      <c r="H279" s="474"/>
      <c r="I279" s="475"/>
      <c r="J279" s="482" t="s">
        <v>560</v>
      </c>
      <c r="K279" s="474"/>
      <c r="L279" s="474"/>
      <c r="M279" s="485"/>
    </row>
    <row r="280" spans="1:13" ht="35.1" customHeight="1">
      <c r="A280" s="476"/>
      <c r="B280" s="522"/>
      <c r="C280" s="478"/>
      <c r="D280" s="483"/>
      <c r="E280" s="522"/>
      <c r="F280" s="522"/>
      <c r="G280" s="522"/>
      <c r="H280" s="522"/>
      <c r="I280" s="478"/>
      <c r="J280" s="483"/>
      <c r="K280" s="522"/>
      <c r="L280" s="522"/>
      <c r="M280" s="486"/>
    </row>
    <row r="281" spans="1:13" ht="35.1" customHeight="1">
      <c r="A281" s="476"/>
      <c r="B281" s="522"/>
      <c r="C281" s="478"/>
      <c r="D281" s="483"/>
      <c r="E281" s="522"/>
      <c r="F281" s="522"/>
      <c r="G281" s="522"/>
      <c r="H281" s="522"/>
      <c r="I281" s="478"/>
      <c r="J281" s="483"/>
      <c r="K281" s="522"/>
      <c r="L281" s="522"/>
      <c r="M281" s="486"/>
    </row>
    <row r="282" spans="1:13" ht="35.1" customHeight="1">
      <c r="A282" s="479"/>
      <c r="B282" s="480"/>
      <c r="C282" s="481"/>
      <c r="D282" s="484"/>
      <c r="E282" s="480"/>
      <c r="F282" s="480"/>
      <c r="G282" s="480"/>
      <c r="H282" s="480"/>
      <c r="I282" s="481"/>
      <c r="J282" s="484"/>
      <c r="K282" s="480"/>
      <c r="L282" s="480"/>
      <c r="M282" s="487"/>
    </row>
    <row r="283" spans="1:13" ht="35.1" customHeight="1">
      <c r="A283" s="464" t="s">
        <v>561</v>
      </c>
      <c r="B283" s="465"/>
      <c r="C283" s="465"/>
      <c r="D283" s="465"/>
      <c r="E283" s="465"/>
      <c r="F283" s="465"/>
      <c r="G283" s="465"/>
      <c r="H283" s="488" t="s">
        <v>562</v>
      </c>
      <c r="I283" s="489"/>
      <c r="J283" s="489"/>
      <c r="K283" s="489"/>
      <c r="L283" s="489"/>
      <c r="M283" s="490"/>
    </row>
    <row r="284" spans="1:13" ht="35.1" customHeight="1">
      <c r="A284" s="244" t="s">
        <v>563</v>
      </c>
      <c r="B284" s="465" t="s">
        <v>379</v>
      </c>
      <c r="C284" s="465"/>
      <c r="D284" s="215" t="s">
        <v>563</v>
      </c>
      <c r="E284" s="224"/>
      <c r="F284" s="465" t="s">
        <v>379</v>
      </c>
      <c r="G284" s="465"/>
      <c r="H284" s="245"/>
      <c r="I284" s="245"/>
      <c r="J284" s="241" t="s">
        <v>564</v>
      </c>
      <c r="K284" s="245"/>
      <c r="L284" s="241" t="s">
        <v>379</v>
      </c>
      <c r="M284" s="246"/>
    </row>
    <row r="285" spans="1:13" ht="35.1" customHeight="1">
      <c r="A285" s="247" t="s">
        <v>565</v>
      </c>
      <c r="B285" s="460" t="s">
        <v>566</v>
      </c>
      <c r="C285" s="460"/>
      <c r="D285" s="460" t="s">
        <v>567</v>
      </c>
      <c r="E285" s="460"/>
      <c r="F285" s="460" t="s">
        <v>568</v>
      </c>
      <c r="G285" s="460"/>
      <c r="H285" s="245"/>
      <c r="I285" s="245"/>
      <c r="J285" s="461">
        <v>3</v>
      </c>
      <c r="K285" s="462"/>
      <c r="L285" s="224" t="s">
        <v>336</v>
      </c>
      <c r="M285" s="246"/>
    </row>
    <row r="286" spans="1:13" ht="35.1" customHeight="1">
      <c r="A286" s="247" t="s">
        <v>569</v>
      </c>
      <c r="B286" s="460" t="s">
        <v>570</v>
      </c>
      <c r="C286" s="460"/>
      <c r="D286" s="460" t="s">
        <v>571</v>
      </c>
      <c r="E286" s="460"/>
      <c r="F286" s="460" t="s">
        <v>485</v>
      </c>
      <c r="G286" s="460"/>
      <c r="H286" s="245"/>
      <c r="I286" s="245"/>
      <c r="J286" s="461">
        <v>2</v>
      </c>
      <c r="K286" s="462"/>
      <c r="L286" s="224" t="s">
        <v>551</v>
      </c>
      <c r="M286" s="246"/>
    </row>
    <row r="287" spans="1:13" ht="35.1" customHeight="1">
      <c r="A287" s="247" t="s">
        <v>572</v>
      </c>
      <c r="B287" s="460" t="s">
        <v>573</v>
      </c>
      <c r="C287" s="460"/>
      <c r="D287" s="460" t="s">
        <v>574</v>
      </c>
      <c r="E287" s="460"/>
      <c r="F287" s="460" t="s">
        <v>575</v>
      </c>
      <c r="G287" s="460"/>
      <c r="H287" s="245"/>
      <c r="I287" s="245"/>
      <c r="J287" s="461">
        <v>1</v>
      </c>
      <c r="K287" s="462"/>
      <c r="L287" s="224" t="s">
        <v>333</v>
      </c>
      <c r="M287" s="246"/>
    </row>
    <row r="288" spans="1:13" ht="35.1" customHeight="1" thickBot="1">
      <c r="A288" s="248" t="s">
        <v>576</v>
      </c>
      <c r="B288" s="463" t="s">
        <v>577</v>
      </c>
      <c r="C288" s="463"/>
      <c r="D288" s="463" t="s">
        <v>578</v>
      </c>
      <c r="E288" s="463"/>
      <c r="F288" s="463" t="s">
        <v>340</v>
      </c>
      <c r="G288" s="463"/>
      <c r="H288" s="249"/>
      <c r="I288" s="249"/>
      <c r="J288" s="249"/>
      <c r="K288" s="249"/>
      <c r="L288" s="249"/>
      <c r="M288" s="250"/>
    </row>
    <row r="290" spans="1:13" ht="35.1" customHeight="1" thickBot="1">
      <c r="F290" s="251"/>
    </row>
    <row r="291" spans="1:13" ht="35.1" customHeight="1">
      <c r="A291" s="210"/>
      <c r="B291" s="511" t="s">
        <v>507</v>
      </c>
      <c r="C291" s="511"/>
      <c r="D291" s="511"/>
      <c r="E291" s="511"/>
      <c r="F291" s="511"/>
      <c r="G291" s="511"/>
      <c r="H291" s="511"/>
      <c r="I291" s="512"/>
      <c r="J291" s="513" t="s">
        <v>508</v>
      </c>
      <c r="K291" s="511"/>
      <c r="L291" s="511"/>
      <c r="M291" s="514"/>
    </row>
    <row r="292" spans="1:13" ht="35.1" customHeight="1">
      <c r="A292" s="464" t="s">
        <v>509</v>
      </c>
      <c r="B292" s="465"/>
      <c r="C292" s="465"/>
      <c r="D292" s="465"/>
      <c r="E292" s="465"/>
      <c r="F292" s="465"/>
      <c r="G292" s="465"/>
      <c r="H292" s="465"/>
      <c r="I292" s="465"/>
      <c r="J292" s="465"/>
      <c r="K292" s="465"/>
      <c r="L292" s="465"/>
      <c r="M292" s="466"/>
    </row>
    <row r="293" spans="1:13" ht="35.1" customHeight="1">
      <c r="A293" s="212"/>
      <c r="B293" s="474" t="s">
        <v>510</v>
      </c>
      <c r="C293" s="474"/>
      <c r="D293" s="474"/>
      <c r="E293" s="475"/>
      <c r="F293" s="213" t="s">
        <v>511</v>
      </c>
      <c r="G293" s="213"/>
      <c r="H293" s="488" t="s">
        <v>512</v>
      </c>
      <c r="I293" s="489"/>
      <c r="J293" s="515"/>
      <c r="K293" s="214" t="s">
        <v>513</v>
      </c>
      <c r="L293" s="215"/>
      <c r="M293" s="216"/>
    </row>
    <row r="294" spans="1:13" ht="35.1" customHeight="1">
      <c r="A294" s="516" t="s">
        <v>629</v>
      </c>
      <c r="B294" s="489"/>
      <c r="C294" s="489"/>
      <c r="D294" s="489"/>
      <c r="E294" s="489"/>
      <c r="F294" s="489"/>
      <c r="G294" s="489"/>
      <c r="H294" s="489"/>
      <c r="I294" s="489"/>
      <c r="J294" s="489"/>
      <c r="K294" s="489"/>
      <c r="L294" s="489"/>
      <c r="M294" s="490"/>
    </row>
    <row r="295" spans="1:13" ht="35.1" customHeight="1">
      <c r="A295" s="494" t="s">
        <v>514</v>
      </c>
      <c r="B295" s="495"/>
      <c r="C295" s="495"/>
      <c r="D295" s="495"/>
      <c r="E295" s="495"/>
      <c r="F295" s="495"/>
      <c r="G295" s="495"/>
      <c r="H295" s="495"/>
      <c r="I295" s="495"/>
      <c r="J295" s="495"/>
      <c r="K295" s="495"/>
      <c r="L295" s="495"/>
      <c r="M295" s="502"/>
    </row>
    <row r="296" spans="1:13" ht="35.1" customHeight="1">
      <c r="A296" s="491" t="s">
        <v>515</v>
      </c>
      <c r="B296" s="492"/>
      <c r="C296" s="503" t="s">
        <v>320</v>
      </c>
      <c r="D296" s="504"/>
      <c r="E296" s="504"/>
      <c r="F296" s="504"/>
      <c r="G296" s="505"/>
      <c r="H296" s="217" t="s">
        <v>516</v>
      </c>
      <c r="I296" s="218"/>
      <c r="J296" s="500">
        <v>7</v>
      </c>
      <c r="K296" s="500"/>
      <c r="L296" s="500"/>
      <c r="M296" s="501"/>
    </row>
    <row r="297" spans="1:13" ht="35.1" customHeight="1">
      <c r="A297" s="491" t="s">
        <v>517</v>
      </c>
      <c r="B297" s="492"/>
      <c r="C297" s="506" t="s">
        <v>372</v>
      </c>
      <c r="D297" s="495"/>
      <c r="E297" s="495"/>
      <c r="F297" s="495"/>
      <c r="G297" s="496"/>
      <c r="H297" s="217" t="s">
        <v>518</v>
      </c>
      <c r="I297" s="218"/>
      <c r="J297" s="500" t="s">
        <v>319</v>
      </c>
      <c r="K297" s="500"/>
      <c r="L297" s="500"/>
      <c r="M297" s="501"/>
    </row>
    <row r="298" spans="1:13" ht="35.1" customHeight="1">
      <c r="A298" s="491" t="s">
        <v>519</v>
      </c>
      <c r="B298" s="492"/>
      <c r="C298" s="507">
        <v>39580</v>
      </c>
      <c r="D298" s="504"/>
      <c r="E298" s="504"/>
      <c r="F298" s="504"/>
      <c r="G298" s="505"/>
      <c r="H298" s="217" t="s">
        <v>521</v>
      </c>
      <c r="I298" s="218"/>
      <c r="J298" s="500">
        <v>8493026496</v>
      </c>
      <c r="K298" s="500"/>
      <c r="L298" s="500"/>
      <c r="M298" s="501"/>
    </row>
    <row r="299" spans="1:13" ht="35.1" customHeight="1">
      <c r="A299" s="491" t="s">
        <v>522</v>
      </c>
      <c r="B299" s="492"/>
      <c r="C299" s="503" t="s">
        <v>322</v>
      </c>
      <c r="D299" s="504"/>
      <c r="E299" s="504"/>
      <c r="F299" s="504"/>
      <c r="G299" s="505"/>
      <c r="H299" s="467" t="s">
        <v>375</v>
      </c>
      <c r="I299" s="468"/>
      <c r="J299" s="500" t="s">
        <v>321</v>
      </c>
      <c r="K299" s="500"/>
      <c r="L299" s="500"/>
      <c r="M299" s="501"/>
    </row>
    <row r="300" spans="1:13" ht="35.1" customHeight="1">
      <c r="A300" s="491" t="s">
        <v>523</v>
      </c>
      <c r="B300" s="492"/>
      <c r="C300" s="526" t="s">
        <v>590</v>
      </c>
      <c r="D300" s="527"/>
      <c r="E300" s="527"/>
      <c r="F300" s="527"/>
      <c r="G300" s="527"/>
      <c r="H300" s="527"/>
      <c r="I300" s="527"/>
      <c r="J300" s="527"/>
      <c r="K300" s="527"/>
      <c r="L300" s="527"/>
      <c r="M300" s="528"/>
    </row>
    <row r="301" spans="1:13" ht="35.1" customHeight="1">
      <c r="A301" s="464" t="s">
        <v>525</v>
      </c>
      <c r="B301" s="465"/>
      <c r="C301" s="465"/>
      <c r="D301" s="465"/>
      <c r="E301" s="465"/>
      <c r="F301" s="465"/>
      <c r="G301" s="465"/>
      <c r="H301" s="465"/>
      <c r="I301" s="465"/>
      <c r="J301" s="465"/>
      <c r="K301" s="465"/>
      <c r="L301" s="465"/>
      <c r="M301" s="466"/>
    </row>
    <row r="302" spans="1:13" ht="35.1" customHeight="1">
      <c r="A302" s="497" t="s">
        <v>526</v>
      </c>
      <c r="B302" s="465" t="s">
        <v>527</v>
      </c>
      <c r="C302" s="465"/>
      <c r="D302" s="465"/>
      <c r="E302" s="465"/>
      <c r="F302" s="465"/>
      <c r="G302" s="465"/>
      <c r="H302" s="465" t="s">
        <v>528</v>
      </c>
      <c r="I302" s="465"/>
      <c r="J302" s="465"/>
      <c r="K302" s="465"/>
      <c r="L302" s="465"/>
      <c r="M302" s="466"/>
    </row>
    <row r="303" spans="1:13" ht="48.75" customHeight="1">
      <c r="A303" s="497"/>
      <c r="B303" s="219" t="s">
        <v>529</v>
      </c>
      <c r="C303" s="219" t="s">
        <v>530</v>
      </c>
      <c r="D303" s="219" t="s">
        <v>531</v>
      </c>
      <c r="E303" s="219" t="s">
        <v>532</v>
      </c>
      <c r="F303" s="219">
        <v>100</v>
      </c>
      <c r="G303" s="220" t="s">
        <v>364</v>
      </c>
      <c r="H303" s="219" t="s">
        <v>533</v>
      </c>
      <c r="I303" s="219" t="s">
        <v>530</v>
      </c>
      <c r="J303" s="219" t="s">
        <v>531</v>
      </c>
      <c r="K303" s="219" t="s">
        <v>638</v>
      </c>
      <c r="L303" s="219">
        <v>100</v>
      </c>
      <c r="M303" s="221" t="s">
        <v>364</v>
      </c>
    </row>
    <row r="304" spans="1:13" ht="35.1" customHeight="1">
      <c r="A304" s="222" t="s">
        <v>380</v>
      </c>
      <c r="B304" s="224">
        <v>7</v>
      </c>
      <c r="C304" s="224">
        <v>5</v>
      </c>
      <c r="D304" s="224">
        <v>4</v>
      </c>
      <c r="E304" s="224">
        <v>46</v>
      </c>
      <c r="F304" s="225">
        <v>62</v>
      </c>
      <c r="G304" s="224" t="s">
        <v>577</v>
      </c>
      <c r="H304" s="224">
        <v>8</v>
      </c>
      <c r="I304" s="224" t="s">
        <v>57</v>
      </c>
      <c r="J304" s="224">
        <v>4</v>
      </c>
      <c r="K304" s="225">
        <v>62</v>
      </c>
      <c r="L304" s="225">
        <v>74</v>
      </c>
      <c r="M304" s="227" t="s">
        <v>573</v>
      </c>
    </row>
    <row r="305" spans="1:13" ht="35.1" customHeight="1">
      <c r="A305" s="222" t="s">
        <v>381</v>
      </c>
      <c r="B305" s="224">
        <v>6.5</v>
      </c>
      <c r="C305" s="224">
        <v>4</v>
      </c>
      <c r="D305" s="224">
        <v>4.5</v>
      </c>
      <c r="E305" s="224">
        <v>57.5</v>
      </c>
      <c r="F305" s="225">
        <v>72.5</v>
      </c>
      <c r="G305" s="224" t="s">
        <v>573</v>
      </c>
      <c r="H305" s="224">
        <v>8</v>
      </c>
      <c r="I305" s="229" t="s">
        <v>57</v>
      </c>
      <c r="J305" s="229" t="s">
        <v>57</v>
      </c>
      <c r="K305" s="229">
        <v>49</v>
      </c>
      <c r="L305" s="225">
        <v>57</v>
      </c>
      <c r="M305" s="227" t="s">
        <v>568</v>
      </c>
    </row>
    <row r="306" spans="1:13" ht="35.1" customHeight="1">
      <c r="A306" s="222" t="s">
        <v>534</v>
      </c>
      <c r="B306" s="224">
        <v>6.5</v>
      </c>
      <c r="C306" s="224">
        <v>3.5</v>
      </c>
      <c r="D306" s="224">
        <v>4</v>
      </c>
      <c r="E306" s="224">
        <v>37.5</v>
      </c>
      <c r="F306" s="224">
        <v>51.5</v>
      </c>
      <c r="G306" s="224" t="s">
        <v>568</v>
      </c>
      <c r="H306" s="224">
        <v>7.5</v>
      </c>
      <c r="I306" s="224" t="s">
        <v>57</v>
      </c>
      <c r="J306" s="224">
        <v>4</v>
      </c>
      <c r="K306" s="224">
        <v>46</v>
      </c>
      <c r="L306" s="225">
        <v>57.5</v>
      </c>
      <c r="M306" s="227" t="s">
        <v>568</v>
      </c>
    </row>
    <row r="307" spans="1:13" ht="35.1" customHeight="1">
      <c r="A307" s="222" t="s">
        <v>383</v>
      </c>
      <c r="B307" s="224">
        <v>7.25</v>
      </c>
      <c r="C307" s="224">
        <v>4</v>
      </c>
      <c r="D307" s="224">
        <v>5</v>
      </c>
      <c r="E307" s="224">
        <v>51</v>
      </c>
      <c r="F307" s="224">
        <v>67.25</v>
      </c>
      <c r="G307" s="224" t="s">
        <v>577</v>
      </c>
      <c r="H307" s="264">
        <v>6.75</v>
      </c>
      <c r="I307" s="270">
        <v>5</v>
      </c>
      <c r="J307" s="264">
        <v>4</v>
      </c>
      <c r="K307" s="224">
        <v>46.5</v>
      </c>
      <c r="L307" s="225">
        <v>62.25</v>
      </c>
      <c r="M307" s="233" t="s">
        <v>577</v>
      </c>
    </row>
    <row r="308" spans="1:13" ht="35.1" customHeight="1">
      <c r="A308" s="222" t="s">
        <v>426</v>
      </c>
      <c r="B308" s="224">
        <v>7.25</v>
      </c>
      <c r="C308" s="224">
        <v>4</v>
      </c>
      <c r="D308" s="224">
        <v>4</v>
      </c>
      <c r="E308" s="224">
        <v>49.5</v>
      </c>
      <c r="F308" s="224">
        <v>64.75</v>
      </c>
      <c r="G308" s="224" t="s">
        <v>577</v>
      </c>
      <c r="H308" s="224">
        <v>9.75</v>
      </c>
      <c r="I308" s="224">
        <v>5</v>
      </c>
      <c r="J308" s="224">
        <v>4</v>
      </c>
      <c r="K308" s="264">
        <v>48.5</v>
      </c>
      <c r="L308" s="264">
        <v>67.25</v>
      </c>
      <c r="M308" s="227" t="s">
        <v>577</v>
      </c>
    </row>
    <row r="309" spans="1:13" ht="35.1" customHeight="1">
      <c r="A309" s="222" t="s">
        <v>409</v>
      </c>
      <c r="B309" s="224"/>
      <c r="C309" s="224"/>
      <c r="D309" s="224"/>
      <c r="E309" s="224">
        <v>48</v>
      </c>
      <c r="F309" s="224"/>
      <c r="G309" s="224"/>
      <c r="H309" s="224"/>
      <c r="I309" s="224"/>
      <c r="J309" s="224"/>
      <c r="K309" s="224">
        <v>47.5</v>
      </c>
      <c r="L309" s="224"/>
      <c r="M309" s="227"/>
    </row>
    <row r="310" spans="1:13" ht="51.75" customHeight="1">
      <c r="A310" s="222" t="s">
        <v>535</v>
      </c>
      <c r="B310" s="215"/>
      <c r="C310" s="267" t="s">
        <v>536</v>
      </c>
      <c r="D310" s="236">
        <f>(F304+F305+F306+F307+F308)</f>
        <v>318</v>
      </c>
      <c r="E310" s="236"/>
      <c r="F310" s="267" t="s">
        <v>537</v>
      </c>
      <c r="G310" s="236">
        <f>(D310/500)*100</f>
        <v>63.6</v>
      </c>
      <c r="H310" s="236"/>
      <c r="I310" s="215"/>
      <c r="J310" s="498" t="s">
        <v>538</v>
      </c>
      <c r="K310" s="498"/>
      <c r="L310" s="460" t="str">
        <f>IF(G310&gt;=91,"A1",IF(G310&gt;=81,"A2",IF(G310&gt;=71,"B1",IF(G310&gt;=61,"B2",IF(G310&gt;=51,"C1",IF(G310&gt;=41,"C2",IF(G310&gt;=33,"D","E")))))))</f>
        <v>B2</v>
      </c>
      <c r="M310" s="493" t="str">
        <f t="shared" ref="M310:M311" si="10">IF(K310&gt;=91,"A1",IF(K310&gt;=81,"A2",IF(K310&gt;=71,"B1",IF(K310&gt;=61,"B2",IF(K310&gt;=51,"C1",IF(K310&gt;=41,"C2",IF(K310&gt;=33,"D","E")))))))</f>
        <v>E</v>
      </c>
    </row>
    <row r="311" spans="1:13" ht="51.75" customHeight="1">
      <c r="A311" s="268" t="s">
        <v>539</v>
      </c>
      <c r="B311" s="215"/>
      <c r="C311" s="267" t="s">
        <v>540</v>
      </c>
      <c r="D311" s="236">
        <f>(L304+L305+L306+L307+L308)</f>
        <v>318</v>
      </c>
      <c r="E311" s="236"/>
      <c r="F311" s="267" t="s">
        <v>541</v>
      </c>
      <c r="G311" s="224">
        <f>D311/500*100</f>
        <v>63.6</v>
      </c>
      <c r="H311" s="224"/>
      <c r="I311" s="238"/>
      <c r="J311" s="498" t="s">
        <v>542</v>
      </c>
      <c r="K311" s="498"/>
      <c r="L311" s="460" t="str">
        <f>IF(G311&gt;=91,"A1",IF(G311&gt;=81,"A2",IF(G311&gt;=71,"B1",IF(G311&gt;=61,"B2",IF(G311&gt;=51,"C1",IF(G311&gt;=41,"C2",IF(G311&gt;=33,"D","E")))))))</f>
        <v>B2</v>
      </c>
      <c r="M311" s="493" t="str">
        <f t="shared" si="10"/>
        <v>E</v>
      </c>
    </row>
    <row r="312" spans="1:13" ht="35.1" customHeight="1">
      <c r="A312" s="464" t="s">
        <v>543</v>
      </c>
      <c r="B312" s="465"/>
      <c r="C312" s="465"/>
      <c r="D312" s="465">
        <f>SUM(D310,D311)</f>
        <v>636</v>
      </c>
      <c r="E312" s="465"/>
      <c r="F312" s="494" t="s">
        <v>386</v>
      </c>
      <c r="G312" s="495"/>
      <c r="H312" s="496"/>
      <c r="I312" s="241">
        <f>D312*100/1000</f>
        <v>63.6</v>
      </c>
      <c r="J312" s="239" t="s">
        <v>544</v>
      </c>
      <c r="K312" s="242"/>
      <c r="L312" s="239"/>
      <c r="M312" s="243" t="str">
        <f>IF(I312&gt;=91,"A1",IF(I312&gt;=81,"A2",IF(I312&gt;=71,"B1",IF(I312&gt;=61,"B2",IF(I312&gt;=51,"C1",IF(I312&gt;=41,"C2",IF(I312&gt;=33,"D","E")))))))</f>
        <v>B2</v>
      </c>
    </row>
    <row r="313" spans="1:13" ht="35.1" customHeight="1">
      <c r="A313" s="499" t="s">
        <v>545</v>
      </c>
      <c r="B313" s="500"/>
      <c r="C313" s="500"/>
      <c r="D313" s="500"/>
      <c r="E313" s="500"/>
      <c r="F313" s="500"/>
      <c r="G313" s="500"/>
      <c r="H313" s="500"/>
      <c r="I313" s="500"/>
      <c r="J313" s="500"/>
      <c r="K313" s="500"/>
      <c r="L313" s="500"/>
      <c r="M313" s="501"/>
    </row>
    <row r="314" spans="1:13" ht="35.1" customHeight="1">
      <c r="A314" s="464" t="s">
        <v>546</v>
      </c>
      <c r="B314" s="465"/>
      <c r="C314" s="465"/>
      <c r="D314" s="465"/>
      <c r="E314" s="465"/>
      <c r="F314" s="465"/>
      <c r="G314" s="465"/>
      <c r="H314" s="465"/>
      <c r="I314" s="465"/>
      <c r="J314" s="465"/>
      <c r="K314" s="465"/>
      <c r="L314" s="465"/>
      <c r="M314" s="466"/>
    </row>
    <row r="315" spans="1:13" ht="35.1" customHeight="1">
      <c r="A315" s="464" t="s">
        <v>547</v>
      </c>
      <c r="B315" s="465"/>
      <c r="C315" s="465"/>
      <c r="D315" s="465"/>
      <c r="E315" s="465"/>
      <c r="F315" s="465" t="s">
        <v>548</v>
      </c>
      <c r="G315" s="465"/>
      <c r="H315" s="465"/>
      <c r="I315" s="465"/>
      <c r="J315" s="465"/>
      <c r="K315" s="465" t="s">
        <v>549</v>
      </c>
      <c r="L315" s="465"/>
      <c r="M315" s="466"/>
    </row>
    <row r="316" spans="1:13" ht="35.1" customHeight="1">
      <c r="A316" s="467" t="s">
        <v>550</v>
      </c>
      <c r="B316" s="468"/>
      <c r="C316" s="468"/>
      <c r="D316" s="468"/>
      <c r="E316" s="468"/>
      <c r="F316" s="460" t="s">
        <v>551</v>
      </c>
      <c r="G316" s="460"/>
      <c r="H316" s="460"/>
      <c r="I316" s="460"/>
      <c r="J316" s="460"/>
      <c r="K316" s="460" t="s">
        <v>551</v>
      </c>
      <c r="L316" s="460"/>
      <c r="M316" s="493"/>
    </row>
    <row r="317" spans="1:13" ht="35.1" customHeight="1">
      <c r="A317" s="464" t="s">
        <v>552</v>
      </c>
      <c r="B317" s="465"/>
      <c r="C317" s="465"/>
      <c r="D317" s="465"/>
      <c r="E317" s="465"/>
      <c r="F317" s="465"/>
      <c r="G317" s="465"/>
      <c r="H317" s="465"/>
      <c r="I317" s="465"/>
      <c r="J317" s="465"/>
      <c r="K317" s="465"/>
      <c r="L317" s="465"/>
      <c r="M317" s="466"/>
    </row>
    <row r="318" spans="1:13" ht="35.1" customHeight="1">
      <c r="A318" s="464" t="s">
        <v>547</v>
      </c>
      <c r="B318" s="465"/>
      <c r="C318" s="465"/>
      <c r="D318" s="465"/>
      <c r="E318" s="465"/>
      <c r="F318" s="465" t="s">
        <v>548</v>
      </c>
      <c r="G318" s="465"/>
      <c r="H318" s="465"/>
      <c r="I318" s="465"/>
      <c r="J318" s="465"/>
      <c r="K318" s="465" t="s">
        <v>549</v>
      </c>
      <c r="L318" s="465"/>
      <c r="M318" s="466"/>
    </row>
    <row r="319" spans="1:13" ht="35.1" customHeight="1">
      <c r="A319" s="491" t="s">
        <v>553</v>
      </c>
      <c r="B319" s="492"/>
      <c r="C319" s="492"/>
      <c r="D319" s="492"/>
      <c r="E319" s="492"/>
      <c r="F319" s="465" t="s">
        <v>551</v>
      </c>
      <c r="G319" s="465"/>
      <c r="H319" s="465"/>
      <c r="I319" s="465"/>
      <c r="J319" s="465"/>
      <c r="K319" s="465" t="s">
        <v>551</v>
      </c>
      <c r="L319" s="465"/>
      <c r="M319" s="466"/>
    </row>
    <row r="320" spans="1:13" ht="35.1" customHeight="1">
      <c r="A320" s="491" t="s">
        <v>580</v>
      </c>
      <c r="B320" s="492"/>
      <c r="C320" s="492"/>
      <c r="D320" s="492"/>
      <c r="E320" s="492"/>
      <c r="F320" s="460" t="s">
        <v>336</v>
      </c>
      <c r="G320" s="460"/>
      <c r="H320" s="460"/>
      <c r="I320" s="460"/>
      <c r="J320" s="460"/>
      <c r="K320" s="460" t="s">
        <v>336</v>
      </c>
      <c r="L320" s="460"/>
      <c r="M320" s="493"/>
    </row>
    <row r="321" spans="1:13" ht="35.1" customHeight="1">
      <c r="A321" s="494" t="s">
        <v>555</v>
      </c>
      <c r="B321" s="495"/>
      <c r="C321" s="495"/>
      <c r="D321" s="495"/>
      <c r="E321" s="496"/>
      <c r="F321" s="461" t="s">
        <v>551</v>
      </c>
      <c r="G321" s="469"/>
      <c r="H321" s="469"/>
      <c r="I321" s="469"/>
      <c r="J321" s="462"/>
      <c r="K321" s="461" t="s">
        <v>551</v>
      </c>
      <c r="L321" s="469"/>
      <c r="M321" s="470"/>
    </row>
    <row r="322" spans="1:13" ht="35.1" customHeight="1">
      <c r="A322" s="494" t="s">
        <v>556</v>
      </c>
      <c r="B322" s="495"/>
      <c r="C322" s="495"/>
      <c r="D322" s="495"/>
      <c r="E322" s="496"/>
      <c r="F322" s="461" t="s">
        <v>551</v>
      </c>
      <c r="G322" s="469"/>
      <c r="H322" s="469"/>
      <c r="I322" s="469"/>
      <c r="J322" s="462"/>
      <c r="K322" s="461" t="s">
        <v>551</v>
      </c>
      <c r="L322" s="469"/>
      <c r="M322" s="470"/>
    </row>
    <row r="323" spans="1:13" ht="35.1" customHeight="1">
      <c r="A323" s="464" t="s">
        <v>557</v>
      </c>
      <c r="B323" s="465"/>
      <c r="C323" s="465"/>
      <c r="D323" s="465"/>
      <c r="E323" s="465"/>
      <c r="F323" s="465"/>
      <c r="G323" s="465"/>
      <c r="H323" s="465"/>
      <c r="I323" s="465"/>
      <c r="J323" s="465"/>
      <c r="K323" s="465"/>
      <c r="L323" s="465"/>
      <c r="M323" s="466"/>
    </row>
    <row r="324" spans="1:13" ht="35.1" customHeight="1">
      <c r="A324" s="464" t="s">
        <v>547</v>
      </c>
      <c r="B324" s="465"/>
      <c r="C324" s="465"/>
      <c r="D324" s="465"/>
      <c r="E324" s="465"/>
      <c r="F324" s="465" t="s">
        <v>548</v>
      </c>
      <c r="G324" s="465"/>
      <c r="H324" s="465"/>
      <c r="I324" s="465"/>
      <c r="J324" s="465"/>
      <c r="K324" s="465" t="s">
        <v>549</v>
      </c>
      <c r="L324" s="465"/>
      <c r="M324" s="466"/>
    </row>
    <row r="325" spans="1:13" ht="35.1" customHeight="1">
      <c r="A325" s="467" t="s">
        <v>418</v>
      </c>
      <c r="B325" s="468"/>
      <c r="C325" s="468"/>
      <c r="D325" s="468"/>
      <c r="E325" s="468"/>
      <c r="F325" s="468"/>
      <c r="G325" s="461" t="s">
        <v>646</v>
      </c>
      <c r="H325" s="469"/>
      <c r="I325" s="469"/>
      <c r="J325" s="469"/>
      <c r="K325" s="469"/>
      <c r="L325" s="469"/>
      <c r="M325" s="470"/>
    </row>
    <row r="326" spans="1:13" ht="35.1" customHeight="1">
      <c r="A326" s="222" t="s">
        <v>558</v>
      </c>
      <c r="B326" s="471" t="s">
        <v>670</v>
      </c>
      <c r="C326" s="471"/>
      <c r="D326" s="471"/>
      <c r="E326" s="471"/>
      <c r="F326" s="471"/>
      <c r="G326" s="471"/>
      <c r="H326" s="471"/>
      <c r="I326" s="471"/>
      <c r="J326" s="471"/>
      <c r="K326" s="471"/>
      <c r="L326" s="471"/>
      <c r="M326" s="472"/>
    </row>
    <row r="327" spans="1:13" ht="35.1" customHeight="1">
      <c r="A327" s="222" t="s">
        <v>559</v>
      </c>
      <c r="B327" s="471" t="s">
        <v>632</v>
      </c>
      <c r="C327" s="471"/>
      <c r="D327" s="471"/>
      <c r="E327" s="471"/>
      <c r="F327" s="471"/>
      <c r="G327" s="471"/>
      <c r="H327" s="471"/>
      <c r="I327" s="471"/>
      <c r="J327" s="471"/>
      <c r="K327" s="471"/>
      <c r="L327" s="471"/>
      <c r="M327" s="472"/>
    </row>
    <row r="328" spans="1:13" ht="35.1" customHeight="1">
      <c r="A328" s="473" t="s">
        <v>633</v>
      </c>
      <c r="B328" s="474"/>
      <c r="C328" s="475"/>
      <c r="D328" s="482" t="s">
        <v>634</v>
      </c>
      <c r="E328" s="474"/>
      <c r="F328" s="474"/>
      <c r="G328" s="474"/>
      <c r="H328" s="474"/>
      <c r="I328" s="475"/>
      <c r="J328" s="482" t="s">
        <v>560</v>
      </c>
      <c r="K328" s="474"/>
      <c r="L328" s="474"/>
      <c r="M328" s="485"/>
    </row>
    <row r="329" spans="1:13" ht="35.1" customHeight="1">
      <c r="A329" s="476"/>
      <c r="B329" s="522"/>
      <c r="C329" s="478"/>
      <c r="D329" s="483"/>
      <c r="E329" s="522"/>
      <c r="F329" s="522"/>
      <c r="G329" s="522"/>
      <c r="H329" s="522"/>
      <c r="I329" s="478"/>
      <c r="J329" s="483"/>
      <c r="K329" s="522"/>
      <c r="L329" s="522"/>
      <c r="M329" s="486"/>
    </row>
    <row r="330" spans="1:13" ht="35.1" customHeight="1">
      <c r="A330" s="476"/>
      <c r="B330" s="522"/>
      <c r="C330" s="478"/>
      <c r="D330" s="483"/>
      <c r="E330" s="522"/>
      <c r="F330" s="522"/>
      <c r="G330" s="522"/>
      <c r="H330" s="522"/>
      <c r="I330" s="478"/>
      <c r="J330" s="483"/>
      <c r="K330" s="522"/>
      <c r="L330" s="522"/>
      <c r="M330" s="486"/>
    </row>
    <row r="331" spans="1:13" ht="35.1" customHeight="1">
      <c r="A331" s="479"/>
      <c r="B331" s="480"/>
      <c r="C331" s="481"/>
      <c r="D331" s="484"/>
      <c r="E331" s="480"/>
      <c r="F331" s="480"/>
      <c r="G331" s="480"/>
      <c r="H331" s="480"/>
      <c r="I331" s="481"/>
      <c r="J331" s="484"/>
      <c r="K331" s="480"/>
      <c r="L331" s="480"/>
      <c r="M331" s="487"/>
    </row>
    <row r="332" spans="1:13" ht="35.1" customHeight="1">
      <c r="A332" s="464" t="s">
        <v>561</v>
      </c>
      <c r="B332" s="465"/>
      <c r="C332" s="465"/>
      <c r="D332" s="465"/>
      <c r="E332" s="465"/>
      <c r="F332" s="465"/>
      <c r="G332" s="465"/>
      <c r="H332" s="488" t="s">
        <v>562</v>
      </c>
      <c r="I332" s="489"/>
      <c r="J332" s="489"/>
      <c r="K332" s="489"/>
      <c r="L332" s="489"/>
      <c r="M332" s="490"/>
    </row>
    <row r="333" spans="1:13" ht="35.1" customHeight="1">
      <c r="A333" s="244" t="s">
        <v>563</v>
      </c>
      <c r="B333" s="465" t="s">
        <v>379</v>
      </c>
      <c r="C333" s="465"/>
      <c r="D333" s="215" t="s">
        <v>563</v>
      </c>
      <c r="E333" s="224"/>
      <c r="F333" s="465" t="s">
        <v>379</v>
      </c>
      <c r="G333" s="465"/>
      <c r="H333" s="245"/>
      <c r="I333" s="245"/>
      <c r="J333" s="241" t="s">
        <v>564</v>
      </c>
      <c r="K333" s="245"/>
      <c r="L333" s="241" t="s">
        <v>379</v>
      </c>
      <c r="M333" s="246"/>
    </row>
    <row r="334" spans="1:13" ht="35.1" customHeight="1">
      <c r="A334" s="247" t="s">
        <v>565</v>
      </c>
      <c r="B334" s="460" t="s">
        <v>566</v>
      </c>
      <c r="C334" s="460"/>
      <c r="D334" s="460" t="s">
        <v>567</v>
      </c>
      <c r="E334" s="460"/>
      <c r="F334" s="460" t="s">
        <v>568</v>
      </c>
      <c r="G334" s="460"/>
      <c r="H334" s="245"/>
      <c r="I334" s="245"/>
      <c r="J334" s="461">
        <v>3</v>
      </c>
      <c r="K334" s="462"/>
      <c r="L334" s="224" t="s">
        <v>336</v>
      </c>
      <c r="M334" s="246"/>
    </row>
    <row r="335" spans="1:13" ht="35.1" customHeight="1">
      <c r="A335" s="247" t="s">
        <v>569</v>
      </c>
      <c r="B335" s="460" t="s">
        <v>570</v>
      </c>
      <c r="C335" s="460"/>
      <c r="D335" s="460" t="s">
        <v>571</v>
      </c>
      <c r="E335" s="460"/>
      <c r="F335" s="460" t="s">
        <v>485</v>
      </c>
      <c r="G335" s="460"/>
      <c r="H335" s="245"/>
      <c r="I335" s="245"/>
      <c r="J335" s="461">
        <v>2</v>
      </c>
      <c r="K335" s="462"/>
      <c r="L335" s="224" t="s">
        <v>551</v>
      </c>
      <c r="M335" s="246"/>
    </row>
    <row r="336" spans="1:13" ht="35.1" customHeight="1">
      <c r="A336" s="247" t="s">
        <v>572</v>
      </c>
      <c r="B336" s="460" t="s">
        <v>573</v>
      </c>
      <c r="C336" s="460"/>
      <c r="D336" s="460" t="s">
        <v>574</v>
      </c>
      <c r="E336" s="460"/>
      <c r="F336" s="460" t="s">
        <v>575</v>
      </c>
      <c r="G336" s="460"/>
      <c r="H336" s="245"/>
      <c r="I336" s="245"/>
      <c r="J336" s="461">
        <v>1</v>
      </c>
      <c r="K336" s="462"/>
      <c r="L336" s="224" t="s">
        <v>333</v>
      </c>
      <c r="M336" s="246"/>
    </row>
    <row r="337" spans="1:13" ht="35.1" customHeight="1" thickBot="1">
      <c r="A337" s="248" t="s">
        <v>576</v>
      </c>
      <c r="B337" s="463" t="s">
        <v>577</v>
      </c>
      <c r="C337" s="463"/>
      <c r="D337" s="463" t="s">
        <v>578</v>
      </c>
      <c r="E337" s="463"/>
      <c r="F337" s="463" t="s">
        <v>340</v>
      </c>
      <c r="G337" s="463"/>
      <c r="H337" s="249"/>
      <c r="I337" s="249"/>
      <c r="J337" s="249"/>
      <c r="K337" s="249"/>
      <c r="L337" s="249"/>
      <c r="M337" s="250"/>
    </row>
    <row r="339" spans="1:13" ht="35.1" customHeight="1" thickBot="1"/>
    <row r="340" spans="1:13" ht="35.1" customHeight="1">
      <c r="A340" s="210"/>
      <c r="B340" s="511" t="s">
        <v>507</v>
      </c>
      <c r="C340" s="511"/>
      <c r="D340" s="511"/>
      <c r="E340" s="511"/>
      <c r="F340" s="511"/>
      <c r="G340" s="511"/>
      <c r="H340" s="511"/>
      <c r="I340" s="512"/>
      <c r="J340" s="513" t="s">
        <v>508</v>
      </c>
      <c r="K340" s="511"/>
      <c r="L340" s="511"/>
      <c r="M340" s="514"/>
    </row>
    <row r="341" spans="1:13" ht="35.1" customHeight="1">
      <c r="A341" s="464" t="s">
        <v>509</v>
      </c>
      <c r="B341" s="465"/>
      <c r="C341" s="465"/>
      <c r="D341" s="465"/>
      <c r="E341" s="465"/>
      <c r="F341" s="465"/>
      <c r="G341" s="465"/>
      <c r="H341" s="465"/>
      <c r="I341" s="465"/>
      <c r="J341" s="465"/>
      <c r="K341" s="465"/>
      <c r="L341" s="465"/>
      <c r="M341" s="466"/>
    </row>
    <row r="342" spans="1:13" ht="35.1" customHeight="1">
      <c r="A342" s="212"/>
      <c r="B342" s="474" t="s">
        <v>510</v>
      </c>
      <c r="C342" s="474"/>
      <c r="D342" s="474"/>
      <c r="E342" s="475"/>
      <c r="F342" s="213" t="s">
        <v>511</v>
      </c>
      <c r="G342" s="213"/>
      <c r="H342" s="488" t="s">
        <v>512</v>
      </c>
      <c r="I342" s="489"/>
      <c r="J342" s="515"/>
      <c r="K342" s="214" t="s">
        <v>513</v>
      </c>
      <c r="L342" s="215"/>
      <c r="M342" s="216"/>
    </row>
    <row r="343" spans="1:13" ht="35.1" customHeight="1">
      <c r="A343" s="516" t="s">
        <v>629</v>
      </c>
      <c r="B343" s="489"/>
      <c r="C343" s="489"/>
      <c r="D343" s="489"/>
      <c r="E343" s="489"/>
      <c r="F343" s="489"/>
      <c r="G343" s="489"/>
      <c r="H343" s="489"/>
      <c r="I343" s="489"/>
      <c r="J343" s="489"/>
      <c r="K343" s="489"/>
      <c r="L343" s="489"/>
      <c r="M343" s="490"/>
    </row>
    <row r="344" spans="1:13" ht="35.1" customHeight="1">
      <c r="A344" s="494" t="s">
        <v>514</v>
      </c>
      <c r="B344" s="495"/>
      <c r="C344" s="495"/>
      <c r="D344" s="495"/>
      <c r="E344" s="495"/>
      <c r="F344" s="495"/>
      <c r="G344" s="495"/>
      <c r="H344" s="495"/>
      <c r="I344" s="495"/>
      <c r="J344" s="495"/>
      <c r="K344" s="495"/>
      <c r="L344" s="495"/>
      <c r="M344" s="502"/>
    </row>
    <row r="345" spans="1:13" ht="35.1" customHeight="1">
      <c r="A345" s="491" t="s">
        <v>515</v>
      </c>
      <c r="B345" s="492"/>
      <c r="C345" s="503" t="s">
        <v>91</v>
      </c>
      <c r="D345" s="504"/>
      <c r="E345" s="504"/>
      <c r="F345" s="504"/>
      <c r="G345" s="505"/>
      <c r="H345" s="217" t="s">
        <v>516</v>
      </c>
      <c r="I345" s="218"/>
      <c r="J345" s="500">
        <v>8</v>
      </c>
      <c r="K345" s="500"/>
      <c r="L345" s="500"/>
      <c r="M345" s="501"/>
    </row>
    <row r="346" spans="1:13" ht="35.1" customHeight="1">
      <c r="A346" s="491" t="s">
        <v>517</v>
      </c>
      <c r="B346" s="492"/>
      <c r="C346" s="506" t="s">
        <v>372</v>
      </c>
      <c r="D346" s="495"/>
      <c r="E346" s="495"/>
      <c r="F346" s="495"/>
      <c r="G346" s="496"/>
      <c r="H346" s="217" t="s">
        <v>518</v>
      </c>
      <c r="I346" s="218"/>
      <c r="J346" s="500" t="s">
        <v>90</v>
      </c>
      <c r="K346" s="500"/>
      <c r="L346" s="500"/>
      <c r="M346" s="501"/>
    </row>
    <row r="347" spans="1:13" ht="35.1" customHeight="1">
      <c r="A347" s="491" t="s">
        <v>519</v>
      </c>
      <c r="B347" s="492"/>
      <c r="C347" s="503" t="s">
        <v>593</v>
      </c>
      <c r="D347" s="504"/>
      <c r="E347" s="504"/>
      <c r="F347" s="504"/>
      <c r="G347" s="505"/>
      <c r="H347" s="217" t="s">
        <v>521</v>
      </c>
      <c r="I347" s="218"/>
      <c r="J347" s="500">
        <v>9419357973</v>
      </c>
      <c r="K347" s="500"/>
      <c r="L347" s="500"/>
      <c r="M347" s="501"/>
    </row>
    <row r="348" spans="1:13" ht="35.1" customHeight="1">
      <c r="A348" s="491" t="s">
        <v>522</v>
      </c>
      <c r="B348" s="492"/>
      <c r="C348" s="503" t="s">
        <v>93</v>
      </c>
      <c r="D348" s="504"/>
      <c r="E348" s="504"/>
      <c r="F348" s="504"/>
      <c r="G348" s="505"/>
      <c r="H348" s="467" t="s">
        <v>375</v>
      </c>
      <c r="I348" s="468"/>
      <c r="J348" s="500" t="s">
        <v>92</v>
      </c>
      <c r="K348" s="500"/>
      <c r="L348" s="500"/>
      <c r="M348" s="501"/>
    </row>
    <row r="349" spans="1:13" ht="35.1" customHeight="1">
      <c r="A349" s="491" t="s">
        <v>523</v>
      </c>
      <c r="B349" s="492"/>
      <c r="C349" s="508" t="s">
        <v>594</v>
      </c>
      <c r="D349" s="509"/>
      <c r="E349" s="509"/>
      <c r="F349" s="509"/>
      <c r="G349" s="509"/>
      <c r="H349" s="509"/>
      <c r="I349" s="509"/>
      <c r="J349" s="509"/>
      <c r="K349" s="509"/>
      <c r="L349" s="509"/>
      <c r="M349" s="510"/>
    </row>
    <row r="350" spans="1:13" ht="35.1" customHeight="1">
      <c r="A350" s="464" t="s">
        <v>525</v>
      </c>
      <c r="B350" s="465"/>
      <c r="C350" s="465"/>
      <c r="D350" s="465"/>
      <c r="E350" s="465"/>
      <c r="F350" s="465"/>
      <c r="G350" s="465"/>
      <c r="H350" s="465"/>
      <c r="I350" s="465"/>
      <c r="J350" s="465"/>
      <c r="K350" s="465"/>
      <c r="L350" s="465"/>
      <c r="M350" s="466"/>
    </row>
    <row r="351" spans="1:13" ht="35.1" customHeight="1">
      <c r="A351" s="497" t="s">
        <v>526</v>
      </c>
      <c r="B351" s="465" t="s">
        <v>527</v>
      </c>
      <c r="C351" s="465"/>
      <c r="D351" s="465"/>
      <c r="E351" s="465"/>
      <c r="F351" s="465"/>
      <c r="G351" s="465"/>
      <c r="H351" s="465" t="s">
        <v>528</v>
      </c>
      <c r="I351" s="465"/>
      <c r="J351" s="465"/>
      <c r="K351" s="465"/>
      <c r="L351" s="465"/>
      <c r="M351" s="466"/>
    </row>
    <row r="352" spans="1:13" ht="46.5" customHeight="1">
      <c r="A352" s="497"/>
      <c r="B352" s="219" t="s">
        <v>529</v>
      </c>
      <c r="C352" s="219" t="s">
        <v>530</v>
      </c>
      <c r="D352" s="219" t="s">
        <v>531</v>
      </c>
      <c r="E352" s="219" t="s">
        <v>532</v>
      </c>
      <c r="F352" s="219">
        <v>100</v>
      </c>
      <c r="G352" s="220" t="s">
        <v>364</v>
      </c>
      <c r="H352" s="219" t="s">
        <v>533</v>
      </c>
      <c r="I352" s="219" t="s">
        <v>530</v>
      </c>
      <c r="J352" s="219" t="s">
        <v>531</v>
      </c>
      <c r="K352" s="219" t="s">
        <v>638</v>
      </c>
      <c r="L352" s="219">
        <v>100</v>
      </c>
      <c r="M352" s="221" t="s">
        <v>364</v>
      </c>
    </row>
    <row r="353" spans="1:13" ht="35.1" customHeight="1">
      <c r="A353" s="222" t="s">
        <v>380</v>
      </c>
      <c r="B353" s="224">
        <v>9.5</v>
      </c>
      <c r="C353" s="224">
        <v>5</v>
      </c>
      <c r="D353" s="224">
        <v>5</v>
      </c>
      <c r="E353" s="224">
        <v>69.5</v>
      </c>
      <c r="F353" s="225">
        <v>89</v>
      </c>
      <c r="G353" s="224" t="s">
        <v>570</v>
      </c>
      <c r="H353" s="224">
        <v>8.5</v>
      </c>
      <c r="I353" s="224">
        <v>5</v>
      </c>
      <c r="J353" s="224">
        <v>5</v>
      </c>
      <c r="K353" s="225">
        <v>68.5</v>
      </c>
      <c r="L353" s="225">
        <v>87</v>
      </c>
      <c r="M353" s="227" t="s">
        <v>570</v>
      </c>
    </row>
    <row r="354" spans="1:13" ht="35.1" customHeight="1">
      <c r="A354" s="222" t="s">
        <v>381</v>
      </c>
      <c r="B354" s="224">
        <v>7.5</v>
      </c>
      <c r="C354" s="224">
        <v>5</v>
      </c>
      <c r="D354" s="224">
        <v>5</v>
      </c>
      <c r="E354" s="224">
        <v>65.5</v>
      </c>
      <c r="F354" s="225">
        <v>83</v>
      </c>
      <c r="G354" s="224" t="s">
        <v>570</v>
      </c>
      <c r="H354" s="224">
        <v>8</v>
      </c>
      <c r="I354" s="229" t="s">
        <v>68</v>
      </c>
      <c r="J354" s="229" t="s">
        <v>68</v>
      </c>
      <c r="K354" s="229">
        <v>65.5</v>
      </c>
      <c r="L354" s="225">
        <v>73.5</v>
      </c>
      <c r="M354" s="227" t="s">
        <v>573</v>
      </c>
    </row>
    <row r="355" spans="1:13" ht="35.1" customHeight="1">
      <c r="A355" s="222" t="s">
        <v>534</v>
      </c>
      <c r="B355" s="224">
        <v>10</v>
      </c>
      <c r="C355" s="224">
        <v>4.5</v>
      </c>
      <c r="D355" s="224">
        <v>5</v>
      </c>
      <c r="E355" s="224">
        <v>60</v>
      </c>
      <c r="F355" s="224">
        <v>79.5</v>
      </c>
      <c r="G355" s="224" t="s">
        <v>573</v>
      </c>
      <c r="H355" s="224">
        <v>9</v>
      </c>
      <c r="I355" s="224" t="s">
        <v>68</v>
      </c>
      <c r="J355" s="224">
        <v>5</v>
      </c>
      <c r="K355" s="224">
        <v>63</v>
      </c>
      <c r="L355" s="225">
        <v>77</v>
      </c>
      <c r="M355" s="227" t="s">
        <v>573</v>
      </c>
    </row>
    <row r="356" spans="1:13" ht="35.1" customHeight="1">
      <c r="A356" s="222" t="s">
        <v>383</v>
      </c>
      <c r="B356" s="224">
        <v>9.75</v>
      </c>
      <c r="C356" s="224">
        <v>5</v>
      </c>
      <c r="D356" s="224">
        <v>5</v>
      </c>
      <c r="E356" s="224">
        <v>71</v>
      </c>
      <c r="F356" s="224">
        <v>90.75</v>
      </c>
      <c r="G356" s="224" t="s">
        <v>570</v>
      </c>
      <c r="H356" s="264">
        <v>9.75</v>
      </c>
      <c r="I356" s="270">
        <v>5</v>
      </c>
      <c r="J356" s="264">
        <v>5</v>
      </c>
      <c r="K356" s="224">
        <v>70</v>
      </c>
      <c r="L356" s="225">
        <v>89.75</v>
      </c>
      <c r="M356" s="233" t="s">
        <v>570</v>
      </c>
    </row>
    <row r="357" spans="1:13" ht="35.1" customHeight="1">
      <c r="A357" s="222" t="s">
        <v>426</v>
      </c>
      <c r="B357" s="224">
        <v>9.25</v>
      </c>
      <c r="C357" s="224">
        <v>5</v>
      </c>
      <c r="D357" s="224">
        <v>5</v>
      </c>
      <c r="E357" s="224">
        <v>59.5</v>
      </c>
      <c r="F357" s="224">
        <v>78.75</v>
      </c>
      <c r="G357" s="224" t="s">
        <v>573</v>
      </c>
      <c r="H357" s="224">
        <v>9</v>
      </c>
      <c r="I357" s="224">
        <v>5</v>
      </c>
      <c r="J357" s="224">
        <v>5</v>
      </c>
      <c r="K357" s="264">
        <v>70</v>
      </c>
      <c r="L357" s="264">
        <v>89</v>
      </c>
      <c r="M357" s="227" t="s">
        <v>570</v>
      </c>
    </row>
    <row r="358" spans="1:13" ht="35.1" customHeight="1">
      <c r="A358" s="222" t="s">
        <v>409</v>
      </c>
      <c r="B358" s="224"/>
      <c r="C358" s="224"/>
      <c r="D358" s="224"/>
      <c r="E358" s="224">
        <v>48</v>
      </c>
      <c r="F358" s="224"/>
      <c r="G358" s="224"/>
      <c r="H358" s="224"/>
      <c r="I358" s="224"/>
      <c r="J358" s="224"/>
      <c r="K358" s="224">
        <v>49</v>
      </c>
      <c r="L358" s="224"/>
      <c r="M358" s="227"/>
    </row>
    <row r="359" spans="1:13" ht="48.75" customHeight="1">
      <c r="A359" s="222" t="s">
        <v>535</v>
      </c>
      <c r="B359" s="215"/>
      <c r="C359" s="267" t="s">
        <v>536</v>
      </c>
      <c r="D359" s="236">
        <f>(F353+F354+F355+F356+F357)</f>
        <v>421</v>
      </c>
      <c r="E359" s="236"/>
      <c r="F359" s="267" t="s">
        <v>537</v>
      </c>
      <c r="G359" s="236">
        <f>(D359/500)*100</f>
        <v>84.2</v>
      </c>
      <c r="H359" s="236"/>
      <c r="I359" s="215"/>
      <c r="J359" s="498" t="s">
        <v>538</v>
      </c>
      <c r="K359" s="498"/>
      <c r="L359" s="460" t="str">
        <f>IF(G359&gt;=91,"A1",IF(G359&gt;=81,"A2",IF(G359&gt;=71,"B1",IF(G359&gt;=61,"B2",IF(G359&gt;=51,"C1",IF(G359&gt;=41,"C2",IF(G359&gt;=33,"D","E")))))))</f>
        <v>A2</v>
      </c>
      <c r="M359" s="493" t="str">
        <f t="shared" ref="M359:M360" si="11">IF(K359&gt;=91,"A1",IF(K359&gt;=81,"A2",IF(K359&gt;=71,"B1",IF(K359&gt;=61,"B2",IF(K359&gt;=51,"C1",IF(K359&gt;=41,"C2",IF(K359&gt;=33,"D","E")))))))</f>
        <v>E</v>
      </c>
    </row>
    <row r="360" spans="1:13" ht="51.75" customHeight="1">
      <c r="A360" s="268" t="s">
        <v>539</v>
      </c>
      <c r="B360" s="215"/>
      <c r="C360" s="267" t="s">
        <v>540</v>
      </c>
      <c r="D360" s="236">
        <f>(L353+L354+L355+L356+L357)</f>
        <v>416.25</v>
      </c>
      <c r="E360" s="236"/>
      <c r="F360" s="267" t="s">
        <v>541</v>
      </c>
      <c r="G360" s="224">
        <f>D360/500*100</f>
        <v>83.25</v>
      </c>
      <c r="H360" s="224"/>
      <c r="I360" s="238"/>
      <c r="J360" s="498" t="s">
        <v>542</v>
      </c>
      <c r="K360" s="498"/>
      <c r="L360" s="460" t="str">
        <f>IF(G360&gt;=91,"A1",IF(G360&gt;=81,"A2",IF(G360&gt;=71,"B1",IF(G360&gt;=61,"B2",IF(G360&gt;=51,"C1",IF(G360&gt;=41,"C2",IF(G360&gt;=33,"D","E")))))))</f>
        <v>A2</v>
      </c>
      <c r="M360" s="493" t="str">
        <f t="shared" si="11"/>
        <v>E</v>
      </c>
    </row>
    <row r="361" spans="1:13" ht="35.1" customHeight="1">
      <c r="A361" s="464" t="s">
        <v>543</v>
      </c>
      <c r="B361" s="465"/>
      <c r="C361" s="465"/>
      <c r="D361" s="465">
        <f>SUM(D359,D360)</f>
        <v>837.25</v>
      </c>
      <c r="E361" s="465"/>
      <c r="F361" s="494" t="s">
        <v>386</v>
      </c>
      <c r="G361" s="495"/>
      <c r="H361" s="496"/>
      <c r="I361" s="261">
        <f>D361*100/1000</f>
        <v>83.724999999999994</v>
      </c>
      <c r="J361" s="239" t="s">
        <v>544</v>
      </c>
      <c r="K361" s="242"/>
      <c r="L361" s="239"/>
      <c r="M361" s="243" t="str">
        <f>IF(I361&gt;=91,"A1",IF(I361&gt;=81,"A2",IF(I361&gt;=71,"B1",IF(I361&gt;=61,"B2",IF(I361&gt;=51,"C1",IF(I361&gt;=41,"C2",IF(I361&gt;=33,"D","E")))))))</f>
        <v>A2</v>
      </c>
    </row>
    <row r="362" spans="1:13" ht="35.1" customHeight="1">
      <c r="A362" s="499" t="s">
        <v>545</v>
      </c>
      <c r="B362" s="500"/>
      <c r="C362" s="500"/>
      <c r="D362" s="500"/>
      <c r="E362" s="500"/>
      <c r="F362" s="500"/>
      <c r="G362" s="500"/>
      <c r="H362" s="500"/>
      <c r="I362" s="500"/>
      <c r="J362" s="500"/>
      <c r="K362" s="500"/>
      <c r="L362" s="500"/>
      <c r="M362" s="501"/>
    </row>
    <row r="363" spans="1:13" ht="35.1" customHeight="1">
      <c r="A363" s="464" t="s">
        <v>546</v>
      </c>
      <c r="B363" s="465"/>
      <c r="C363" s="465"/>
      <c r="D363" s="465"/>
      <c r="E363" s="465"/>
      <c r="F363" s="465"/>
      <c r="G363" s="465"/>
      <c r="H363" s="465"/>
      <c r="I363" s="465"/>
      <c r="J363" s="465"/>
      <c r="K363" s="465"/>
      <c r="L363" s="465"/>
      <c r="M363" s="466"/>
    </row>
    <row r="364" spans="1:13" ht="35.1" customHeight="1">
      <c r="A364" s="464" t="s">
        <v>547</v>
      </c>
      <c r="B364" s="465"/>
      <c r="C364" s="465"/>
      <c r="D364" s="465"/>
      <c r="E364" s="465"/>
      <c r="F364" s="465" t="s">
        <v>548</v>
      </c>
      <c r="G364" s="465"/>
      <c r="H364" s="465"/>
      <c r="I364" s="465"/>
      <c r="J364" s="465"/>
      <c r="K364" s="465" t="s">
        <v>549</v>
      </c>
      <c r="L364" s="465"/>
      <c r="M364" s="466"/>
    </row>
    <row r="365" spans="1:13" ht="35.1" customHeight="1">
      <c r="A365" s="467" t="s">
        <v>550</v>
      </c>
      <c r="B365" s="468"/>
      <c r="C365" s="468"/>
      <c r="D365" s="468"/>
      <c r="E365" s="468"/>
      <c r="F365" s="460" t="s">
        <v>336</v>
      </c>
      <c r="G365" s="460"/>
      <c r="H365" s="460"/>
      <c r="I365" s="460"/>
      <c r="J365" s="460"/>
      <c r="K365" s="460" t="s">
        <v>336</v>
      </c>
      <c r="L365" s="460"/>
      <c r="M365" s="493"/>
    </row>
    <row r="366" spans="1:13" ht="35.1" customHeight="1">
      <c r="A366" s="464" t="s">
        <v>552</v>
      </c>
      <c r="B366" s="465"/>
      <c r="C366" s="465"/>
      <c r="D366" s="465"/>
      <c r="E366" s="465"/>
      <c r="F366" s="465"/>
      <c r="G366" s="465"/>
      <c r="H366" s="465"/>
      <c r="I366" s="465"/>
      <c r="J366" s="465"/>
      <c r="K366" s="465"/>
      <c r="L366" s="465"/>
      <c r="M366" s="466"/>
    </row>
    <row r="367" spans="1:13" ht="35.1" customHeight="1">
      <c r="A367" s="464" t="s">
        <v>547</v>
      </c>
      <c r="B367" s="465"/>
      <c r="C367" s="465"/>
      <c r="D367" s="465"/>
      <c r="E367" s="465"/>
      <c r="F367" s="465" t="s">
        <v>548</v>
      </c>
      <c r="G367" s="465"/>
      <c r="H367" s="465"/>
      <c r="I367" s="465"/>
      <c r="J367" s="465"/>
      <c r="K367" s="465" t="s">
        <v>549</v>
      </c>
      <c r="L367" s="465"/>
      <c r="M367" s="466"/>
    </row>
    <row r="368" spans="1:13" ht="35.1" customHeight="1">
      <c r="A368" s="491" t="s">
        <v>553</v>
      </c>
      <c r="B368" s="492"/>
      <c r="C368" s="492"/>
      <c r="D368" s="492"/>
      <c r="E368" s="492"/>
      <c r="F368" s="465" t="s">
        <v>336</v>
      </c>
      <c r="G368" s="465"/>
      <c r="H368" s="465"/>
      <c r="I368" s="465"/>
      <c r="J368" s="465"/>
      <c r="K368" s="465" t="s">
        <v>336</v>
      </c>
      <c r="L368" s="465"/>
      <c r="M368" s="466"/>
    </row>
    <row r="369" spans="1:13" ht="35.1" customHeight="1">
      <c r="A369" s="491" t="s">
        <v>580</v>
      </c>
      <c r="B369" s="492"/>
      <c r="C369" s="492"/>
      <c r="D369" s="492"/>
      <c r="E369" s="492"/>
      <c r="F369" s="460" t="s">
        <v>336</v>
      </c>
      <c r="G369" s="460"/>
      <c r="H369" s="460"/>
      <c r="I369" s="460"/>
      <c r="J369" s="460"/>
      <c r="K369" s="460" t="s">
        <v>336</v>
      </c>
      <c r="L369" s="460"/>
      <c r="M369" s="493"/>
    </row>
    <row r="370" spans="1:13" ht="35.1" customHeight="1">
      <c r="A370" s="494" t="s">
        <v>555</v>
      </c>
      <c r="B370" s="495"/>
      <c r="C370" s="495"/>
      <c r="D370" s="495"/>
      <c r="E370" s="496"/>
      <c r="F370" s="461" t="s">
        <v>336</v>
      </c>
      <c r="G370" s="469"/>
      <c r="H370" s="469"/>
      <c r="I370" s="469"/>
      <c r="J370" s="462"/>
      <c r="K370" s="461" t="s">
        <v>336</v>
      </c>
      <c r="L370" s="469"/>
      <c r="M370" s="470"/>
    </row>
    <row r="371" spans="1:13" ht="35.1" customHeight="1">
      <c r="A371" s="494" t="s">
        <v>556</v>
      </c>
      <c r="B371" s="495"/>
      <c r="C371" s="495"/>
      <c r="D371" s="495"/>
      <c r="E371" s="496"/>
      <c r="F371" s="461" t="s">
        <v>336</v>
      </c>
      <c r="G371" s="469"/>
      <c r="H371" s="469"/>
      <c r="I371" s="469"/>
      <c r="J371" s="462"/>
      <c r="K371" s="461" t="s">
        <v>336</v>
      </c>
      <c r="L371" s="469"/>
      <c r="M371" s="470"/>
    </row>
    <row r="372" spans="1:13" ht="35.1" customHeight="1">
      <c r="A372" s="464" t="s">
        <v>557</v>
      </c>
      <c r="B372" s="465"/>
      <c r="C372" s="465"/>
      <c r="D372" s="465"/>
      <c r="E372" s="465"/>
      <c r="F372" s="465"/>
      <c r="G372" s="465"/>
      <c r="H372" s="465"/>
      <c r="I372" s="465"/>
      <c r="J372" s="465"/>
      <c r="K372" s="465"/>
      <c r="L372" s="465"/>
      <c r="M372" s="466"/>
    </row>
    <row r="373" spans="1:13" ht="35.1" customHeight="1">
      <c r="A373" s="464" t="s">
        <v>547</v>
      </c>
      <c r="B373" s="465"/>
      <c r="C373" s="465"/>
      <c r="D373" s="465"/>
      <c r="E373" s="465"/>
      <c r="F373" s="465" t="s">
        <v>548</v>
      </c>
      <c r="G373" s="465"/>
      <c r="H373" s="465"/>
      <c r="I373" s="465"/>
      <c r="J373" s="465"/>
      <c r="K373" s="465" t="s">
        <v>549</v>
      </c>
      <c r="L373" s="465"/>
      <c r="M373" s="466"/>
    </row>
    <row r="374" spans="1:13" ht="35.1" customHeight="1">
      <c r="A374" s="467" t="s">
        <v>418</v>
      </c>
      <c r="B374" s="468"/>
      <c r="C374" s="468"/>
      <c r="D374" s="468"/>
      <c r="E374" s="468"/>
      <c r="F374" s="468"/>
      <c r="G374" s="461" t="s">
        <v>647</v>
      </c>
      <c r="H374" s="469"/>
      <c r="I374" s="469"/>
      <c r="J374" s="469"/>
      <c r="K374" s="469"/>
      <c r="L374" s="469"/>
      <c r="M374" s="470"/>
    </row>
    <row r="375" spans="1:13" ht="35.1" customHeight="1">
      <c r="A375" s="222" t="s">
        <v>558</v>
      </c>
      <c r="B375" s="471" t="s">
        <v>588</v>
      </c>
      <c r="C375" s="471"/>
      <c r="D375" s="471"/>
      <c r="E375" s="471"/>
      <c r="F375" s="471"/>
      <c r="G375" s="471"/>
      <c r="H375" s="471"/>
      <c r="I375" s="471"/>
      <c r="J375" s="471"/>
      <c r="K375" s="471"/>
      <c r="L375" s="471"/>
      <c r="M375" s="472"/>
    </row>
    <row r="376" spans="1:13" ht="35.1" customHeight="1">
      <c r="A376" s="222" t="s">
        <v>559</v>
      </c>
      <c r="B376" s="471" t="s">
        <v>632</v>
      </c>
      <c r="C376" s="471"/>
      <c r="D376" s="471"/>
      <c r="E376" s="471"/>
      <c r="F376" s="471"/>
      <c r="G376" s="471"/>
      <c r="H376" s="471"/>
      <c r="I376" s="471"/>
      <c r="J376" s="471"/>
      <c r="K376" s="471"/>
      <c r="L376" s="471"/>
      <c r="M376" s="472"/>
    </row>
    <row r="377" spans="1:13" ht="35.1" customHeight="1">
      <c r="A377" s="473" t="s">
        <v>633</v>
      </c>
      <c r="B377" s="474"/>
      <c r="C377" s="475"/>
      <c r="D377" s="482" t="s">
        <v>634</v>
      </c>
      <c r="E377" s="474"/>
      <c r="F377" s="474"/>
      <c r="G377" s="474"/>
      <c r="H377" s="474"/>
      <c r="I377" s="475"/>
      <c r="J377" s="482" t="s">
        <v>560</v>
      </c>
      <c r="K377" s="474"/>
      <c r="L377" s="474"/>
      <c r="M377" s="485"/>
    </row>
    <row r="378" spans="1:13" ht="35.1" customHeight="1">
      <c r="A378" s="476"/>
      <c r="B378" s="522"/>
      <c r="C378" s="478"/>
      <c r="D378" s="483"/>
      <c r="E378" s="522"/>
      <c r="F378" s="522"/>
      <c r="G378" s="522"/>
      <c r="H378" s="522"/>
      <c r="I378" s="478"/>
      <c r="J378" s="483"/>
      <c r="K378" s="522"/>
      <c r="L378" s="522"/>
      <c r="M378" s="486"/>
    </row>
    <row r="379" spans="1:13" ht="35.1" customHeight="1">
      <c r="A379" s="476"/>
      <c r="B379" s="522"/>
      <c r="C379" s="478"/>
      <c r="D379" s="483"/>
      <c r="E379" s="522"/>
      <c r="F379" s="522"/>
      <c r="G379" s="522"/>
      <c r="H379" s="522"/>
      <c r="I379" s="478"/>
      <c r="J379" s="483"/>
      <c r="K379" s="522"/>
      <c r="L379" s="522"/>
      <c r="M379" s="486"/>
    </row>
    <row r="380" spans="1:13" ht="35.1" customHeight="1">
      <c r="A380" s="479"/>
      <c r="B380" s="480"/>
      <c r="C380" s="481"/>
      <c r="D380" s="484"/>
      <c r="E380" s="480"/>
      <c r="F380" s="480"/>
      <c r="G380" s="480"/>
      <c r="H380" s="480"/>
      <c r="I380" s="481"/>
      <c r="J380" s="484"/>
      <c r="K380" s="480"/>
      <c r="L380" s="480"/>
      <c r="M380" s="487"/>
    </row>
    <row r="381" spans="1:13" ht="35.1" customHeight="1">
      <c r="A381" s="464" t="s">
        <v>561</v>
      </c>
      <c r="B381" s="465"/>
      <c r="C381" s="465"/>
      <c r="D381" s="465"/>
      <c r="E381" s="465"/>
      <c r="F381" s="465"/>
      <c r="G381" s="465"/>
      <c r="H381" s="488" t="s">
        <v>562</v>
      </c>
      <c r="I381" s="489"/>
      <c r="J381" s="489"/>
      <c r="K381" s="489"/>
      <c r="L381" s="489"/>
      <c r="M381" s="490"/>
    </row>
    <row r="382" spans="1:13" ht="35.1" customHeight="1">
      <c r="A382" s="244" t="s">
        <v>563</v>
      </c>
      <c r="B382" s="465" t="s">
        <v>379</v>
      </c>
      <c r="C382" s="465"/>
      <c r="D382" s="215" t="s">
        <v>563</v>
      </c>
      <c r="E382" s="224"/>
      <c r="F382" s="465" t="s">
        <v>379</v>
      </c>
      <c r="G382" s="465"/>
      <c r="H382" s="245"/>
      <c r="I382" s="245"/>
      <c r="J382" s="241" t="s">
        <v>564</v>
      </c>
      <c r="K382" s="245"/>
      <c r="L382" s="241" t="s">
        <v>379</v>
      </c>
      <c r="M382" s="246"/>
    </row>
    <row r="383" spans="1:13" ht="35.1" customHeight="1">
      <c r="A383" s="247" t="s">
        <v>565</v>
      </c>
      <c r="B383" s="460" t="s">
        <v>566</v>
      </c>
      <c r="C383" s="460"/>
      <c r="D383" s="460" t="s">
        <v>567</v>
      </c>
      <c r="E383" s="460"/>
      <c r="F383" s="460" t="s">
        <v>568</v>
      </c>
      <c r="G383" s="460"/>
      <c r="H383" s="245"/>
      <c r="I383" s="245"/>
      <c r="J383" s="461">
        <v>3</v>
      </c>
      <c r="K383" s="462"/>
      <c r="L383" s="224" t="s">
        <v>336</v>
      </c>
      <c r="M383" s="246"/>
    </row>
    <row r="384" spans="1:13" ht="35.1" customHeight="1">
      <c r="A384" s="247" t="s">
        <v>569</v>
      </c>
      <c r="B384" s="460" t="s">
        <v>570</v>
      </c>
      <c r="C384" s="460"/>
      <c r="D384" s="460" t="s">
        <v>571</v>
      </c>
      <c r="E384" s="460"/>
      <c r="F384" s="460" t="s">
        <v>485</v>
      </c>
      <c r="G384" s="460"/>
      <c r="H384" s="245"/>
      <c r="I384" s="245"/>
      <c r="J384" s="461">
        <v>2</v>
      </c>
      <c r="K384" s="462"/>
      <c r="L384" s="224" t="s">
        <v>551</v>
      </c>
      <c r="M384" s="246"/>
    </row>
    <row r="385" spans="1:13" ht="35.1" customHeight="1">
      <c r="A385" s="247" t="s">
        <v>572</v>
      </c>
      <c r="B385" s="460" t="s">
        <v>573</v>
      </c>
      <c r="C385" s="460"/>
      <c r="D385" s="460" t="s">
        <v>574</v>
      </c>
      <c r="E385" s="460"/>
      <c r="F385" s="460" t="s">
        <v>575</v>
      </c>
      <c r="G385" s="460"/>
      <c r="H385" s="245"/>
      <c r="I385" s="245"/>
      <c r="J385" s="461">
        <v>1</v>
      </c>
      <c r="K385" s="462"/>
      <c r="L385" s="224" t="s">
        <v>333</v>
      </c>
      <c r="M385" s="246"/>
    </row>
    <row r="386" spans="1:13" ht="35.1" customHeight="1" thickBot="1">
      <c r="A386" s="248" t="s">
        <v>576</v>
      </c>
      <c r="B386" s="463" t="s">
        <v>577</v>
      </c>
      <c r="C386" s="463"/>
      <c r="D386" s="463" t="s">
        <v>578</v>
      </c>
      <c r="E386" s="463"/>
      <c r="F386" s="463" t="s">
        <v>340</v>
      </c>
      <c r="G386" s="463"/>
      <c r="H386" s="249"/>
      <c r="I386" s="249"/>
      <c r="J386" s="249"/>
      <c r="K386" s="249"/>
      <c r="L386" s="249"/>
      <c r="M386" s="250"/>
    </row>
    <row r="388" spans="1:13" ht="35.1" customHeight="1" thickBot="1"/>
    <row r="389" spans="1:13" ht="35.1" customHeight="1">
      <c r="A389" s="210"/>
      <c r="B389" s="511" t="s">
        <v>507</v>
      </c>
      <c r="C389" s="511"/>
      <c r="D389" s="511"/>
      <c r="E389" s="511"/>
      <c r="F389" s="511"/>
      <c r="G389" s="511"/>
      <c r="H389" s="511"/>
      <c r="I389" s="512"/>
      <c r="J389" s="513" t="s">
        <v>508</v>
      </c>
      <c r="K389" s="511"/>
      <c r="L389" s="511"/>
      <c r="M389" s="514"/>
    </row>
    <row r="390" spans="1:13" ht="35.1" customHeight="1">
      <c r="A390" s="464" t="s">
        <v>509</v>
      </c>
      <c r="B390" s="465"/>
      <c r="C390" s="465"/>
      <c r="D390" s="465"/>
      <c r="E390" s="465"/>
      <c r="F390" s="465"/>
      <c r="G390" s="465"/>
      <c r="H390" s="465"/>
      <c r="I390" s="465"/>
      <c r="J390" s="465"/>
      <c r="K390" s="465"/>
      <c r="L390" s="465"/>
      <c r="M390" s="466"/>
    </row>
    <row r="391" spans="1:13" ht="35.1" customHeight="1">
      <c r="A391" s="212"/>
      <c r="B391" s="474" t="s">
        <v>510</v>
      </c>
      <c r="C391" s="474"/>
      <c r="D391" s="474"/>
      <c r="E391" s="475"/>
      <c r="F391" s="517" t="s">
        <v>511</v>
      </c>
      <c r="G391" s="518"/>
      <c r="H391" s="488" t="s">
        <v>512</v>
      </c>
      <c r="I391" s="489"/>
      <c r="J391" s="515"/>
      <c r="K391" s="214" t="s">
        <v>513</v>
      </c>
      <c r="L391" s="215"/>
      <c r="M391" s="216"/>
    </row>
    <row r="392" spans="1:13" ht="35.1" customHeight="1">
      <c r="A392" s="516" t="s">
        <v>629</v>
      </c>
      <c r="B392" s="489"/>
      <c r="C392" s="489"/>
      <c r="D392" s="489"/>
      <c r="E392" s="489"/>
      <c r="F392" s="489"/>
      <c r="G392" s="489"/>
      <c r="H392" s="489"/>
      <c r="I392" s="489"/>
      <c r="J392" s="489"/>
      <c r="K392" s="489"/>
      <c r="L392" s="489"/>
      <c r="M392" s="490"/>
    </row>
    <row r="393" spans="1:13" ht="35.1" customHeight="1">
      <c r="A393" s="494" t="s">
        <v>514</v>
      </c>
      <c r="B393" s="495"/>
      <c r="C393" s="495"/>
      <c r="D393" s="495"/>
      <c r="E393" s="495"/>
      <c r="F393" s="495"/>
      <c r="G393" s="495"/>
      <c r="H393" s="495"/>
      <c r="I393" s="495"/>
      <c r="J393" s="495"/>
      <c r="K393" s="495"/>
      <c r="L393" s="495"/>
      <c r="M393" s="502"/>
    </row>
    <row r="394" spans="1:13" ht="35.1" customHeight="1">
      <c r="A394" s="491" t="s">
        <v>515</v>
      </c>
      <c r="B394" s="492"/>
      <c r="C394" s="503" t="s">
        <v>101</v>
      </c>
      <c r="D394" s="504"/>
      <c r="E394" s="504"/>
      <c r="F394" s="504"/>
      <c r="G394" s="505"/>
      <c r="H394" s="217" t="s">
        <v>516</v>
      </c>
      <c r="I394" s="218"/>
      <c r="J394" s="500">
        <v>9</v>
      </c>
      <c r="K394" s="500"/>
      <c r="L394" s="500"/>
      <c r="M394" s="501"/>
    </row>
    <row r="395" spans="1:13" ht="35.1" customHeight="1">
      <c r="A395" s="491" t="s">
        <v>517</v>
      </c>
      <c r="B395" s="492"/>
      <c r="C395" s="506" t="s">
        <v>372</v>
      </c>
      <c r="D395" s="495"/>
      <c r="E395" s="495"/>
      <c r="F395" s="495"/>
      <c r="G395" s="496"/>
      <c r="H395" s="217" t="s">
        <v>518</v>
      </c>
      <c r="I395" s="218"/>
      <c r="J395" s="500" t="s">
        <v>100</v>
      </c>
      <c r="K395" s="500"/>
      <c r="L395" s="500"/>
      <c r="M395" s="501"/>
    </row>
    <row r="396" spans="1:13" ht="35.1" customHeight="1">
      <c r="A396" s="491" t="s">
        <v>519</v>
      </c>
      <c r="B396" s="492"/>
      <c r="C396" s="507">
        <v>39881</v>
      </c>
      <c r="D396" s="504"/>
      <c r="E396" s="504"/>
      <c r="F396" s="504"/>
      <c r="G396" s="505"/>
      <c r="H396" s="217" t="s">
        <v>521</v>
      </c>
      <c r="I396" s="218"/>
      <c r="J396" s="500">
        <v>9797715631</v>
      </c>
      <c r="K396" s="500"/>
      <c r="L396" s="500"/>
      <c r="M396" s="501"/>
    </row>
    <row r="397" spans="1:13" ht="35.1" customHeight="1">
      <c r="A397" s="491" t="s">
        <v>522</v>
      </c>
      <c r="B397" s="492"/>
      <c r="C397" s="503" t="s">
        <v>103</v>
      </c>
      <c r="D397" s="504"/>
      <c r="E397" s="504"/>
      <c r="F397" s="504"/>
      <c r="G397" s="505"/>
      <c r="H397" s="467" t="s">
        <v>375</v>
      </c>
      <c r="I397" s="468"/>
      <c r="J397" s="500" t="s">
        <v>102</v>
      </c>
      <c r="K397" s="500"/>
      <c r="L397" s="500"/>
      <c r="M397" s="501"/>
    </row>
    <row r="398" spans="1:13" ht="35.1" customHeight="1">
      <c r="A398" s="491" t="s">
        <v>523</v>
      </c>
      <c r="B398" s="492"/>
      <c r="C398" s="508" t="s">
        <v>595</v>
      </c>
      <c r="D398" s="509"/>
      <c r="E398" s="509"/>
      <c r="F398" s="509"/>
      <c r="G398" s="509"/>
      <c r="H398" s="509"/>
      <c r="I398" s="509"/>
      <c r="J398" s="509"/>
      <c r="K398" s="509"/>
      <c r="L398" s="509"/>
      <c r="M398" s="510"/>
    </row>
    <row r="399" spans="1:13" ht="35.1" customHeight="1">
      <c r="A399" s="464" t="s">
        <v>525</v>
      </c>
      <c r="B399" s="465"/>
      <c r="C399" s="465"/>
      <c r="D399" s="465"/>
      <c r="E399" s="465"/>
      <c r="F399" s="465"/>
      <c r="G399" s="465"/>
      <c r="H399" s="465"/>
      <c r="I399" s="465"/>
      <c r="J399" s="465"/>
      <c r="K399" s="465"/>
      <c r="L399" s="465"/>
      <c r="M399" s="466"/>
    </row>
    <row r="400" spans="1:13" ht="35.1" customHeight="1">
      <c r="A400" s="497" t="s">
        <v>526</v>
      </c>
      <c r="B400" s="465" t="s">
        <v>527</v>
      </c>
      <c r="C400" s="465"/>
      <c r="D400" s="465"/>
      <c r="E400" s="465"/>
      <c r="F400" s="465"/>
      <c r="G400" s="465"/>
      <c r="H400" s="465" t="s">
        <v>528</v>
      </c>
      <c r="I400" s="465"/>
      <c r="J400" s="465"/>
      <c r="K400" s="465"/>
      <c r="L400" s="465"/>
      <c r="M400" s="466"/>
    </row>
    <row r="401" spans="1:13" ht="49.5" customHeight="1">
      <c r="A401" s="497"/>
      <c r="B401" s="219" t="s">
        <v>529</v>
      </c>
      <c r="C401" s="219" t="s">
        <v>530</v>
      </c>
      <c r="D401" s="219" t="s">
        <v>531</v>
      </c>
      <c r="E401" s="219" t="s">
        <v>532</v>
      </c>
      <c r="F401" s="219">
        <v>100</v>
      </c>
      <c r="G401" s="220" t="s">
        <v>364</v>
      </c>
      <c r="H401" s="219" t="s">
        <v>533</v>
      </c>
      <c r="I401" s="219" t="s">
        <v>530</v>
      </c>
      <c r="J401" s="219" t="s">
        <v>531</v>
      </c>
      <c r="K401" s="219" t="s">
        <v>638</v>
      </c>
      <c r="L401" s="219">
        <v>100</v>
      </c>
      <c r="M401" s="221" t="s">
        <v>364</v>
      </c>
    </row>
    <row r="402" spans="1:13" ht="35.1" customHeight="1">
      <c r="A402" s="222" t="s">
        <v>380</v>
      </c>
      <c r="B402" s="224">
        <v>6.75</v>
      </c>
      <c r="C402" s="224">
        <v>5</v>
      </c>
      <c r="D402" s="224">
        <v>5</v>
      </c>
      <c r="E402" s="224">
        <v>63.5</v>
      </c>
      <c r="F402" s="225">
        <v>80.25</v>
      </c>
      <c r="G402" s="224" t="s">
        <v>573</v>
      </c>
      <c r="H402" s="272">
        <v>8.5</v>
      </c>
      <c r="I402" s="224">
        <v>5</v>
      </c>
      <c r="J402" s="224">
        <v>5</v>
      </c>
      <c r="K402" s="225">
        <v>63</v>
      </c>
      <c r="L402" s="226">
        <f>SUM(H402:K402)</f>
        <v>81.5</v>
      </c>
      <c r="M402" s="227" t="s">
        <v>573</v>
      </c>
    </row>
    <row r="403" spans="1:13" ht="35.1" customHeight="1">
      <c r="A403" s="222" t="s">
        <v>381</v>
      </c>
      <c r="B403" s="224">
        <v>6.75</v>
      </c>
      <c r="C403" s="224">
        <v>4.5</v>
      </c>
      <c r="D403" s="224">
        <v>5</v>
      </c>
      <c r="E403" s="224">
        <v>59</v>
      </c>
      <c r="F403" s="225">
        <v>75.25</v>
      </c>
      <c r="G403" s="224" t="s">
        <v>573</v>
      </c>
      <c r="H403" s="272">
        <v>8</v>
      </c>
      <c r="I403" s="229" t="s">
        <v>68</v>
      </c>
      <c r="J403" s="229" t="s">
        <v>57</v>
      </c>
      <c r="K403" s="229">
        <v>61.5</v>
      </c>
      <c r="L403" s="225">
        <v>69.5</v>
      </c>
      <c r="M403" s="227" t="s">
        <v>577</v>
      </c>
    </row>
    <row r="404" spans="1:13" ht="35.1" customHeight="1">
      <c r="A404" s="222" t="s">
        <v>534</v>
      </c>
      <c r="B404" s="224">
        <v>7</v>
      </c>
      <c r="C404" s="224">
        <v>3</v>
      </c>
      <c r="D404" s="224">
        <v>4</v>
      </c>
      <c r="E404" s="224">
        <v>23</v>
      </c>
      <c r="F404" s="224">
        <v>37</v>
      </c>
      <c r="G404" s="224" t="s">
        <v>575</v>
      </c>
      <c r="H404" s="272">
        <v>7.5</v>
      </c>
      <c r="I404" s="224" t="s">
        <v>57</v>
      </c>
      <c r="J404" s="224" t="s">
        <v>45</v>
      </c>
      <c r="K404" s="224">
        <v>37</v>
      </c>
      <c r="L404" s="226">
        <v>44.5</v>
      </c>
      <c r="M404" s="227" t="s">
        <v>485</v>
      </c>
    </row>
    <row r="405" spans="1:13" ht="35.1" customHeight="1">
      <c r="A405" s="222" t="s">
        <v>383</v>
      </c>
      <c r="B405" s="224">
        <v>4.5</v>
      </c>
      <c r="C405" s="224">
        <v>3</v>
      </c>
      <c r="D405" s="224">
        <v>4</v>
      </c>
      <c r="E405" s="224">
        <v>43</v>
      </c>
      <c r="F405" s="224">
        <v>54.5</v>
      </c>
      <c r="G405" s="224" t="s">
        <v>568</v>
      </c>
      <c r="H405" s="264">
        <v>5.75</v>
      </c>
      <c r="I405" s="265">
        <v>4</v>
      </c>
      <c r="J405" s="226">
        <v>3</v>
      </c>
      <c r="K405" s="224">
        <v>46.5</v>
      </c>
      <c r="L405" s="225">
        <v>59.25</v>
      </c>
      <c r="M405" s="233" t="s">
        <v>568</v>
      </c>
    </row>
    <row r="406" spans="1:13" ht="35.1" customHeight="1">
      <c r="A406" s="222" t="s">
        <v>426</v>
      </c>
      <c r="B406" s="224">
        <v>6.5</v>
      </c>
      <c r="C406" s="224">
        <v>3</v>
      </c>
      <c r="D406" s="224">
        <v>3</v>
      </c>
      <c r="E406" s="224">
        <v>59</v>
      </c>
      <c r="F406" s="224">
        <v>71.5</v>
      </c>
      <c r="G406" s="224" t="s">
        <v>573</v>
      </c>
      <c r="H406" s="272">
        <v>8.25</v>
      </c>
      <c r="I406" s="224">
        <v>4</v>
      </c>
      <c r="J406" s="224">
        <v>4</v>
      </c>
      <c r="K406" s="264">
        <v>54</v>
      </c>
      <c r="L406" s="264">
        <v>70.25</v>
      </c>
      <c r="M406" s="227" t="s">
        <v>577</v>
      </c>
    </row>
    <row r="407" spans="1:13" ht="35.1" customHeight="1">
      <c r="A407" s="222" t="s">
        <v>409</v>
      </c>
      <c r="B407" s="224"/>
      <c r="C407" s="224"/>
      <c r="D407" s="224"/>
      <c r="E407" s="224">
        <v>46</v>
      </c>
      <c r="F407" s="224"/>
      <c r="G407" s="224"/>
      <c r="H407" s="224"/>
      <c r="I407" s="224"/>
      <c r="J407" s="224"/>
      <c r="K407" s="224">
        <v>48</v>
      </c>
      <c r="L407" s="224"/>
      <c r="M407" s="227"/>
    </row>
    <row r="408" spans="1:13" ht="49.5" customHeight="1">
      <c r="A408" s="222" t="s">
        <v>535</v>
      </c>
      <c r="B408" s="215"/>
      <c r="C408" s="267" t="s">
        <v>536</v>
      </c>
      <c r="D408" s="236">
        <f>(F402+F403+F404+F405+F406)</f>
        <v>318.5</v>
      </c>
      <c r="E408" s="236"/>
      <c r="F408" s="267" t="s">
        <v>537</v>
      </c>
      <c r="G408" s="236">
        <f>(D408/500)*100</f>
        <v>63.7</v>
      </c>
      <c r="H408" s="236"/>
      <c r="I408" s="215"/>
      <c r="J408" s="498" t="s">
        <v>538</v>
      </c>
      <c r="K408" s="498"/>
      <c r="L408" s="460" t="str">
        <f>IF(G408&gt;=91,"A1",IF(G408&gt;=81,"A2",IF(G408&gt;=71,"B1",IF(G408&gt;=61,"B2",IF(G408&gt;=51,"C1",IF(G408&gt;=41,"C2",IF(G408&gt;=33,"D","E")))))))</f>
        <v>B2</v>
      </c>
      <c r="M408" s="493" t="str">
        <f t="shared" ref="M408:M409" si="12">IF(K408&gt;=91,"A1",IF(K408&gt;=81,"A2",IF(K408&gt;=71,"B1",IF(K408&gt;=61,"B2",IF(K408&gt;=51,"C1",IF(K408&gt;=41,"C2",IF(K408&gt;=33,"D","E")))))))</f>
        <v>E</v>
      </c>
    </row>
    <row r="409" spans="1:13" ht="52.5" customHeight="1">
      <c r="A409" s="268" t="s">
        <v>539</v>
      </c>
      <c r="B409" s="215"/>
      <c r="C409" s="267" t="s">
        <v>540</v>
      </c>
      <c r="D409" s="236">
        <f>(L402+L403+L404+L405+L406)</f>
        <v>325</v>
      </c>
      <c r="E409" s="236"/>
      <c r="F409" s="267" t="s">
        <v>541</v>
      </c>
      <c r="G409" s="224">
        <f>D409/500*100</f>
        <v>65</v>
      </c>
      <c r="H409" s="224"/>
      <c r="I409" s="238"/>
      <c r="J409" s="498" t="s">
        <v>542</v>
      </c>
      <c r="K409" s="498"/>
      <c r="L409" s="460" t="str">
        <f>IF(G409&gt;=91,"A1",IF(G409&gt;=81,"A2",IF(G409&gt;=71,"B1",IF(G409&gt;=61,"B2",IF(G409&gt;=51,"C1",IF(G409&gt;=41,"C2",IF(G409&gt;=33,"D","E")))))))</f>
        <v>B2</v>
      </c>
      <c r="M409" s="493" t="str">
        <f t="shared" si="12"/>
        <v>E</v>
      </c>
    </row>
    <row r="410" spans="1:13" ht="35.1" customHeight="1">
      <c r="A410" s="464" t="s">
        <v>543</v>
      </c>
      <c r="B410" s="465"/>
      <c r="C410" s="465"/>
      <c r="D410" s="465">
        <f>SUM(D408,D409)</f>
        <v>643.5</v>
      </c>
      <c r="E410" s="465"/>
      <c r="F410" s="494" t="s">
        <v>386</v>
      </c>
      <c r="G410" s="495"/>
      <c r="H410" s="496"/>
      <c r="I410" s="241">
        <f>D410*100/1000</f>
        <v>64.349999999999994</v>
      </c>
      <c r="J410" s="239" t="s">
        <v>544</v>
      </c>
      <c r="K410" s="242"/>
      <c r="L410" s="239"/>
      <c r="M410" s="243" t="str">
        <f>IF(I410&gt;=91,"A1",IF(I410&gt;=81,"A2",IF(I410&gt;=71,"B1",IF(I410&gt;=61,"B2",IF(I410&gt;=51,"C1",IF(I410&gt;=41,"C2",IF(I410&gt;=33,"D","E")))))))</f>
        <v>B2</v>
      </c>
    </row>
    <row r="411" spans="1:13" ht="35.1" customHeight="1">
      <c r="A411" s="499" t="s">
        <v>545</v>
      </c>
      <c r="B411" s="500"/>
      <c r="C411" s="500"/>
      <c r="D411" s="500"/>
      <c r="E411" s="500"/>
      <c r="F411" s="500"/>
      <c r="G411" s="500"/>
      <c r="H411" s="500"/>
      <c r="I411" s="500"/>
      <c r="J411" s="500"/>
      <c r="K411" s="500"/>
      <c r="L411" s="500"/>
      <c r="M411" s="501"/>
    </row>
    <row r="412" spans="1:13" ht="35.1" customHeight="1">
      <c r="A412" s="464" t="s">
        <v>546</v>
      </c>
      <c r="B412" s="465"/>
      <c r="C412" s="465"/>
      <c r="D412" s="465"/>
      <c r="E412" s="465"/>
      <c r="F412" s="465"/>
      <c r="G412" s="465"/>
      <c r="H412" s="465"/>
      <c r="I412" s="465"/>
      <c r="J412" s="465"/>
      <c r="K412" s="465"/>
      <c r="L412" s="465"/>
      <c r="M412" s="466"/>
    </row>
    <row r="413" spans="1:13" ht="35.1" customHeight="1">
      <c r="A413" s="464" t="s">
        <v>547</v>
      </c>
      <c r="B413" s="465"/>
      <c r="C413" s="465"/>
      <c r="D413" s="465"/>
      <c r="E413" s="465"/>
      <c r="F413" s="465" t="s">
        <v>548</v>
      </c>
      <c r="G413" s="465"/>
      <c r="H413" s="465"/>
      <c r="I413" s="465"/>
      <c r="J413" s="465"/>
      <c r="K413" s="465" t="s">
        <v>549</v>
      </c>
      <c r="L413" s="465"/>
      <c r="M413" s="466"/>
    </row>
    <row r="414" spans="1:13" ht="35.1" customHeight="1">
      <c r="A414" s="467" t="s">
        <v>550</v>
      </c>
      <c r="B414" s="468"/>
      <c r="C414" s="468"/>
      <c r="D414" s="468"/>
      <c r="E414" s="468"/>
      <c r="F414" s="460" t="s">
        <v>336</v>
      </c>
      <c r="G414" s="460"/>
      <c r="H414" s="460"/>
      <c r="I414" s="460"/>
      <c r="J414" s="460"/>
      <c r="K414" s="460" t="s">
        <v>336</v>
      </c>
      <c r="L414" s="460"/>
      <c r="M414" s="493"/>
    </row>
    <row r="415" spans="1:13" ht="35.1" customHeight="1">
      <c r="A415" s="464" t="s">
        <v>552</v>
      </c>
      <c r="B415" s="465"/>
      <c r="C415" s="465"/>
      <c r="D415" s="465"/>
      <c r="E415" s="465"/>
      <c r="F415" s="465"/>
      <c r="G415" s="465"/>
      <c r="H415" s="465"/>
      <c r="I415" s="465"/>
      <c r="J415" s="465"/>
      <c r="K415" s="465"/>
      <c r="L415" s="465"/>
      <c r="M415" s="466"/>
    </row>
    <row r="416" spans="1:13" ht="35.1" customHeight="1">
      <c r="A416" s="464" t="s">
        <v>547</v>
      </c>
      <c r="B416" s="465"/>
      <c r="C416" s="465"/>
      <c r="D416" s="465"/>
      <c r="E416" s="465"/>
      <c r="F416" s="465" t="s">
        <v>548</v>
      </c>
      <c r="G416" s="465"/>
      <c r="H416" s="465"/>
      <c r="I416" s="465"/>
      <c r="J416" s="465"/>
      <c r="K416" s="465" t="s">
        <v>549</v>
      </c>
      <c r="L416" s="465"/>
      <c r="M416" s="466"/>
    </row>
    <row r="417" spans="1:13" ht="35.1" customHeight="1">
      <c r="A417" s="491" t="s">
        <v>553</v>
      </c>
      <c r="B417" s="492"/>
      <c r="C417" s="492"/>
      <c r="D417" s="492"/>
      <c r="E417" s="492"/>
      <c r="F417" s="465" t="s">
        <v>336</v>
      </c>
      <c r="G417" s="465"/>
      <c r="H417" s="465"/>
      <c r="I417" s="465"/>
      <c r="J417" s="465"/>
      <c r="K417" s="465" t="s">
        <v>336</v>
      </c>
      <c r="L417" s="465"/>
      <c r="M417" s="466"/>
    </row>
    <row r="418" spans="1:13" ht="35.1" customHeight="1">
      <c r="A418" s="491" t="s">
        <v>580</v>
      </c>
      <c r="B418" s="492"/>
      <c r="C418" s="492"/>
      <c r="D418" s="492"/>
      <c r="E418" s="492"/>
      <c r="F418" s="460" t="s">
        <v>333</v>
      </c>
      <c r="G418" s="460"/>
      <c r="H418" s="460"/>
      <c r="I418" s="460"/>
      <c r="J418" s="460"/>
      <c r="K418" s="460" t="s">
        <v>333</v>
      </c>
      <c r="L418" s="460"/>
      <c r="M418" s="493"/>
    </row>
    <row r="419" spans="1:13" ht="35.1" customHeight="1">
      <c r="A419" s="494" t="s">
        <v>555</v>
      </c>
      <c r="B419" s="495"/>
      <c r="C419" s="495"/>
      <c r="D419" s="495"/>
      <c r="E419" s="496"/>
      <c r="F419" s="461" t="s">
        <v>336</v>
      </c>
      <c r="G419" s="469"/>
      <c r="H419" s="469"/>
      <c r="I419" s="469"/>
      <c r="J419" s="462"/>
      <c r="K419" s="461" t="s">
        <v>336</v>
      </c>
      <c r="L419" s="469"/>
      <c r="M419" s="470"/>
    </row>
    <row r="420" spans="1:13" ht="35.1" customHeight="1">
      <c r="A420" s="494" t="s">
        <v>556</v>
      </c>
      <c r="B420" s="495"/>
      <c r="C420" s="495"/>
      <c r="D420" s="495"/>
      <c r="E420" s="496"/>
      <c r="F420" s="461" t="s">
        <v>336</v>
      </c>
      <c r="G420" s="469"/>
      <c r="H420" s="469"/>
      <c r="I420" s="469"/>
      <c r="J420" s="462"/>
      <c r="K420" s="461" t="s">
        <v>336</v>
      </c>
      <c r="L420" s="469"/>
      <c r="M420" s="470"/>
    </row>
    <row r="421" spans="1:13" ht="35.1" customHeight="1">
      <c r="A421" s="464" t="s">
        <v>557</v>
      </c>
      <c r="B421" s="465"/>
      <c r="C421" s="465"/>
      <c r="D421" s="465"/>
      <c r="E421" s="465"/>
      <c r="F421" s="465"/>
      <c r="G421" s="465"/>
      <c r="H421" s="465"/>
      <c r="I421" s="465"/>
      <c r="J421" s="465"/>
      <c r="K421" s="465"/>
      <c r="L421" s="465"/>
      <c r="M421" s="466"/>
    </row>
    <row r="422" spans="1:13" ht="35.1" customHeight="1">
      <c r="A422" s="464" t="s">
        <v>547</v>
      </c>
      <c r="B422" s="465"/>
      <c r="C422" s="465"/>
      <c r="D422" s="465"/>
      <c r="E422" s="465"/>
      <c r="F422" s="465" t="s">
        <v>548</v>
      </c>
      <c r="G422" s="465"/>
      <c r="H422" s="465"/>
      <c r="I422" s="465"/>
      <c r="J422" s="465"/>
      <c r="K422" s="465" t="s">
        <v>549</v>
      </c>
      <c r="L422" s="465"/>
      <c r="M422" s="466"/>
    </row>
    <row r="423" spans="1:13" ht="35.1" customHeight="1">
      <c r="A423" s="467" t="s">
        <v>418</v>
      </c>
      <c r="B423" s="468"/>
      <c r="C423" s="468"/>
      <c r="D423" s="468"/>
      <c r="E423" s="468"/>
      <c r="F423" s="468"/>
      <c r="G423" s="461" t="s">
        <v>648</v>
      </c>
      <c r="H423" s="469"/>
      <c r="I423" s="469"/>
      <c r="J423" s="469"/>
      <c r="K423" s="469"/>
      <c r="L423" s="469"/>
      <c r="M423" s="470"/>
    </row>
    <row r="424" spans="1:13" ht="35.1" customHeight="1">
      <c r="A424" s="222" t="s">
        <v>558</v>
      </c>
      <c r="B424" s="471" t="s">
        <v>670</v>
      </c>
      <c r="C424" s="471"/>
      <c r="D424" s="471"/>
      <c r="E424" s="471"/>
      <c r="F424" s="471"/>
      <c r="G424" s="471"/>
      <c r="H424" s="471"/>
      <c r="I424" s="471"/>
      <c r="J424" s="471"/>
      <c r="K424" s="471"/>
      <c r="L424" s="471"/>
      <c r="M424" s="472"/>
    </row>
    <row r="425" spans="1:13" ht="35.1" customHeight="1">
      <c r="A425" s="222" t="s">
        <v>559</v>
      </c>
      <c r="B425" s="471" t="s">
        <v>632</v>
      </c>
      <c r="C425" s="471"/>
      <c r="D425" s="471"/>
      <c r="E425" s="471"/>
      <c r="F425" s="471"/>
      <c r="G425" s="471"/>
      <c r="H425" s="471"/>
      <c r="I425" s="471"/>
      <c r="J425" s="471"/>
      <c r="K425" s="471"/>
      <c r="L425" s="471"/>
      <c r="M425" s="472"/>
    </row>
    <row r="426" spans="1:13" ht="35.1" customHeight="1">
      <c r="A426" s="473" t="s">
        <v>633</v>
      </c>
      <c r="B426" s="474"/>
      <c r="C426" s="475"/>
      <c r="D426" s="482" t="s">
        <v>634</v>
      </c>
      <c r="E426" s="474"/>
      <c r="F426" s="474"/>
      <c r="G426" s="474"/>
      <c r="H426" s="474"/>
      <c r="I426" s="475"/>
      <c r="J426" s="482" t="s">
        <v>560</v>
      </c>
      <c r="K426" s="474"/>
      <c r="L426" s="474"/>
      <c r="M426" s="485"/>
    </row>
    <row r="427" spans="1:13" ht="35.1" customHeight="1">
      <c r="A427" s="476"/>
      <c r="B427" s="522"/>
      <c r="C427" s="478"/>
      <c r="D427" s="483"/>
      <c r="E427" s="522"/>
      <c r="F427" s="522"/>
      <c r="G427" s="522"/>
      <c r="H427" s="522"/>
      <c r="I427" s="478"/>
      <c r="J427" s="483"/>
      <c r="K427" s="522"/>
      <c r="L427" s="522"/>
      <c r="M427" s="486"/>
    </row>
    <row r="428" spans="1:13" ht="35.1" customHeight="1">
      <c r="A428" s="476"/>
      <c r="B428" s="522"/>
      <c r="C428" s="478"/>
      <c r="D428" s="483"/>
      <c r="E428" s="522"/>
      <c r="F428" s="522"/>
      <c r="G428" s="522"/>
      <c r="H428" s="522"/>
      <c r="I428" s="478"/>
      <c r="J428" s="483"/>
      <c r="K428" s="522"/>
      <c r="L428" s="522"/>
      <c r="M428" s="486"/>
    </row>
    <row r="429" spans="1:13" ht="35.1" customHeight="1">
      <c r="A429" s="479"/>
      <c r="B429" s="480"/>
      <c r="C429" s="481"/>
      <c r="D429" s="484"/>
      <c r="E429" s="480"/>
      <c r="F429" s="480"/>
      <c r="G429" s="480"/>
      <c r="H429" s="480"/>
      <c r="I429" s="481"/>
      <c r="J429" s="484"/>
      <c r="K429" s="480"/>
      <c r="L429" s="480"/>
      <c r="M429" s="487"/>
    </row>
    <row r="430" spans="1:13" ht="35.1" customHeight="1">
      <c r="A430" s="464" t="s">
        <v>561</v>
      </c>
      <c r="B430" s="465"/>
      <c r="C430" s="465"/>
      <c r="D430" s="465"/>
      <c r="E430" s="465"/>
      <c r="F430" s="465"/>
      <c r="G430" s="465"/>
      <c r="H430" s="488" t="s">
        <v>562</v>
      </c>
      <c r="I430" s="489"/>
      <c r="J430" s="489"/>
      <c r="K430" s="489"/>
      <c r="L430" s="489"/>
      <c r="M430" s="490"/>
    </row>
    <row r="431" spans="1:13" ht="35.1" customHeight="1">
      <c r="A431" s="244" t="s">
        <v>563</v>
      </c>
      <c r="B431" s="465" t="s">
        <v>379</v>
      </c>
      <c r="C431" s="465"/>
      <c r="D431" s="215" t="s">
        <v>563</v>
      </c>
      <c r="E431" s="224"/>
      <c r="F431" s="465" t="s">
        <v>379</v>
      </c>
      <c r="G431" s="465"/>
      <c r="H431" s="245"/>
      <c r="I431" s="245"/>
      <c r="J431" s="241" t="s">
        <v>564</v>
      </c>
      <c r="K431" s="245"/>
      <c r="L431" s="241" t="s">
        <v>379</v>
      </c>
      <c r="M431" s="246"/>
    </row>
    <row r="432" spans="1:13" ht="35.1" customHeight="1">
      <c r="A432" s="247" t="s">
        <v>565</v>
      </c>
      <c r="B432" s="460" t="s">
        <v>566</v>
      </c>
      <c r="C432" s="460"/>
      <c r="D432" s="460" t="s">
        <v>567</v>
      </c>
      <c r="E432" s="460"/>
      <c r="F432" s="460" t="s">
        <v>568</v>
      </c>
      <c r="G432" s="460"/>
      <c r="H432" s="245"/>
      <c r="I432" s="245"/>
      <c r="J432" s="461">
        <v>3</v>
      </c>
      <c r="K432" s="462"/>
      <c r="L432" s="224" t="s">
        <v>336</v>
      </c>
      <c r="M432" s="246"/>
    </row>
    <row r="433" spans="1:13" ht="35.1" customHeight="1">
      <c r="A433" s="247" t="s">
        <v>569</v>
      </c>
      <c r="B433" s="460" t="s">
        <v>570</v>
      </c>
      <c r="C433" s="460"/>
      <c r="D433" s="460" t="s">
        <v>571</v>
      </c>
      <c r="E433" s="460"/>
      <c r="F433" s="460" t="s">
        <v>485</v>
      </c>
      <c r="G433" s="460"/>
      <c r="H433" s="245"/>
      <c r="I433" s="245"/>
      <c r="J433" s="461">
        <v>2</v>
      </c>
      <c r="K433" s="462"/>
      <c r="L433" s="224" t="s">
        <v>551</v>
      </c>
      <c r="M433" s="246"/>
    </row>
    <row r="434" spans="1:13" ht="35.1" customHeight="1">
      <c r="A434" s="247" t="s">
        <v>572</v>
      </c>
      <c r="B434" s="460" t="s">
        <v>573</v>
      </c>
      <c r="C434" s="460"/>
      <c r="D434" s="460" t="s">
        <v>574</v>
      </c>
      <c r="E434" s="460"/>
      <c r="F434" s="460" t="s">
        <v>575</v>
      </c>
      <c r="G434" s="460"/>
      <c r="H434" s="245"/>
      <c r="I434" s="245"/>
      <c r="J434" s="461">
        <v>1</v>
      </c>
      <c r="K434" s="462"/>
      <c r="L434" s="224" t="s">
        <v>333</v>
      </c>
      <c r="M434" s="246"/>
    </row>
    <row r="435" spans="1:13" ht="35.1" customHeight="1" thickBot="1">
      <c r="A435" s="248" t="s">
        <v>576</v>
      </c>
      <c r="B435" s="463" t="s">
        <v>577</v>
      </c>
      <c r="C435" s="463"/>
      <c r="D435" s="463" t="s">
        <v>578</v>
      </c>
      <c r="E435" s="463"/>
      <c r="F435" s="463" t="s">
        <v>340</v>
      </c>
      <c r="G435" s="463"/>
      <c r="H435" s="249"/>
      <c r="I435" s="249"/>
      <c r="J435" s="249"/>
      <c r="K435" s="249"/>
      <c r="L435" s="249"/>
      <c r="M435" s="250"/>
    </row>
    <row r="437" spans="1:13" ht="35.1" customHeight="1" thickBot="1">
      <c r="F437" s="251"/>
    </row>
    <row r="438" spans="1:13" ht="35.1" customHeight="1">
      <c r="A438" s="210"/>
      <c r="B438" s="511" t="s">
        <v>507</v>
      </c>
      <c r="C438" s="511"/>
      <c r="D438" s="511"/>
      <c r="E438" s="511"/>
      <c r="F438" s="511"/>
      <c r="G438" s="511"/>
      <c r="H438" s="511"/>
      <c r="I438" s="512"/>
      <c r="J438" s="513" t="s">
        <v>508</v>
      </c>
      <c r="K438" s="511"/>
      <c r="L438" s="511"/>
      <c r="M438" s="514"/>
    </row>
    <row r="439" spans="1:13" ht="35.1" customHeight="1">
      <c r="A439" s="464" t="s">
        <v>509</v>
      </c>
      <c r="B439" s="465"/>
      <c r="C439" s="465"/>
      <c r="D439" s="465"/>
      <c r="E439" s="465"/>
      <c r="F439" s="465"/>
      <c r="G439" s="465"/>
      <c r="H439" s="465"/>
      <c r="I439" s="465"/>
      <c r="J439" s="465"/>
      <c r="K439" s="465"/>
      <c r="L439" s="465"/>
      <c r="M439" s="466"/>
    </row>
    <row r="440" spans="1:13" ht="35.1" customHeight="1">
      <c r="A440" s="212"/>
      <c r="B440" s="474" t="s">
        <v>510</v>
      </c>
      <c r="C440" s="474"/>
      <c r="D440" s="474"/>
      <c r="E440" s="475"/>
      <c r="F440" s="517" t="s">
        <v>511</v>
      </c>
      <c r="G440" s="518"/>
      <c r="H440" s="488" t="s">
        <v>512</v>
      </c>
      <c r="I440" s="489"/>
      <c r="J440" s="515"/>
      <c r="K440" s="214" t="s">
        <v>513</v>
      </c>
      <c r="L440" s="215"/>
      <c r="M440" s="216"/>
    </row>
    <row r="441" spans="1:13" ht="35.1" customHeight="1">
      <c r="A441" s="516" t="s">
        <v>629</v>
      </c>
      <c r="B441" s="489"/>
      <c r="C441" s="489"/>
      <c r="D441" s="489"/>
      <c r="E441" s="489"/>
      <c r="F441" s="489"/>
      <c r="G441" s="489"/>
      <c r="H441" s="489"/>
      <c r="I441" s="489"/>
      <c r="J441" s="489"/>
      <c r="K441" s="489"/>
      <c r="L441" s="489"/>
      <c r="M441" s="490"/>
    </row>
    <row r="442" spans="1:13" ht="35.1" customHeight="1">
      <c r="A442" s="494" t="s">
        <v>514</v>
      </c>
      <c r="B442" s="495"/>
      <c r="C442" s="495"/>
      <c r="D442" s="495"/>
      <c r="E442" s="495"/>
      <c r="F442" s="495"/>
      <c r="G442" s="495"/>
      <c r="H442" s="495"/>
      <c r="I442" s="495"/>
      <c r="J442" s="495"/>
      <c r="K442" s="495"/>
      <c r="L442" s="495"/>
      <c r="M442" s="502"/>
    </row>
    <row r="443" spans="1:13" ht="35.1" customHeight="1">
      <c r="A443" s="491" t="s">
        <v>515</v>
      </c>
      <c r="B443" s="492"/>
      <c r="C443" s="503" t="s">
        <v>112</v>
      </c>
      <c r="D443" s="504"/>
      <c r="E443" s="504"/>
      <c r="F443" s="504"/>
      <c r="G443" s="505"/>
      <c r="H443" s="217" t="s">
        <v>516</v>
      </c>
      <c r="I443" s="218"/>
      <c r="J443" s="500">
        <v>10</v>
      </c>
      <c r="K443" s="500"/>
      <c r="L443" s="500"/>
      <c r="M443" s="501"/>
    </row>
    <row r="444" spans="1:13" ht="35.1" customHeight="1">
      <c r="A444" s="491" t="s">
        <v>517</v>
      </c>
      <c r="B444" s="492"/>
      <c r="C444" s="506" t="s">
        <v>372</v>
      </c>
      <c r="D444" s="495"/>
      <c r="E444" s="495"/>
      <c r="F444" s="495"/>
      <c r="G444" s="496"/>
      <c r="H444" s="217" t="s">
        <v>518</v>
      </c>
      <c r="I444" s="218"/>
      <c r="J444" s="500" t="s">
        <v>111</v>
      </c>
      <c r="K444" s="500"/>
      <c r="L444" s="500"/>
      <c r="M444" s="501"/>
    </row>
    <row r="445" spans="1:13" ht="35.1" customHeight="1">
      <c r="A445" s="491" t="s">
        <v>519</v>
      </c>
      <c r="B445" s="492"/>
      <c r="C445" s="503" t="s">
        <v>596</v>
      </c>
      <c r="D445" s="504"/>
      <c r="E445" s="504"/>
      <c r="F445" s="504"/>
      <c r="G445" s="505"/>
      <c r="H445" s="217" t="s">
        <v>521</v>
      </c>
      <c r="I445" s="218"/>
      <c r="J445" s="500">
        <v>9796046516</v>
      </c>
      <c r="K445" s="500"/>
      <c r="L445" s="500"/>
      <c r="M445" s="501"/>
    </row>
    <row r="446" spans="1:13" ht="35.1" customHeight="1">
      <c r="A446" s="491" t="s">
        <v>522</v>
      </c>
      <c r="B446" s="492"/>
      <c r="C446" s="503" t="s">
        <v>114</v>
      </c>
      <c r="D446" s="504"/>
      <c r="E446" s="504"/>
      <c r="F446" s="504"/>
      <c r="G446" s="505"/>
      <c r="H446" s="467" t="s">
        <v>375</v>
      </c>
      <c r="I446" s="468"/>
      <c r="J446" s="500" t="s">
        <v>113</v>
      </c>
      <c r="K446" s="500"/>
      <c r="L446" s="500"/>
      <c r="M446" s="501"/>
    </row>
    <row r="447" spans="1:13" ht="35.1" customHeight="1">
      <c r="A447" s="491" t="s">
        <v>523</v>
      </c>
      <c r="B447" s="492"/>
      <c r="C447" s="508" t="s">
        <v>597</v>
      </c>
      <c r="D447" s="509"/>
      <c r="E447" s="509"/>
      <c r="F447" s="509"/>
      <c r="G447" s="509"/>
      <c r="H447" s="509"/>
      <c r="I447" s="509"/>
      <c r="J447" s="509"/>
      <c r="K447" s="509"/>
      <c r="L447" s="509"/>
      <c r="M447" s="510"/>
    </row>
    <row r="448" spans="1:13" ht="35.1" customHeight="1">
      <c r="A448" s="464" t="s">
        <v>525</v>
      </c>
      <c r="B448" s="465"/>
      <c r="C448" s="465"/>
      <c r="D448" s="465"/>
      <c r="E448" s="465"/>
      <c r="F448" s="465"/>
      <c r="G448" s="465"/>
      <c r="H448" s="465"/>
      <c r="I448" s="465"/>
      <c r="J448" s="465"/>
      <c r="K448" s="465"/>
      <c r="L448" s="465"/>
      <c r="M448" s="466"/>
    </row>
    <row r="449" spans="1:13" ht="35.1" customHeight="1">
      <c r="A449" s="497" t="s">
        <v>526</v>
      </c>
      <c r="B449" s="465" t="s">
        <v>527</v>
      </c>
      <c r="C449" s="465"/>
      <c r="D449" s="465"/>
      <c r="E449" s="465"/>
      <c r="F449" s="465"/>
      <c r="G449" s="465"/>
      <c r="H449" s="465" t="s">
        <v>528</v>
      </c>
      <c r="I449" s="465"/>
      <c r="J449" s="465"/>
      <c r="K449" s="465"/>
      <c r="L449" s="465"/>
      <c r="M449" s="466"/>
    </row>
    <row r="450" spans="1:13" ht="47.25" customHeight="1">
      <c r="A450" s="497"/>
      <c r="B450" s="219" t="s">
        <v>529</v>
      </c>
      <c r="C450" s="219" t="s">
        <v>530</v>
      </c>
      <c r="D450" s="219" t="s">
        <v>531</v>
      </c>
      <c r="E450" s="219" t="s">
        <v>532</v>
      </c>
      <c r="F450" s="219">
        <v>100</v>
      </c>
      <c r="G450" s="220" t="s">
        <v>364</v>
      </c>
      <c r="H450" s="219" t="s">
        <v>533</v>
      </c>
      <c r="I450" s="219" t="s">
        <v>530</v>
      </c>
      <c r="J450" s="219" t="s">
        <v>531</v>
      </c>
      <c r="K450" s="219" t="s">
        <v>638</v>
      </c>
      <c r="L450" s="219">
        <v>100</v>
      </c>
      <c r="M450" s="221" t="s">
        <v>364</v>
      </c>
    </row>
    <row r="451" spans="1:13" ht="35.1" customHeight="1">
      <c r="A451" s="222" t="s">
        <v>380</v>
      </c>
      <c r="B451" s="224">
        <v>8.75</v>
      </c>
      <c r="C451" s="224">
        <v>4</v>
      </c>
      <c r="D451" s="224">
        <v>4</v>
      </c>
      <c r="E451" s="224">
        <v>49</v>
      </c>
      <c r="F451" s="269">
        <v>65.75</v>
      </c>
      <c r="G451" s="224" t="s">
        <v>577</v>
      </c>
      <c r="H451" s="224">
        <v>7.75</v>
      </c>
      <c r="I451" s="224" t="s">
        <v>68</v>
      </c>
      <c r="J451" s="224" t="s">
        <v>57</v>
      </c>
      <c r="K451" s="226">
        <v>55</v>
      </c>
      <c r="L451" s="226">
        <v>62.75</v>
      </c>
      <c r="M451" s="227" t="s">
        <v>577</v>
      </c>
    </row>
    <row r="452" spans="1:13" ht="35.1" customHeight="1">
      <c r="A452" s="222" t="s">
        <v>381</v>
      </c>
      <c r="B452" s="224">
        <v>5.75</v>
      </c>
      <c r="C452" s="224">
        <v>4</v>
      </c>
      <c r="D452" s="224">
        <v>4</v>
      </c>
      <c r="E452" s="224">
        <v>45.5</v>
      </c>
      <c r="F452" s="269">
        <v>59.25</v>
      </c>
      <c r="G452" s="224" t="s">
        <v>568</v>
      </c>
      <c r="H452" s="224">
        <v>7</v>
      </c>
      <c r="I452" s="229" t="s">
        <v>45</v>
      </c>
      <c r="J452" s="229" t="s">
        <v>57</v>
      </c>
      <c r="K452" s="229">
        <v>59.5</v>
      </c>
      <c r="L452" s="225">
        <v>66.5</v>
      </c>
      <c r="M452" s="227" t="s">
        <v>577</v>
      </c>
    </row>
    <row r="453" spans="1:13" ht="35.1" customHeight="1">
      <c r="A453" s="222" t="s">
        <v>534</v>
      </c>
      <c r="B453" s="230">
        <v>5.5</v>
      </c>
      <c r="C453" s="230">
        <v>3</v>
      </c>
      <c r="D453" s="230">
        <v>3.5</v>
      </c>
      <c r="E453" s="230">
        <v>28.5</v>
      </c>
      <c r="F453" s="230">
        <f t="shared" ref="F453" si="13">SUM(B453:E453)</f>
        <v>40.5</v>
      </c>
      <c r="G453" s="230" t="str">
        <f t="shared" ref="G453" si="14">IF(F453&gt;=91,"A1",IF(F453&gt;=81,"A2",IF(F453&gt;=71,"B1",IF(F453&gt;=61,"B2",IF(F453&gt;=51,"C1",IF(F453&gt;=41,"C2",IF(F453&gt;=33,"D","E")))))))</f>
        <v>D</v>
      </c>
      <c r="H453" s="230">
        <v>5.5</v>
      </c>
      <c r="I453" s="230" t="s">
        <v>45</v>
      </c>
      <c r="J453" s="230" t="s">
        <v>45</v>
      </c>
      <c r="K453" s="230">
        <v>27</v>
      </c>
      <c r="L453" s="231">
        <f t="shared" ref="L453" si="15">SUM(H453:K453)</f>
        <v>32.5</v>
      </c>
      <c r="M453" s="232" t="str">
        <f t="shared" ref="M453" si="16">IF(L453&gt;=91,"A1",IF(L453&gt;=81,"A2",IF(L453&gt;=71,"B1",IF(L453&gt;=61,"B2",IF(L453&gt;=51,"C1",IF(L453&gt;=41,"C2",IF(L453&gt;=33,"D","E")))))))</f>
        <v>E</v>
      </c>
    </row>
    <row r="454" spans="1:13" ht="35.1" customHeight="1">
      <c r="A454" s="222" t="s">
        <v>383</v>
      </c>
      <c r="B454" s="224">
        <v>5.25</v>
      </c>
      <c r="C454" s="224">
        <v>3</v>
      </c>
      <c r="D454" s="224">
        <v>2</v>
      </c>
      <c r="E454" s="224">
        <v>35</v>
      </c>
      <c r="F454" s="262">
        <v>45.25</v>
      </c>
      <c r="G454" s="224" t="s">
        <v>485</v>
      </c>
      <c r="H454" s="264">
        <v>3.25</v>
      </c>
      <c r="I454" s="270">
        <v>2</v>
      </c>
      <c r="J454" s="264">
        <v>2</v>
      </c>
      <c r="K454" s="224">
        <v>27</v>
      </c>
      <c r="L454" s="225">
        <v>34.25</v>
      </c>
      <c r="M454" s="233" t="s">
        <v>575</v>
      </c>
    </row>
    <row r="455" spans="1:13" ht="35.1" customHeight="1">
      <c r="A455" s="222" t="s">
        <v>426</v>
      </c>
      <c r="B455" s="224">
        <v>6</v>
      </c>
      <c r="C455" s="224">
        <v>3</v>
      </c>
      <c r="D455" s="224">
        <v>3</v>
      </c>
      <c r="E455" s="224">
        <v>41</v>
      </c>
      <c r="F455" s="224">
        <v>53</v>
      </c>
      <c r="G455" s="224" t="s">
        <v>568</v>
      </c>
      <c r="H455" s="224">
        <v>0</v>
      </c>
      <c r="I455" s="224">
        <v>3.5</v>
      </c>
      <c r="J455" s="224">
        <v>4</v>
      </c>
      <c r="K455" s="226">
        <v>46.5</v>
      </c>
      <c r="L455" s="264">
        <v>54</v>
      </c>
      <c r="M455" s="227" t="s">
        <v>568</v>
      </c>
    </row>
    <row r="456" spans="1:13" ht="35.1" customHeight="1">
      <c r="A456" s="222" t="s">
        <v>409</v>
      </c>
      <c r="B456" s="224"/>
      <c r="C456" s="224"/>
      <c r="D456" s="224"/>
      <c r="E456" s="224">
        <v>38</v>
      </c>
      <c r="F456" s="224"/>
      <c r="G456" s="224"/>
      <c r="H456" s="224"/>
      <c r="I456" s="224"/>
      <c r="J456" s="224"/>
      <c r="K456" s="224">
        <v>43</v>
      </c>
      <c r="L456" s="224"/>
      <c r="M456" s="227"/>
    </row>
    <row r="457" spans="1:13" ht="49.5" customHeight="1">
      <c r="A457" s="222" t="s">
        <v>535</v>
      </c>
      <c r="B457" s="215"/>
      <c r="C457" s="267" t="s">
        <v>536</v>
      </c>
      <c r="D457" s="236">
        <f>(F451+F452+F453+F454+F455)</f>
        <v>263.75</v>
      </c>
      <c r="E457" s="236"/>
      <c r="F457" s="267" t="s">
        <v>537</v>
      </c>
      <c r="G457" s="236">
        <f>(D457/500)*100</f>
        <v>52.75</v>
      </c>
      <c r="H457" s="236"/>
      <c r="I457" s="215"/>
      <c r="J457" s="498" t="s">
        <v>538</v>
      </c>
      <c r="K457" s="498"/>
      <c r="L457" s="460" t="str">
        <f>IF(G457&gt;=91,"A1",IF(G457&gt;=81,"A2",IF(G457&gt;=71,"B1",IF(G457&gt;=61,"B2",IF(G457&gt;=51,"C1",IF(G457&gt;=41,"C2",IF(G457&gt;=33,"D","E")))))))</f>
        <v>C1</v>
      </c>
      <c r="M457" s="493" t="str">
        <f t="shared" ref="M457:M458" si="17">IF(K457&gt;=91,"A1",IF(K457&gt;=81,"A2",IF(K457&gt;=71,"B1",IF(K457&gt;=61,"B2",IF(K457&gt;=51,"C1",IF(K457&gt;=41,"C2",IF(K457&gt;=33,"D","E")))))))</f>
        <v>E</v>
      </c>
    </row>
    <row r="458" spans="1:13" ht="51" customHeight="1">
      <c r="A458" s="268" t="s">
        <v>539</v>
      </c>
      <c r="B458" s="215"/>
      <c r="C458" s="267" t="s">
        <v>540</v>
      </c>
      <c r="D458" s="236">
        <f>(L451+L452+L453+L454+L455)</f>
        <v>250</v>
      </c>
      <c r="E458" s="236"/>
      <c r="F458" s="267" t="s">
        <v>541</v>
      </c>
      <c r="G458" s="224">
        <f>D458/500*100</f>
        <v>50</v>
      </c>
      <c r="H458" s="224"/>
      <c r="I458" s="238"/>
      <c r="J458" s="498" t="s">
        <v>542</v>
      </c>
      <c r="K458" s="498"/>
      <c r="L458" s="460" t="str">
        <f>IF(G458&gt;=91,"A1",IF(G458&gt;=81,"A2",IF(G458&gt;=71,"B1",IF(G458&gt;=61,"B2",IF(G458&gt;=51,"C1",IF(G458&gt;=41,"C2",IF(G458&gt;=33,"D","E")))))))</f>
        <v>C2</v>
      </c>
      <c r="M458" s="493" t="str">
        <f t="shared" si="17"/>
        <v>E</v>
      </c>
    </row>
    <row r="459" spans="1:13" ht="35.1" customHeight="1">
      <c r="A459" s="464" t="s">
        <v>543</v>
      </c>
      <c r="B459" s="465"/>
      <c r="C459" s="465"/>
      <c r="D459" s="465">
        <f>SUM(D457,D458)</f>
        <v>513.75</v>
      </c>
      <c r="E459" s="465"/>
      <c r="F459" s="494" t="s">
        <v>386</v>
      </c>
      <c r="G459" s="495"/>
      <c r="H459" s="496"/>
      <c r="I459" s="261">
        <f>D459*100/1000</f>
        <v>51.375</v>
      </c>
      <c r="J459" s="239" t="s">
        <v>544</v>
      </c>
      <c r="K459" s="242"/>
      <c r="L459" s="239"/>
      <c r="M459" s="243" t="str">
        <f>IF(I459&gt;=91,"A1",IF(I459&gt;=81,"A2",IF(I459&gt;=71,"B1",IF(I459&gt;=61,"B2",IF(I459&gt;=51,"C1",IF(I459&gt;=41,"C2",IF(I459&gt;=33,"D","E")))))))</f>
        <v>C1</v>
      </c>
    </row>
    <row r="460" spans="1:13" ht="35.1" customHeight="1">
      <c r="A460" s="499" t="s">
        <v>545</v>
      </c>
      <c r="B460" s="500"/>
      <c r="C460" s="500"/>
      <c r="D460" s="500"/>
      <c r="E460" s="500"/>
      <c r="F460" s="500"/>
      <c r="G460" s="500"/>
      <c r="H460" s="500"/>
      <c r="I460" s="500"/>
      <c r="J460" s="500"/>
      <c r="K460" s="500"/>
      <c r="L460" s="500"/>
      <c r="M460" s="501"/>
    </row>
    <row r="461" spans="1:13" ht="35.1" customHeight="1">
      <c r="A461" s="464" t="s">
        <v>546</v>
      </c>
      <c r="B461" s="465"/>
      <c r="C461" s="465"/>
      <c r="D461" s="465"/>
      <c r="E461" s="465"/>
      <c r="F461" s="465"/>
      <c r="G461" s="465"/>
      <c r="H461" s="465"/>
      <c r="I461" s="465"/>
      <c r="J461" s="465"/>
      <c r="K461" s="465"/>
      <c r="L461" s="465"/>
      <c r="M461" s="466"/>
    </row>
    <row r="462" spans="1:13" ht="35.1" customHeight="1">
      <c r="A462" s="464" t="s">
        <v>547</v>
      </c>
      <c r="B462" s="465"/>
      <c r="C462" s="465"/>
      <c r="D462" s="465"/>
      <c r="E462" s="465"/>
      <c r="F462" s="465" t="s">
        <v>548</v>
      </c>
      <c r="G462" s="465"/>
      <c r="H462" s="465"/>
      <c r="I462" s="465"/>
      <c r="J462" s="465"/>
      <c r="K462" s="465" t="s">
        <v>549</v>
      </c>
      <c r="L462" s="465"/>
      <c r="M462" s="466"/>
    </row>
    <row r="463" spans="1:13" ht="35.1" customHeight="1">
      <c r="A463" s="467" t="s">
        <v>550</v>
      </c>
      <c r="B463" s="468"/>
      <c r="C463" s="468"/>
      <c r="D463" s="468"/>
      <c r="E463" s="468"/>
      <c r="F463" s="460" t="s">
        <v>551</v>
      </c>
      <c r="G463" s="460"/>
      <c r="H463" s="460"/>
      <c r="I463" s="460"/>
      <c r="J463" s="460"/>
      <c r="K463" s="460" t="s">
        <v>551</v>
      </c>
      <c r="L463" s="460"/>
      <c r="M463" s="493"/>
    </row>
    <row r="464" spans="1:13" ht="35.1" customHeight="1">
      <c r="A464" s="464" t="s">
        <v>552</v>
      </c>
      <c r="B464" s="465"/>
      <c r="C464" s="465"/>
      <c r="D464" s="465"/>
      <c r="E464" s="465"/>
      <c r="F464" s="465"/>
      <c r="G464" s="465"/>
      <c r="H464" s="465"/>
      <c r="I464" s="465"/>
      <c r="J464" s="465"/>
      <c r="K464" s="465"/>
      <c r="L464" s="465"/>
      <c r="M464" s="466"/>
    </row>
    <row r="465" spans="1:13" ht="35.1" customHeight="1">
      <c r="A465" s="464" t="s">
        <v>547</v>
      </c>
      <c r="B465" s="465"/>
      <c r="C465" s="465"/>
      <c r="D465" s="465"/>
      <c r="E465" s="465"/>
      <c r="F465" s="465" t="s">
        <v>548</v>
      </c>
      <c r="G465" s="465"/>
      <c r="H465" s="465"/>
      <c r="I465" s="465"/>
      <c r="J465" s="465"/>
      <c r="K465" s="465" t="s">
        <v>549</v>
      </c>
      <c r="L465" s="465"/>
      <c r="M465" s="466"/>
    </row>
    <row r="466" spans="1:13" ht="35.1" customHeight="1">
      <c r="A466" s="491" t="s">
        <v>553</v>
      </c>
      <c r="B466" s="492"/>
      <c r="C466" s="492"/>
      <c r="D466" s="492"/>
      <c r="E466" s="492"/>
      <c r="F466" s="465" t="s">
        <v>551</v>
      </c>
      <c r="G466" s="465"/>
      <c r="H466" s="465"/>
      <c r="I466" s="465"/>
      <c r="J466" s="465"/>
      <c r="K466" s="465" t="s">
        <v>551</v>
      </c>
      <c r="L466" s="465"/>
      <c r="M466" s="466"/>
    </row>
    <row r="467" spans="1:13" ht="35.1" customHeight="1">
      <c r="A467" s="491" t="s">
        <v>580</v>
      </c>
      <c r="B467" s="492"/>
      <c r="C467" s="492"/>
      <c r="D467" s="492"/>
      <c r="E467" s="492"/>
      <c r="F467" s="460" t="s">
        <v>551</v>
      </c>
      <c r="G467" s="460"/>
      <c r="H467" s="460"/>
      <c r="I467" s="460"/>
      <c r="J467" s="460"/>
      <c r="K467" s="460" t="s">
        <v>551</v>
      </c>
      <c r="L467" s="460"/>
      <c r="M467" s="493"/>
    </row>
    <row r="468" spans="1:13" ht="35.1" customHeight="1">
      <c r="A468" s="494" t="s">
        <v>555</v>
      </c>
      <c r="B468" s="495"/>
      <c r="C468" s="495"/>
      <c r="D468" s="495"/>
      <c r="E468" s="496"/>
      <c r="F468" s="461" t="s">
        <v>551</v>
      </c>
      <c r="G468" s="469"/>
      <c r="H468" s="469"/>
      <c r="I468" s="469"/>
      <c r="J468" s="462"/>
      <c r="K468" s="461" t="s">
        <v>551</v>
      </c>
      <c r="L468" s="469"/>
      <c r="M468" s="470"/>
    </row>
    <row r="469" spans="1:13" ht="35.1" customHeight="1">
      <c r="A469" s="494" t="s">
        <v>556</v>
      </c>
      <c r="B469" s="495"/>
      <c r="C469" s="495"/>
      <c r="D469" s="495"/>
      <c r="E469" s="496"/>
      <c r="F469" s="461" t="s">
        <v>551</v>
      </c>
      <c r="G469" s="469"/>
      <c r="H469" s="469"/>
      <c r="I469" s="469"/>
      <c r="J469" s="462"/>
      <c r="K469" s="461" t="s">
        <v>551</v>
      </c>
      <c r="L469" s="469"/>
      <c r="M469" s="470"/>
    </row>
    <row r="470" spans="1:13" ht="35.1" customHeight="1">
      <c r="A470" s="464" t="s">
        <v>557</v>
      </c>
      <c r="B470" s="465"/>
      <c r="C470" s="465"/>
      <c r="D470" s="465"/>
      <c r="E470" s="465"/>
      <c r="F470" s="465"/>
      <c r="G470" s="465"/>
      <c r="H470" s="465"/>
      <c r="I470" s="465"/>
      <c r="J470" s="465"/>
      <c r="K470" s="465"/>
      <c r="L470" s="465"/>
      <c r="M470" s="466"/>
    </row>
    <row r="471" spans="1:13" ht="35.1" customHeight="1">
      <c r="A471" s="464" t="s">
        <v>547</v>
      </c>
      <c r="B471" s="465"/>
      <c r="C471" s="465"/>
      <c r="D471" s="465"/>
      <c r="E471" s="465"/>
      <c r="F471" s="465" t="s">
        <v>548</v>
      </c>
      <c r="G471" s="465"/>
      <c r="H471" s="465"/>
      <c r="I471" s="465"/>
      <c r="J471" s="465"/>
      <c r="K471" s="465" t="s">
        <v>549</v>
      </c>
      <c r="L471" s="465"/>
      <c r="M471" s="466"/>
    </row>
    <row r="472" spans="1:13" ht="35.1" customHeight="1">
      <c r="A472" s="467" t="s">
        <v>418</v>
      </c>
      <c r="B472" s="468"/>
      <c r="C472" s="468"/>
      <c r="D472" s="468"/>
      <c r="E472" s="468"/>
      <c r="F472" s="468"/>
      <c r="G472" s="461" t="s">
        <v>649</v>
      </c>
      <c r="H472" s="469"/>
      <c r="I472" s="469"/>
      <c r="J472" s="469"/>
      <c r="K472" s="469"/>
      <c r="L472" s="469"/>
      <c r="M472" s="470"/>
    </row>
    <row r="473" spans="1:13" ht="35.1" customHeight="1">
      <c r="A473" s="222" t="s">
        <v>558</v>
      </c>
      <c r="B473" s="471" t="s">
        <v>591</v>
      </c>
      <c r="C473" s="471"/>
      <c r="D473" s="471"/>
      <c r="E473" s="471"/>
      <c r="F473" s="471"/>
      <c r="G473" s="471"/>
      <c r="H473" s="471"/>
      <c r="I473" s="471"/>
      <c r="J473" s="471"/>
      <c r="K473" s="471"/>
      <c r="L473" s="471"/>
      <c r="M473" s="472"/>
    </row>
    <row r="474" spans="1:13" ht="35.1" customHeight="1">
      <c r="A474" s="222" t="s">
        <v>559</v>
      </c>
      <c r="B474" s="471" t="s">
        <v>632</v>
      </c>
      <c r="C474" s="471"/>
      <c r="D474" s="471"/>
      <c r="E474" s="471"/>
      <c r="F474" s="471"/>
      <c r="G474" s="471"/>
      <c r="H474" s="471"/>
      <c r="I474" s="471"/>
      <c r="J474" s="471"/>
      <c r="K474" s="471"/>
      <c r="L474" s="471"/>
      <c r="M474" s="472"/>
    </row>
    <row r="475" spans="1:13" ht="35.1" customHeight="1">
      <c r="A475" s="473" t="s">
        <v>633</v>
      </c>
      <c r="B475" s="474"/>
      <c r="C475" s="475"/>
      <c r="D475" s="482" t="s">
        <v>634</v>
      </c>
      <c r="E475" s="474"/>
      <c r="F475" s="474"/>
      <c r="G475" s="474"/>
      <c r="H475" s="474"/>
      <c r="I475" s="475"/>
      <c r="J475" s="482" t="s">
        <v>560</v>
      </c>
      <c r="K475" s="474"/>
      <c r="L475" s="474"/>
      <c r="M475" s="485"/>
    </row>
    <row r="476" spans="1:13" ht="35.1" customHeight="1">
      <c r="A476" s="476"/>
      <c r="B476" s="522"/>
      <c r="C476" s="478"/>
      <c r="D476" s="483"/>
      <c r="E476" s="522"/>
      <c r="F476" s="522"/>
      <c r="G476" s="522"/>
      <c r="H476" s="522"/>
      <c r="I476" s="478"/>
      <c r="J476" s="483"/>
      <c r="K476" s="522"/>
      <c r="L476" s="522"/>
      <c r="M476" s="486"/>
    </row>
    <row r="477" spans="1:13" ht="35.1" customHeight="1">
      <c r="A477" s="476"/>
      <c r="B477" s="522"/>
      <c r="C477" s="478"/>
      <c r="D477" s="483"/>
      <c r="E477" s="522"/>
      <c r="F477" s="522"/>
      <c r="G477" s="522"/>
      <c r="H477" s="522"/>
      <c r="I477" s="478"/>
      <c r="J477" s="483"/>
      <c r="K477" s="522"/>
      <c r="L477" s="522"/>
      <c r="M477" s="486"/>
    </row>
    <row r="478" spans="1:13" ht="35.1" customHeight="1">
      <c r="A478" s="479"/>
      <c r="B478" s="480"/>
      <c r="C478" s="481"/>
      <c r="D478" s="484"/>
      <c r="E478" s="480"/>
      <c r="F478" s="480"/>
      <c r="G478" s="480"/>
      <c r="H478" s="480"/>
      <c r="I478" s="481"/>
      <c r="J478" s="484"/>
      <c r="K478" s="480"/>
      <c r="L478" s="480"/>
      <c r="M478" s="487"/>
    </row>
    <row r="479" spans="1:13" ht="35.1" customHeight="1">
      <c r="A479" s="464" t="s">
        <v>561</v>
      </c>
      <c r="B479" s="465"/>
      <c r="C479" s="465"/>
      <c r="D479" s="465"/>
      <c r="E479" s="465"/>
      <c r="F479" s="465"/>
      <c r="G479" s="465"/>
      <c r="H479" s="488" t="s">
        <v>562</v>
      </c>
      <c r="I479" s="489"/>
      <c r="J479" s="489"/>
      <c r="K479" s="489"/>
      <c r="L479" s="489"/>
      <c r="M479" s="490"/>
    </row>
    <row r="480" spans="1:13" ht="35.1" customHeight="1">
      <c r="A480" s="244" t="s">
        <v>563</v>
      </c>
      <c r="B480" s="465" t="s">
        <v>379</v>
      </c>
      <c r="C480" s="465"/>
      <c r="D480" s="215" t="s">
        <v>563</v>
      </c>
      <c r="E480" s="224"/>
      <c r="F480" s="465" t="s">
        <v>379</v>
      </c>
      <c r="G480" s="465"/>
      <c r="H480" s="245"/>
      <c r="I480" s="245"/>
      <c r="J480" s="241" t="s">
        <v>564</v>
      </c>
      <c r="K480" s="245"/>
      <c r="L480" s="241" t="s">
        <v>379</v>
      </c>
      <c r="M480" s="246"/>
    </row>
    <row r="481" spans="1:13" ht="35.1" customHeight="1">
      <c r="A481" s="247" t="s">
        <v>565</v>
      </c>
      <c r="B481" s="460" t="s">
        <v>566</v>
      </c>
      <c r="C481" s="460"/>
      <c r="D481" s="460" t="s">
        <v>567</v>
      </c>
      <c r="E481" s="460"/>
      <c r="F481" s="460" t="s">
        <v>568</v>
      </c>
      <c r="G481" s="460"/>
      <c r="H481" s="245"/>
      <c r="I481" s="245"/>
      <c r="J481" s="461">
        <v>3</v>
      </c>
      <c r="K481" s="462"/>
      <c r="L481" s="224" t="s">
        <v>336</v>
      </c>
      <c r="M481" s="246"/>
    </row>
    <row r="482" spans="1:13" ht="35.1" customHeight="1">
      <c r="A482" s="247" t="s">
        <v>569</v>
      </c>
      <c r="B482" s="460" t="s">
        <v>570</v>
      </c>
      <c r="C482" s="460"/>
      <c r="D482" s="460" t="s">
        <v>571</v>
      </c>
      <c r="E482" s="460"/>
      <c r="F482" s="460" t="s">
        <v>485</v>
      </c>
      <c r="G482" s="460"/>
      <c r="H482" s="245"/>
      <c r="I482" s="245"/>
      <c r="J482" s="461">
        <v>2</v>
      </c>
      <c r="K482" s="462"/>
      <c r="L482" s="224" t="s">
        <v>551</v>
      </c>
      <c r="M482" s="246"/>
    </row>
    <row r="483" spans="1:13" ht="35.1" customHeight="1">
      <c r="A483" s="247" t="s">
        <v>572</v>
      </c>
      <c r="B483" s="460" t="s">
        <v>573</v>
      </c>
      <c r="C483" s="460"/>
      <c r="D483" s="460" t="s">
        <v>574</v>
      </c>
      <c r="E483" s="460"/>
      <c r="F483" s="460" t="s">
        <v>575</v>
      </c>
      <c r="G483" s="460"/>
      <c r="H483" s="245"/>
      <c r="I483" s="245"/>
      <c r="J483" s="461">
        <v>1</v>
      </c>
      <c r="K483" s="462"/>
      <c r="L483" s="224" t="s">
        <v>333</v>
      </c>
      <c r="M483" s="246"/>
    </row>
    <row r="484" spans="1:13" ht="35.1" customHeight="1" thickBot="1">
      <c r="A484" s="248" t="s">
        <v>576</v>
      </c>
      <c r="B484" s="463" t="s">
        <v>577</v>
      </c>
      <c r="C484" s="463"/>
      <c r="D484" s="463" t="s">
        <v>578</v>
      </c>
      <c r="E484" s="463"/>
      <c r="F484" s="463" t="s">
        <v>340</v>
      </c>
      <c r="G484" s="463"/>
      <c r="H484" s="249"/>
      <c r="I484" s="249"/>
      <c r="J484" s="249"/>
      <c r="K484" s="249"/>
      <c r="L484" s="249"/>
      <c r="M484" s="250"/>
    </row>
    <row r="485" spans="1:13" ht="35.1" customHeight="1" thickBot="1"/>
    <row r="486" spans="1:13" ht="35.1" customHeight="1">
      <c r="A486" s="210"/>
      <c r="B486" s="511" t="s">
        <v>507</v>
      </c>
      <c r="C486" s="511"/>
      <c r="D486" s="511"/>
      <c r="E486" s="511"/>
      <c r="F486" s="511"/>
      <c r="G486" s="511"/>
      <c r="H486" s="511"/>
      <c r="I486" s="512"/>
      <c r="J486" s="513" t="s">
        <v>508</v>
      </c>
      <c r="K486" s="511"/>
      <c r="L486" s="511"/>
      <c r="M486" s="514"/>
    </row>
    <row r="487" spans="1:13" ht="35.1" customHeight="1">
      <c r="A487" s="464" t="s">
        <v>509</v>
      </c>
      <c r="B487" s="465"/>
      <c r="C487" s="465"/>
      <c r="D487" s="465"/>
      <c r="E487" s="465"/>
      <c r="F487" s="465"/>
      <c r="G487" s="465"/>
      <c r="H487" s="465"/>
      <c r="I487" s="465"/>
      <c r="J487" s="465"/>
      <c r="K487" s="465"/>
      <c r="L487" s="465"/>
      <c r="M487" s="466"/>
    </row>
    <row r="488" spans="1:13" ht="35.1" customHeight="1">
      <c r="A488" s="212"/>
      <c r="B488" s="474" t="s">
        <v>510</v>
      </c>
      <c r="C488" s="474"/>
      <c r="D488" s="474"/>
      <c r="E488" s="475"/>
      <c r="F488" s="517" t="s">
        <v>511</v>
      </c>
      <c r="G488" s="518"/>
      <c r="H488" s="488" t="s">
        <v>512</v>
      </c>
      <c r="I488" s="489"/>
      <c r="J488" s="515"/>
      <c r="K488" s="214" t="s">
        <v>513</v>
      </c>
      <c r="L488" s="215"/>
      <c r="M488" s="216"/>
    </row>
    <row r="489" spans="1:13" ht="35.1" customHeight="1">
      <c r="A489" s="516" t="s">
        <v>629</v>
      </c>
      <c r="B489" s="489"/>
      <c r="C489" s="489"/>
      <c r="D489" s="489"/>
      <c r="E489" s="489"/>
      <c r="F489" s="489"/>
      <c r="G489" s="489"/>
      <c r="H489" s="489"/>
      <c r="I489" s="489"/>
      <c r="J489" s="489"/>
      <c r="K489" s="489"/>
      <c r="L489" s="489"/>
      <c r="M489" s="490"/>
    </row>
    <row r="490" spans="1:13" ht="35.1" customHeight="1">
      <c r="A490" s="494" t="s">
        <v>514</v>
      </c>
      <c r="B490" s="495"/>
      <c r="C490" s="495"/>
      <c r="D490" s="495"/>
      <c r="E490" s="495"/>
      <c r="F490" s="495"/>
      <c r="G490" s="495"/>
      <c r="H490" s="495"/>
      <c r="I490" s="495"/>
      <c r="J490" s="495"/>
      <c r="K490" s="495"/>
      <c r="L490" s="495"/>
      <c r="M490" s="502"/>
    </row>
    <row r="491" spans="1:13" ht="35.1" customHeight="1">
      <c r="A491" s="491" t="s">
        <v>515</v>
      </c>
      <c r="B491" s="492"/>
      <c r="C491" s="503" t="s">
        <v>122</v>
      </c>
      <c r="D491" s="504"/>
      <c r="E491" s="504"/>
      <c r="F491" s="504"/>
      <c r="G491" s="505"/>
      <c r="H491" s="217" t="s">
        <v>516</v>
      </c>
      <c r="I491" s="218"/>
      <c r="J491" s="500">
        <v>11</v>
      </c>
      <c r="K491" s="500"/>
      <c r="L491" s="500"/>
      <c r="M491" s="501"/>
    </row>
    <row r="492" spans="1:13" ht="35.1" customHeight="1">
      <c r="A492" s="491" t="s">
        <v>517</v>
      </c>
      <c r="B492" s="492"/>
      <c r="C492" s="506" t="s">
        <v>372</v>
      </c>
      <c r="D492" s="495"/>
      <c r="E492" s="495"/>
      <c r="F492" s="495"/>
      <c r="G492" s="496"/>
      <c r="H492" s="217" t="s">
        <v>518</v>
      </c>
      <c r="I492" s="218"/>
      <c r="J492" s="500" t="s">
        <v>121</v>
      </c>
      <c r="K492" s="500"/>
      <c r="L492" s="500"/>
      <c r="M492" s="501"/>
    </row>
    <row r="493" spans="1:13" ht="35.1" customHeight="1">
      <c r="A493" s="491" t="s">
        <v>519</v>
      </c>
      <c r="B493" s="492"/>
      <c r="C493" s="507">
        <v>40155</v>
      </c>
      <c r="D493" s="504"/>
      <c r="E493" s="504"/>
      <c r="F493" s="504"/>
      <c r="G493" s="505"/>
      <c r="H493" s="217" t="s">
        <v>521</v>
      </c>
      <c r="I493" s="218"/>
      <c r="J493" s="500">
        <v>9419126962</v>
      </c>
      <c r="K493" s="500"/>
      <c r="L493" s="500"/>
      <c r="M493" s="501"/>
    </row>
    <row r="494" spans="1:13" ht="35.1" customHeight="1">
      <c r="A494" s="491" t="s">
        <v>522</v>
      </c>
      <c r="B494" s="492"/>
      <c r="C494" s="503" t="s">
        <v>125</v>
      </c>
      <c r="D494" s="504"/>
      <c r="E494" s="504"/>
      <c r="F494" s="504"/>
      <c r="G494" s="505"/>
      <c r="H494" s="467" t="s">
        <v>375</v>
      </c>
      <c r="I494" s="468"/>
      <c r="J494" s="500" t="s">
        <v>123</v>
      </c>
      <c r="K494" s="500"/>
      <c r="L494" s="500"/>
      <c r="M494" s="501"/>
    </row>
    <row r="495" spans="1:13" ht="35.1" customHeight="1">
      <c r="A495" s="491" t="s">
        <v>523</v>
      </c>
      <c r="B495" s="492"/>
      <c r="C495" s="508" t="s">
        <v>598</v>
      </c>
      <c r="D495" s="509"/>
      <c r="E495" s="509"/>
      <c r="F495" s="509"/>
      <c r="G495" s="509"/>
      <c r="H495" s="509"/>
      <c r="I495" s="509"/>
      <c r="J495" s="509"/>
      <c r="K495" s="509"/>
      <c r="L495" s="509"/>
      <c r="M495" s="510"/>
    </row>
    <row r="496" spans="1:13" ht="35.1" customHeight="1">
      <c r="A496" s="464" t="s">
        <v>525</v>
      </c>
      <c r="B496" s="465"/>
      <c r="C496" s="465"/>
      <c r="D496" s="465"/>
      <c r="E496" s="465"/>
      <c r="F496" s="465"/>
      <c r="G496" s="465"/>
      <c r="H496" s="465"/>
      <c r="I496" s="465"/>
      <c r="J496" s="465"/>
      <c r="K496" s="465"/>
      <c r="L496" s="465"/>
      <c r="M496" s="466"/>
    </row>
    <row r="497" spans="1:13" ht="35.1" customHeight="1">
      <c r="A497" s="497" t="s">
        <v>526</v>
      </c>
      <c r="B497" s="465" t="s">
        <v>527</v>
      </c>
      <c r="C497" s="465"/>
      <c r="D497" s="465"/>
      <c r="E497" s="465"/>
      <c r="F497" s="465"/>
      <c r="G497" s="465"/>
      <c r="H497" s="465" t="s">
        <v>528</v>
      </c>
      <c r="I497" s="465"/>
      <c r="J497" s="465"/>
      <c r="K497" s="465"/>
      <c r="L497" s="465"/>
      <c r="M497" s="466"/>
    </row>
    <row r="498" spans="1:13" ht="49.5" customHeight="1">
      <c r="A498" s="497"/>
      <c r="B498" s="219" t="s">
        <v>529</v>
      </c>
      <c r="C498" s="219" t="s">
        <v>530</v>
      </c>
      <c r="D498" s="219" t="s">
        <v>531</v>
      </c>
      <c r="E498" s="219" t="s">
        <v>532</v>
      </c>
      <c r="F498" s="219">
        <v>100</v>
      </c>
      <c r="G498" s="220" t="s">
        <v>364</v>
      </c>
      <c r="H498" s="219" t="s">
        <v>533</v>
      </c>
      <c r="I498" s="219" t="s">
        <v>530</v>
      </c>
      <c r="J498" s="219" t="s">
        <v>531</v>
      </c>
      <c r="K498" s="219" t="s">
        <v>638</v>
      </c>
      <c r="L498" s="219">
        <v>100</v>
      </c>
      <c r="M498" s="221" t="s">
        <v>364</v>
      </c>
    </row>
    <row r="499" spans="1:13" ht="35.1" customHeight="1">
      <c r="A499" s="222" t="s">
        <v>380</v>
      </c>
      <c r="B499" s="224">
        <v>6.75</v>
      </c>
      <c r="C499" s="224">
        <v>4</v>
      </c>
      <c r="D499" s="224">
        <v>4</v>
      </c>
      <c r="E499" s="224">
        <v>42.5</v>
      </c>
      <c r="F499" s="226">
        <v>57.25</v>
      </c>
      <c r="G499" s="224" t="s">
        <v>568</v>
      </c>
      <c r="H499" s="224">
        <v>7.5</v>
      </c>
      <c r="I499" s="224">
        <v>4</v>
      </c>
      <c r="J499" s="224">
        <v>4</v>
      </c>
      <c r="K499" s="225">
        <v>49</v>
      </c>
      <c r="L499" s="225">
        <v>64.5</v>
      </c>
      <c r="M499" s="227" t="s">
        <v>577</v>
      </c>
    </row>
    <row r="500" spans="1:13" ht="35.1" customHeight="1">
      <c r="A500" s="222" t="s">
        <v>381</v>
      </c>
      <c r="B500" s="224">
        <v>4.25</v>
      </c>
      <c r="C500" s="224">
        <v>4</v>
      </c>
      <c r="D500" s="224">
        <v>4</v>
      </c>
      <c r="E500" s="224">
        <v>35</v>
      </c>
      <c r="F500" s="226">
        <v>47.25</v>
      </c>
      <c r="G500" s="224" t="s">
        <v>485</v>
      </c>
      <c r="H500" s="224">
        <v>4.5</v>
      </c>
      <c r="I500" s="229" t="s">
        <v>45</v>
      </c>
      <c r="J500" s="229" t="s">
        <v>57</v>
      </c>
      <c r="K500" s="229">
        <v>50</v>
      </c>
      <c r="L500" s="226">
        <v>54.5</v>
      </c>
      <c r="M500" s="227" t="s">
        <v>568</v>
      </c>
    </row>
    <row r="501" spans="1:13" ht="35.1" customHeight="1">
      <c r="A501" s="222" t="s">
        <v>534</v>
      </c>
      <c r="B501" s="224">
        <v>5</v>
      </c>
      <c r="C501" s="224">
        <v>3</v>
      </c>
      <c r="D501" s="224">
        <v>3.5</v>
      </c>
      <c r="E501" s="224">
        <v>23</v>
      </c>
      <c r="F501" s="224">
        <v>34.5</v>
      </c>
      <c r="G501" s="224" t="s">
        <v>575</v>
      </c>
      <c r="H501" s="224">
        <v>6.5</v>
      </c>
      <c r="I501" s="224">
        <v>3</v>
      </c>
      <c r="J501" s="224" t="s">
        <v>45</v>
      </c>
      <c r="K501" s="224">
        <v>31</v>
      </c>
      <c r="L501" s="224">
        <v>40.5</v>
      </c>
      <c r="M501" s="227" t="s">
        <v>575</v>
      </c>
    </row>
    <row r="502" spans="1:13" ht="35.1" customHeight="1">
      <c r="A502" s="222" t="s">
        <v>383</v>
      </c>
      <c r="B502" s="224">
        <v>4.5</v>
      </c>
      <c r="C502" s="224">
        <v>2</v>
      </c>
      <c r="D502" s="224">
        <v>2</v>
      </c>
      <c r="E502" s="224">
        <v>21.5</v>
      </c>
      <c r="F502" s="224">
        <v>30</v>
      </c>
      <c r="G502" s="224" t="s">
        <v>340</v>
      </c>
      <c r="H502" s="264">
        <v>1.75</v>
      </c>
      <c r="I502" s="265">
        <v>2</v>
      </c>
      <c r="J502" s="264">
        <v>2</v>
      </c>
      <c r="K502" s="224">
        <v>27</v>
      </c>
      <c r="L502" s="225">
        <v>32.75</v>
      </c>
      <c r="M502" s="233" t="s">
        <v>340</v>
      </c>
    </row>
    <row r="503" spans="1:13" ht="35.1" customHeight="1">
      <c r="A503" s="222" t="s">
        <v>426</v>
      </c>
      <c r="B503" s="224">
        <v>5.5</v>
      </c>
      <c r="C503" s="224">
        <v>3</v>
      </c>
      <c r="D503" s="224">
        <v>3</v>
      </c>
      <c r="E503" s="224">
        <v>40.5</v>
      </c>
      <c r="F503" s="224">
        <v>52</v>
      </c>
      <c r="G503" s="224" t="s">
        <v>568</v>
      </c>
      <c r="H503" s="224">
        <v>7.5</v>
      </c>
      <c r="I503" s="224">
        <v>3.5</v>
      </c>
      <c r="J503" s="224">
        <v>3.5</v>
      </c>
      <c r="K503" s="264">
        <v>30.5</v>
      </c>
      <c r="L503" s="226">
        <v>45</v>
      </c>
      <c r="M503" s="227" t="s">
        <v>485</v>
      </c>
    </row>
    <row r="504" spans="1:13" ht="35.1" customHeight="1">
      <c r="A504" s="222" t="s">
        <v>409</v>
      </c>
      <c r="B504" s="224"/>
      <c r="C504" s="224"/>
      <c r="D504" s="224"/>
      <c r="E504" s="224">
        <v>41</v>
      </c>
      <c r="F504" s="224"/>
      <c r="G504" s="224"/>
      <c r="H504" s="224"/>
      <c r="I504" s="224"/>
      <c r="J504" s="224"/>
      <c r="K504" s="224">
        <v>31</v>
      </c>
      <c r="L504" s="224"/>
      <c r="M504" s="227"/>
    </row>
    <row r="505" spans="1:13" ht="57.75" customHeight="1">
      <c r="A505" s="222" t="s">
        <v>535</v>
      </c>
      <c r="B505" s="215"/>
      <c r="C505" s="267" t="s">
        <v>536</v>
      </c>
      <c r="D505" s="236">
        <f>(F499+F500+F501+F502+F503)</f>
        <v>221</v>
      </c>
      <c r="E505" s="236"/>
      <c r="F505" s="267" t="s">
        <v>537</v>
      </c>
      <c r="G505" s="236">
        <f>(D505/500)*100</f>
        <v>44.2</v>
      </c>
      <c r="H505" s="236"/>
      <c r="I505" s="215"/>
      <c r="J505" s="498" t="s">
        <v>538</v>
      </c>
      <c r="K505" s="498"/>
      <c r="L505" s="460" t="str">
        <f>IF(G505&gt;=91,"A1",IF(G505&gt;=81,"A2",IF(G505&gt;=71,"B1",IF(G505&gt;=61,"B2",IF(G505&gt;=51,"C1",IF(G505&gt;=41,"C2",IF(G505&gt;=33,"D","E")))))))</f>
        <v>C2</v>
      </c>
      <c r="M505" s="493" t="str">
        <f t="shared" ref="M505:M506" si="18">IF(K505&gt;=91,"A1",IF(K505&gt;=81,"A2",IF(K505&gt;=71,"B1",IF(K505&gt;=61,"B2",IF(K505&gt;=51,"C1",IF(K505&gt;=41,"C2",IF(K505&gt;=33,"D","E")))))))</f>
        <v>E</v>
      </c>
    </row>
    <row r="506" spans="1:13" ht="55.5" customHeight="1">
      <c r="A506" s="268" t="s">
        <v>539</v>
      </c>
      <c r="B506" s="215"/>
      <c r="C506" s="267" t="s">
        <v>540</v>
      </c>
      <c r="D506" s="236">
        <f>(L499+L500+L501+L502+L503)</f>
        <v>237.25</v>
      </c>
      <c r="E506" s="236"/>
      <c r="F506" s="267" t="s">
        <v>541</v>
      </c>
      <c r="G506" s="224">
        <f>D506/500*100</f>
        <v>47.449999999999996</v>
      </c>
      <c r="H506" s="224"/>
      <c r="I506" s="238"/>
      <c r="J506" s="498" t="s">
        <v>542</v>
      </c>
      <c r="K506" s="498"/>
      <c r="L506" s="460" t="str">
        <f>IF(G506&gt;=91,"A1",IF(G506&gt;=81,"A2",IF(G506&gt;=71,"B1",IF(G506&gt;=61,"B2",IF(G506&gt;=51,"C1",IF(G506&gt;=41,"C2",IF(G506&gt;=33,"D","E")))))))</f>
        <v>C2</v>
      </c>
      <c r="M506" s="493" t="str">
        <f t="shared" si="18"/>
        <v>E</v>
      </c>
    </row>
    <row r="507" spans="1:13" ht="35.1" customHeight="1">
      <c r="A507" s="464" t="s">
        <v>543</v>
      </c>
      <c r="B507" s="465"/>
      <c r="C507" s="465"/>
      <c r="D507" s="465">
        <f>SUM(D505,D506)</f>
        <v>458.25</v>
      </c>
      <c r="E507" s="465"/>
      <c r="F507" s="494" t="s">
        <v>386</v>
      </c>
      <c r="G507" s="495"/>
      <c r="H507" s="496"/>
      <c r="I507" s="261">
        <f>D507*100/1000</f>
        <v>45.825000000000003</v>
      </c>
      <c r="J507" s="239" t="s">
        <v>544</v>
      </c>
      <c r="K507" s="242"/>
      <c r="L507" s="239"/>
      <c r="M507" s="243" t="str">
        <f>IF(I507&gt;=91,"A1",IF(I507&gt;=81,"A2",IF(I507&gt;=71,"B1",IF(I507&gt;=61,"B2",IF(I507&gt;=51,"C1",IF(I507&gt;=41,"C2",IF(I507&gt;=33,"D","E")))))))</f>
        <v>C2</v>
      </c>
    </row>
    <row r="508" spans="1:13" ht="35.1" customHeight="1">
      <c r="A508" s="499" t="s">
        <v>545</v>
      </c>
      <c r="B508" s="500"/>
      <c r="C508" s="500"/>
      <c r="D508" s="500"/>
      <c r="E508" s="500"/>
      <c r="F508" s="500"/>
      <c r="G508" s="500"/>
      <c r="H508" s="500"/>
      <c r="I508" s="500"/>
      <c r="J508" s="500"/>
      <c r="K508" s="500"/>
      <c r="L508" s="500"/>
      <c r="M508" s="501"/>
    </row>
    <row r="509" spans="1:13" ht="35.1" customHeight="1">
      <c r="A509" s="464" t="s">
        <v>546</v>
      </c>
      <c r="B509" s="465"/>
      <c r="C509" s="465"/>
      <c r="D509" s="465"/>
      <c r="E509" s="465"/>
      <c r="F509" s="465"/>
      <c r="G509" s="465"/>
      <c r="H509" s="465"/>
      <c r="I509" s="465"/>
      <c r="J509" s="465"/>
      <c r="K509" s="465"/>
      <c r="L509" s="465"/>
      <c r="M509" s="466"/>
    </row>
    <row r="510" spans="1:13" ht="35.1" customHeight="1">
      <c r="A510" s="464" t="s">
        <v>547</v>
      </c>
      <c r="B510" s="465"/>
      <c r="C510" s="465"/>
      <c r="D510" s="465"/>
      <c r="E510" s="465"/>
      <c r="F510" s="465" t="s">
        <v>548</v>
      </c>
      <c r="G510" s="465"/>
      <c r="H510" s="465"/>
      <c r="I510" s="465"/>
      <c r="J510" s="465"/>
      <c r="K510" s="465" t="s">
        <v>549</v>
      </c>
      <c r="L510" s="465"/>
      <c r="M510" s="466"/>
    </row>
    <row r="511" spans="1:13" ht="35.1" customHeight="1">
      <c r="A511" s="467" t="s">
        <v>550</v>
      </c>
      <c r="B511" s="468"/>
      <c r="C511" s="468"/>
      <c r="D511" s="468"/>
      <c r="E511" s="468"/>
      <c r="F511" s="460" t="s">
        <v>336</v>
      </c>
      <c r="G511" s="460"/>
      <c r="H511" s="460"/>
      <c r="I511" s="460"/>
      <c r="J511" s="460"/>
      <c r="K511" s="460" t="s">
        <v>336</v>
      </c>
      <c r="L511" s="460"/>
      <c r="M511" s="493"/>
    </row>
    <row r="512" spans="1:13" ht="35.1" customHeight="1">
      <c r="A512" s="464" t="s">
        <v>552</v>
      </c>
      <c r="B512" s="465"/>
      <c r="C512" s="465"/>
      <c r="D512" s="465"/>
      <c r="E512" s="465"/>
      <c r="F512" s="465"/>
      <c r="G512" s="465"/>
      <c r="H512" s="465"/>
      <c r="I512" s="465"/>
      <c r="J512" s="465"/>
      <c r="K512" s="465"/>
      <c r="L512" s="465"/>
      <c r="M512" s="466"/>
    </row>
    <row r="513" spans="1:13" ht="35.1" customHeight="1">
      <c r="A513" s="464" t="s">
        <v>547</v>
      </c>
      <c r="B513" s="465"/>
      <c r="C513" s="465"/>
      <c r="D513" s="465"/>
      <c r="E513" s="465"/>
      <c r="F513" s="465" t="s">
        <v>548</v>
      </c>
      <c r="G513" s="465"/>
      <c r="H513" s="465"/>
      <c r="I513" s="465"/>
      <c r="J513" s="465"/>
      <c r="K513" s="465" t="s">
        <v>549</v>
      </c>
      <c r="L513" s="465"/>
      <c r="M513" s="466"/>
    </row>
    <row r="514" spans="1:13" ht="35.1" customHeight="1">
      <c r="A514" s="491" t="s">
        <v>553</v>
      </c>
      <c r="B514" s="492"/>
      <c r="C514" s="492"/>
      <c r="D514" s="492"/>
      <c r="E514" s="492"/>
      <c r="F514" s="465" t="s">
        <v>551</v>
      </c>
      <c r="G514" s="465"/>
      <c r="H514" s="465"/>
      <c r="I514" s="465"/>
      <c r="J514" s="465"/>
      <c r="K514" s="465" t="s">
        <v>551</v>
      </c>
      <c r="L514" s="465"/>
      <c r="M514" s="466"/>
    </row>
    <row r="515" spans="1:13" ht="35.1" customHeight="1">
      <c r="A515" s="491" t="s">
        <v>580</v>
      </c>
      <c r="B515" s="492"/>
      <c r="C515" s="492"/>
      <c r="D515" s="492"/>
      <c r="E515" s="492"/>
      <c r="F515" s="460" t="s">
        <v>336</v>
      </c>
      <c r="G515" s="460"/>
      <c r="H515" s="460"/>
      <c r="I515" s="460"/>
      <c r="J515" s="460"/>
      <c r="K515" s="460" t="s">
        <v>336</v>
      </c>
      <c r="L515" s="460"/>
      <c r="M515" s="493"/>
    </row>
    <row r="516" spans="1:13" ht="35.1" customHeight="1">
      <c r="A516" s="494" t="s">
        <v>555</v>
      </c>
      <c r="B516" s="495"/>
      <c r="C516" s="495"/>
      <c r="D516" s="495"/>
      <c r="E516" s="496"/>
      <c r="F516" s="461" t="s">
        <v>336</v>
      </c>
      <c r="G516" s="469"/>
      <c r="H516" s="469"/>
      <c r="I516" s="469"/>
      <c r="J516" s="462"/>
      <c r="K516" s="461" t="s">
        <v>336</v>
      </c>
      <c r="L516" s="469"/>
      <c r="M516" s="470"/>
    </row>
    <row r="517" spans="1:13" ht="35.1" customHeight="1">
      <c r="A517" s="494" t="s">
        <v>556</v>
      </c>
      <c r="B517" s="495"/>
      <c r="C517" s="495"/>
      <c r="D517" s="495"/>
      <c r="E517" s="496"/>
      <c r="F517" s="461" t="s">
        <v>551</v>
      </c>
      <c r="G517" s="469"/>
      <c r="H517" s="469"/>
      <c r="I517" s="469"/>
      <c r="J517" s="462"/>
      <c r="K517" s="461" t="s">
        <v>551</v>
      </c>
      <c r="L517" s="469"/>
      <c r="M517" s="470"/>
    </row>
    <row r="518" spans="1:13" ht="35.1" customHeight="1">
      <c r="A518" s="464" t="s">
        <v>557</v>
      </c>
      <c r="B518" s="465"/>
      <c r="C518" s="465"/>
      <c r="D518" s="465"/>
      <c r="E518" s="465"/>
      <c r="F518" s="465"/>
      <c r="G518" s="465"/>
      <c r="H518" s="465"/>
      <c r="I518" s="465"/>
      <c r="J518" s="465"/>
      <c r="K518" s="465"/>
      <c r="L518" s="465"/>
      <c r="M518" s="466"/>
    </row>
    <row r="519" spans="1:13" ht="35.1" customHeight="1">
      <c r="A519" s="464" t="s">
        <v>547</v>
      </c>
      <c r="B519" s="465"/>
      <c r="C519" s="465"/>
      <c r="D519" s="465"/>
      <c r="E519" s="465"/>
      <c r="F519" s="465" t="s">
        <v>548</v>
      </c>
      <c r="G519" s="465"/>
      <c r="H519" s="465"/>
      <c r="I519" s="465"/>
      <c r="J519" s="465"/>
      <c r="K519" s="465" t="s">
        <v>549</v>
      </c>
      <c r="L519" s="465"/>
      <c r="M519" s="466"/>
    </row>
    <row r="520" spans="1:13" ht="35.1" customHeight="1">
      <c r="A520" s="467" t="s">
        <v>418</v>
      </c>
      <c r="B520" s="468"/>
      <c r="C520" s="468"/>
      <c r="D520" s="468"/>
      <c r="E520" s="468"/>
      <c r="F520" s="468"/>
      <c r="G520" s="461" t="s">
        <v>650</v>
      </c>
      <c r="H520" s="469"/>
      <c r="I520" s="469"/>
      <c r="J520" s="469"/>
      <c r="K520" s="469"/>
      <c r="L520" s="469"/>
      <c r="M520" s="470"/>
    </row>
    <row r="521" spans="1:13" ht="35.1" customHeight="1">
      <c r="A521" s="222" t="s">
        <v>558</v>
      </c>
      <c r="B521" s="471" t="s">
        <v>591</v>
      </c>
      <c r="C521" s="471"/>
      <c r="D521" s="471"/>
      <c r="E521" s="471"/>
      <c r="F521" s="471"/>
      <c r="G521" s="471"/>
      <c r="H521" s="471"/>
      <c r="I521" s="471"/>
      <c r="J521" s="471"/>
      <c r="K521" s="471"/>
      <c r="L521" s="471"/>
      <c r="M521" s="472"/>
    </row>
    <row r="522" spans="1:13" ht="35.1" customHeight="1">
      <c r="A522" s="222" t="s">
        <v>559</v>
      </c>
      <c r="B522" s="471" t="s">
        <v>632</v>
      </c>
      <c r="C522" s="471"/>
      <c r="D522" s="471"/>
      <c r="E522" s="471"/>
      <c r="F522" s="471"/>
      <c r="G522" s="471"/>
      <c r="H522" s="471"/>
      <c r="I522" s="471"/>
      <c r="J522" s="471"/>
      <c r="K522" s="471"/>
      <c r="L522" s="471"/>
      <c r="M522" s="472"/>
    </row>
    <row r="523" spans="1:13" ht="35.1" customHeight="1">
      <c r="A523" s="473" t="s">
        <v>633</v>
      </c>
      <c r="B523" s="474"/>
      <c r="C523" s="475"/>
      <c r="D523" s="482" t="s">
        <v>634</v>
      </c>
      <c r="E523" s="474"/>
      <c r="F523" s="474"/>
      <c r="G523" s="474"/>
      <c r="H523" s="474"/>
      <c r="I523" s="475"/>
      <c r="J523" s="482" t="s">
        <v>560</v>
      </c>
      <c r="K523" s="474"/>
      <c r="L523" s="474"/>
      <c r="M523" s="485"/>
    </row>
    <row r="524" spans="1:13" ht="35.1" customHeight="1">
      <c r="A524" s="476"/>
      <c r="B524" s="522"/>
      <c r="C524" s="478"/>
      <c r="D524" s="483"/>
      <c r="E524" s="522"/>
      <c r="F524" s="522"/>
      <c r="G524" s="522"/>
      <c r="H524" s="522"/>
      <c r="I524" s="478"/>
      <c r="J524" s="483"/>
      <c r="K524" s="522"/>
      <c r="L524" s="522"/>
      <c r="M524" s="486"/>
    </row>
    <row r="525" spans="1:13" ht="35.1" customHeight="1">
      <c r="A525" s="476"/>
      <c r="B525" s="522"/>
      <c r="C525" s="478"/>
      <c r="D525" s="483"/>
      <c r="E525" s="522"/>
      <c r="F525" s="522"/>
      <c r="G525" s="522"/>
      <c r="H525" s="522"/>
      <c r="I525" s="478"/>
      <c r="J525" s="483"/>
      <c r="K525" s="522"/>
      <c r="L525" s="522"/>
      <c r="M525" s="486"/>
    </row>
    <row r="526" spans="1:13" ht="35.1" customHeight="1">
      <c r="A526" s="479"/>
      <c r="B526" s="480"/>
      <c r="C526" s="481"/>
      <c r="D526" s="484"/>
      <c r="E526" s="480"/>
      <c r="F526" s="480"/>
      <c r="G526" s="480"/>
      <c r="H526" s="480"/>
      <c r="I526" s="481"/>
      <c r="J526" s="484"/>
      <c r="K526" s="480"/>
      <c r="L526" s="480"/>
      <c r="M526" s="487"/>
    </row>
    <row r="527" spans="1:13" ht="35.1" customHeight="1">
      <c r="A527" s="464" t="s">
        <v>561</v>
      </c>
      <c r="B527" s="465"/>
      <c r="C527" s="465"/>
      <c r="D527" s="465"/>
      <c r="E527" s="465"/>
      <c r="F527" s="465"/>
      <c r="G527" s="465"/>
      <c r="H527" s="488" t="s">
        <v>562</v>
      </c>
      <c r="I527" s="489"/>
      <c r="J527" s="489"/>
      <c r="K527" s="489"/>
      <c r="L527" s="489"/>
      <c r="M527" s="490"/>
    </row>
    <row r="528" spans="1:13" ht="35.1" customHeight="1">
      <c r="A528" s="244" t="s">
        <v>563</v>
      </c>
      <c r="B528" s="465" t="s">
        <v>379</v>
      </c>
      <c r="C528" s="465"/>
      <c r="D528" s="215" t="s">
        <v>563</v>
      </c>
      <c r="E528" s="224"/>
      <c r="F528" s="465" t="s">
        <v>379</v>
      </c>
      <c r="G528" s="465"/>
      <c r="H528" s="245"/>
      <c r="I528" s="245"/>
      <c r="J528" s="241" t="s">
        <v>564</v>
      </c>
      <c r="K528" s="245"/>
      <c r="L528" s="241" t="s">
        <v>379</v>
      </c>
      <c r="M528" s="246"/>
    </row>
    <row r="529" spans="1:13" ht="35.1" customHeight="1">
      <c r="A529" s="247" t="s">
        <v>565</v>
      </c>
      <c r="B529" s="460" t="s">
        <v>566</v>
      </c>
      <c r="C529" s="460"/>
      <c r="D529" s="460" t="s">
        <v>567</v>
      </c>
      <c r="E529" s="460"/>
      <c r="F529" s="460" t="s">
        <v>568</v>
      </c>
      <c r="G529" s="460"/>
      <c r="H529" s="245"/>
      <c r="I529" s="245"/>
      <c r="J529" s="461">
        <v>3</v>
      </c>
      <c r="K529" s="462"/>
      <c r="L529" s="224" t="s">
        <v>336</v>
      </c>
      <c r="M529" s="246"/>
    </row>
    <row r="530" spans="1:13" ht="35.1" customHeight="1">
      <c r="A530" s="247" t="s">
        <v>569</v>
      </c>
      <c r="B530" s="460" t="s">
        <v>570</v>
      </c>
      <c r="C530" s="460"/>
      <c r="D530" s="460" t="s">
        <v>571</v>
      </c>
      <c r="E530" s="460"/>
      <c r="F530" s="460" t="s">
        <v>485</v>
      </c>
      <c r="G530" s="460"/>
      <c r="H530" s="245"/>
      <c r="I530" s="245"/>
      <c r="J530" s="461">
        <v>2</v>
      </c>
      <c r="K530" s="462"/>
      <c r="L530" s="224" t="s">
        <v>551</v>
      </c>
      <c r="M530" s="246"/>
    </row>
    <row r="531" spans="1:13" ht="35.1" customHeight="1">
      <c r="A531" s="247" t="s">
        <v>572</v>
      </c>
      <c r="B531" s="460" t="s">
        <v>573</v>
      </c>
      <c r="C531" s="460"/>
      <c r="D531" s="460" t="s">
        <v>574</v>
      </c>
      <c r="E531" s="460"/>
      <c r="F531" s="460" t="s">
        <v>575</v>
      </c>
      <c r="G531" s="460"/>
      <c r="H531" s="245"/>
      <c r="I531" s="245"/>
      <c r="J531" s="461">
        <v>1</v>
      </c>
      <c r="K531" s="462"/>
      <c r="L531" s="224" t="s">
        <v>333</v>
      </c>
      <c r="M531" s="246"/>
    </row>
    <row r="532" spans="1:13" ht="35.1" customHeight="1" thickBot="1">
      <c r="A532" s="248" t="s">
        <v>576</v>
      </c>
      <c r="B532" s="463" t="s">
        <v>577</v>
      </c>
      <c r="C532" s="463"/>
      <c r="D532" s="463" t="s">
        <v>578</v>
      </c>
      <c r="E532" s="463"/>
      <c r="F532" s="463" t="s">
        <v>340</v>
      </c>
      <c r="G532" s="463"/>
      <c r="H532" s="249"/>
      <c r="I532" s="249"/>
      <c r="J532" s="249"/>
      <c r="K532" s="249"/>
      <c r="L532" s="249"/>
      <c r="M532" s="250"/>
    </row>
    <row r="533" spans="1:13" ht="35.1" customHeight="1" thickBot="1"/>
    <row r="534" spans="1:13" ht="35.1" customHeight="1">
      <c r="A534" s="210"/>
      <c r="B534" s="511" t="s">
        <v>507</v>
      </c>
      <c r="C534" s="511"/>
      <c r="D534" s="511"/>
      <c r="E534" s="511"/>
      <c r="F534" s="511"/>
      <c r="G534" s="511"/>
      <c r="H534" s="511"/>
      <c r="I534" s="512"/>
      <c r="J534" s="513" t="s">
        <v>508</v>
      </c>
      <c r="K534" s="511"/>
      <c r="L534" s="511"/>
      <c r="M534" s="514"/>
    </row>
    <row r="535" spans="1:13" ht="35.1" customHeight="1">
      <c r="A535" s="464" t="s">
        <v>509</v>
      </c>
      <c r="B535" s="465"/>
      <c r="C535" s="465"/>
      <c r="D535" s="465"/>
      <c r="E535" s="465"/>
      <c r="F535" s="465"/>
      <c r="G535" s="465"/>
      <c r="H535" s="465"/>
      <c r="I535" s="465"/>
      <c r="J535" s="465"/>
      <c r="K535" s="465"/>
      <c r="L535" s="465"/>
      <c r="M535" s="466"/>
    </row>
    <row r="536" spans="1:13" ht="35.1" customHeight="1">
      <c r="A536" s="212"/>
      <c r="B536" s="474" t="s">
        <v>510</v>
      </c>
      <c r="C536" s="474"/>
      <c r="D536" s="474"/>
      <c r="E536" s="475"/>
      <c r="F536" s="213" t="s">
        <v>511</v>
      </c>
      <c r="G536" s="213"/>
      <c r="H536" s="488" t="s">
        <v>512</v>
      </c>
      <c r="I536" s="489"/>
      <c r="J536" s="515"/>
      <c r="K536" s="214" t="s">
        <v>513</v>
      </c>
      <c r="L536" s="215"/>
      <c r="M536" s="216"/>
    </row>
    <row r="537" spans="1:13" ht="35.1" customHeight="1">
      <c r="A537" s="516" t="s">
        <v>629</v>
      </c>
      <c r="B537" s="489"/>
      <c r="C537" s="489"/>
      <c r="D537" s="489"/>
      <c r="E537" s="489"/>
      <c r="F537" s="489"/>
      <c r="G537" s="489"/>
      <c r="H537" s="489"/>
      <c r="I537" s="489"/>
      <c r="J537" s="489"/>
      <c r="K537" s="489"/>
      <c r="L537" s="489"/>
      <c r="M537" s="490"/>
    </row>
    <row r="538" spans="1:13" ht="35.1" customHeight="1">
      <c r="A538" s="494" t="s">
        <v>514</v>
      </c>
      <c r="B538" s="495"/>
      <c r="C538" s="495"/>
      <c r="D538" s="495"/>
      <c r="E538" s="495"/>
      <c r="F538" s="495"/>
      <c r="G538" s="495"/>
      <c r="H538" s="495"/>
      <c r="I538" s="495"/>
      <c r="J538" s="495"/>
      <c r="K538" s="495"/>
      <c r="L538" s="495"/>
      <c r="M538" s="502"/>
    </row>
    <row r="539" spans="1:13" ht="35.1" customHeight="1">
      <c r="A539" s="491" t="s">
        <v>515</v>
      </c>
      <c r="B539" s="492"/>
      <c r="C539" s="503" t="s">
        <v>133</v>
      </c>
      <c r="D539" s="504"/>
      <c r="E539" s="504"/>
      <c r="F539" s="504"/>
      <c r="G539" s="505"/>
      <c r="H539" s="217" t="s">
        <v>516</v>
      </c>
      <c r="I539" s="218"/>
      <c r="J539" s="500">
        <v>12</v>
      </c>
      <c r="K539" s="500"/>
      <c r="L539" s="500"/>
      <c r="M539" s="501"/>
    </row>
    <row r="540" spans="1:13" ht="35.1" customHeight="1">
      <c r="A540" s="491" t="s">
        <v>517</v>
      </c>
      <c r="B540" s="492"/>
      <c r="C540" s="506" t="s">
        <v>372</v>
      </c>
      <c r="D540" s="495"/>
      <c r="E540" s="495"/>
      <c r="F540" s="495"/>
      <c r="G540" s="496"/>
      <c r="H540" s="217" t="s">
        <v>518</v>
      </c>
      <c r="I540" s="218"/>
      <c r="J540" s="500" t="s">
        <v>132</v>
      </c>
      <c r="K540" s="500"/>
      <c r="L540" s="500"/>
      <c r="M540" s="501"/>
    </row>
    <row r="541" spans="1:13" ht="35.1" customHeight="1">
      <c r="A541" s="491" t="s">
        <v>519</v>
      </c>
      <c r="B541" s="492"/>
      <c r="C541" s="507">
        <v>39823</v>
      </c>
      <c r="D541" s="504"/>
      <c r="E541" s="504"/>
      <c r="F541" s="504"/>
      <c r="G541" s="505"/>
      <c r="H541" s="217" t="s">
        <v>521</v>
      </c>
      <c r="I541" s="218"/>
      <c r="J541" s="500">
        <v>9596053728</v>
      </c>
      <c r="K541" s="500"/>
      <c r="L541" s="500"/>
      <c r="M541" s="501"/>
    </row>
    <row r="542" spans="1:13" ht="35.1" customHeight="1">
      <c r="A542" s="491" t="s">
        <v>522</v>
      </c>
      <c r="B542" s="492"/>
      <c r="C542" s="503" t="s">
        <v>135</v>
      </c>
      <c r="D542" s="504"/>
      <c r="E542" s="504"/>
      <c r="F542" s="504"/>
      <c r="G542" s="505"/>
      <c r="H542" s="467" t="s">
        <v>375</v>
      </c>
      <c r="I542" s="468"/>
      <c r="J542" s="500" t="s">
        <v>134</v>
      </c>
      <c r="K542" s="500"/>
      <c r="L542" s="500"/>
      <c r="M542" s="501"/>
    </row>
    <row r="543" spans="1:13" ht="35.1" customHeight="1">
      <c r="A543" s="491" t="s">
        <v>523</v>
      </c>
      <c r="B543" s="492"/>
      <c r="C543" s="508" t="s">
        <v>599</v>
      </c>
      <c r="D543" s="509"/>
      <c r="E543" s="509"/>
      <c r="F543" s="509"/>
      <c r="G543" s="509"/>
      <c r="H543" s="509"/>
      <c r="I543" s="509"/>
      <c r="J543" s="509"/>
      <c r="K543" s="509"/>
      <c r="L543" s="509"/>
      <c r="M543" s="510"/>
    </row>
    <row r="544" spans="1:13" ht="35.1" customHeight="1">
      <c r="A544" s="464" t="s">
        <v>525</v>
      </c>
      <c r="B544" s="465"/>
      <c r="C544" s="465"/>
      <c r="D544" s="465"/>
      <c r="E544" s="465"/>
      <c r="F544" s="465"/>
      <c r="G544" s="465"/>
      <c r="H544" s="465"/>
      <c r="I544" s="465"/>
      <c r="J544" s="465"/>
      <c r="K544" s="465"/>
      <c r="L544" s="465"/>
      <c r="M544" s="466"/>
    </row>
    <row r="545" spans="1:13" ht="35.1" customHeight="1">
      <c r="A545" s="497" t="s">
        <v>526</v>
      </c>
      <c r="B545" s="465" t="s">
        <v>527</v>
      </c>
      <c r="C545" s="465"/>
      <c r="D545" s="465"/>
      <c r="E545" s="465"/>
      <c r="F545" s="465"/>
      <c r="G545" s="465"/>
      <c r="H545" s="465" t="s">
        <v>528</v>
      </c>
      <c r="I545" s="465"/>
      <c r="J545" s="465"/>
      <c r="K545" s="465"/>
      <c r="L545" s="465"/>
      <c r="M545" s="466"/>
    </row>
    <row r="546" spans="1:13" ht="54" customHeight="1">
      <c r="A546" s="497"/>
      <c r="B546" s="219" t="s">
        <v>529</v>
      </c>
      <c r="C546" s="219" t="s">
        <v>530</v>
      </c>
      <c r="D546" s="219" t="s">
        <v>531</v>
      </c>
      <c r="E546" s="219" t="s">
        <v>532</v>
      </c>
      <c r="F546" s="219">
        <v>100</v>
      </c>
      <c r="G546" s="220" t="s">
        <v>364</v>
      </c>
      <c r="H546" s="219" t="s">
        <v>533</v>
      </c>
      <c r="I546" s="219" t="s">
        <v>530</v>
      </c>
      <c r="J546" s="219" t="s">
        <v>531</v>
      </c>
      <c r="K546" s="219" t="s">
        <v>638</v>
      </c>
      <c r="L546" s="219">
        <v>100</v>
      </c>
      <c r="M546" s="221" t="s">
        <v>364</v>
      </c>
    </row>
    <row r="547" spans="1:13" ht="35.1" customHeight="1">
      <c r="A547" s="222" t="s">
        <v>380</v>
      </c>
      <c r="B547" s="273">
        <v>9.5</v>
      </c>
      <c r="C547" s="230">
        <v>5</v>
      </c>
      <c r="D547" s="230">
        <v>5</v>
      </c>
      <c r="E547" s="273">
        <v>71.5</v>
      </c>
      <c r="F547" s="274">
        <f t="shared" ref="F547" si="19">SUM(B547:E547)</f>
        <v>91</v>
      </c>
      <c r="G547" s="273" t="str">
        <f t="shared" ref="G547" si="20">IF(F547&gt;=91,"A1",IF(F547&gt;=81,"A2",IF(F547&gt;=71,"B1",IF(F547&gt;=61,"B2",IF(F547&gt;=51,"C1",IF(F547&gt;=41,"C2",IF(F547&gt;=33,"D","E")))))))</f>
        <v>A1</v>
      </c>
      <c r="H547" s="230">
        <v>9.75</v>
      </c>
      <c r="I547" s="230">
        <v>5</v>
      </c>
      <c r="J547" s="230">
        <v>5</v>
      </c>
      <c r="K547" s="230">
        <v>70</v>
      </c>
      <c r="L547" s="230">
        <f t="shared" ref="L547" si="21">SUM(H547:K547)</f>
        <v>89.75</v>
      </c>
      <c r="M547" s="254" t="str">
        <f t="shared" ref="M547" si="22">IF(L547&gt;=90,"A1",IF(L547&gt;=80,"A2",IF(L547&gt;=70,"B1",IF(L547&gt;=60,"B2",IF(L547&gt;=50,"C1",IF(L547&gt;=40,"C2",IF(L547&gt;=33,"D","E")))))))</f>
        <v>A2</v>
      </c>
    </row>
    <row r="548" spans="1:13" ht="35.1" customHeight="1">
      <c r="A548" s="222" t="s">
        <v>381</v>
      </c>
      <c r="B548" s="224">
        <v>8.5</v>
      </c>
      <c r="C548" s="224">
        <v>5</v>
      </c>
      <c r="D548" s="224">
        <v>4.5</v>
      </c>
      <c r="E548" s="224">
        <v>57</v>
      </c>
      <c r="F548" s="225">
        <v>75</v>
      </c>
      <c r="G548" s="224" t="s">
        <v>573</v>
      </c>
      <c r="H548" s="224">
        <v>8</v>
      </c>
      <c r="I548" s="229" t="s">
        <v>68</v>
      </c>
      <c r="J548" s="229" t="s">
        <v>57</v>
      </c>
      <c r="K548" s="229">
        <v>64.5</v>
      </c>
      <c r="L548" s="225">
        <v>72.5</v>
      </c>
      <c r="M548" s="227" t="s">
        <v>573</v>
      </c>
    </row>
    <row r="549" spans="1:13" ht="35.1" customHeight="1">
      <c r="A549" s="222" t="s">
        <v>534</v>
      </c>
      <c r="B549" s="224">
        <v>9</v>
      </c>
      <c r="C549" s="224">
        <v>4</v>
      </c>
      <c r="D549" s="224">
        <v>4</v>
      </c>
      <c r="E549" s="224">
        <v>46</v>
      </c>
      <c r="F549" s="224">
        <v>63</v>
      </c>
      <c r="G549" s="224" t="s">
        <v>577</v>
      </c>
      <c r="H549" s="224">
        <v>6.5</v>
      </c>
      <c r="I549" s="224">
        <v>4</v>
      </c>
      <c r="J549" s="224">
        <v>4</v>
      </c>
      <c r="K549" s="224">
        <v>61</v>
      </c>
      <c r="L549" s="225">
        <v>75.5</v>
      </c>
      <c r="M549" s="227" t="s">
        <v>573</v>
      </c>
    </row>
    <row r="550" spans="1:13" ht="35.1" customHeight="1">
      <c r="A550" s="222" t="s">
        <v>383</v>
      </c>
      <c r="B550" s="224">
        <v>8.5</v>
      </c>
      <c r="C550" s="224">
        <v>4</v>
      </c>
      <c r="D550" s="224">
        <v>5</v>
      </c>
      <c r="E550" s="224">
        <v>54.5</v>
      </c>
      <c r="F550" s="224">
        <v>72</v>
      </c>
      <c r="G550" s="224" t="s">
        <v>573</v>
      </c>
      <c r="H550" s="264">
        <v>5.25</v>
      </c>
      <c r="I550" s="265">
        <v>5</v>
      </c>
      <c r="J550" s="264">
        <v>4</v>
      </c>
      <c r="K550" s="224">
        <v>47</v>
      </c>
      <c r="L550" s="225">
        <v>61.25</v>
      </c>
      <c r="M550" s="233" t="s">
        <v>577</v>
      </c>
    </row>
    <row r="551" spans="1:13" ht="35.1" customHeight="1">
      <c r="A551" s="222" t="s">
        <v>426</v>
      </c>
      <c r="B551" s="224">
        <v>8.25</v>
      </c>
      <c r="C551" s="224">
        <v>5</v>
      </c>
      <c r="D551" s="224">
        <v>5</v>
      </c>
      <c r="E551" s="224">
        <v>53.5</v>
      </c>
      <c r="F551" s="224">
        <v>71.75</v>
      </c>
      <c r="G551" s="224" t="s">
        <v>573</v>
      </c>
      <c r="H551" s="224">
        <v>9.75</v>
      </c>
      <c r="I551" s="224">
        <v>5</v>
      </c>
      <c r="J551" s="224">
        <v>5</v>
      </c>
      <c r="K551" s="264">
        <v>60</v>
      </c>
      <c r="L551" s="264">
        <v>79.75</v>
      </c>
      <c r="M551" s="227" t="s">
        <v>573</v>
      </c>
    </row>
    <row r="552" spans="1:13" ht="35.1" customHeight="1">
      <c r="A552" s="222" t="s">
        <v>409</v>
      </c>
      <c r="B552" s="224"/>
      <c r="C552" s="224"/>
      <c r="D552" s="224"/>
      <c r="E552" s="224">
        <v>48</v>
      </c>
      <c r="F552" s="224"/>
      <c r="G552" s="224"/>
      <c r="H552" s="224"/>
      <c r="I552" s="224"/>
      <c r="J552" s="224"/>
      <c r="K552" s="224">
        <v>49</v>
      </c>
      <c r="L552" s="224"/>
      <c r="M552" s="227"/>
    </row>
    <row r="553" spans="1:13" ht="50.25" customHeight="1">
      <c r="A553" s="222" t="s">
        <v>535</v>
      </c>
      <c r="B553" s="215"/>
      <c r="C553" s="267" t="s">
        <v>536</v>
      </c>
      <c r="D553" s="236">
        <f>(F547+F548+F549+F550+F551)</f>
        <v>372.75</v>
      </c>
      <c r="E553" s="236"/>
      <c r="F553" s="267" t="s">
        <v>537</v>
      </c>
      <c r="G553" s="236">
        <f>(D553/500)*100</f>
        <v>74.550000000000011</v>
      </c>
      <c r="H553" s="236"/>
      <c r="I553" s="215"/>
      <c r="J553" s="498" t="s">
        <v>538</v>
      </c>
      <c r="K553" s="498"/>
      <c r="L553" s="460" t="str">
        <f>IF(G553&gt;=91,"A1",IF(G553&gt;=81,"A2",IF(G553&gt;=71,"B1",IF(G553&gt;=61,"B2",IF(G553&gt;=51,"C1",IF(G553&gt;=41,"C2",IF(G553&gt;=33,"D","E")))))))</f>
        <v>B1</v>
      </c>
      <c r="M553" s="493" t="str">
        <f t="shared" ref="M553:M554" si="23">IF(K553&gt;=91,"A1",IF(K553&gt;=81,"A2",IF(K553&gt;=71,"B1",IF(K553&gt;=61,"B2",IF(K553&gt;=51,"C1",IF(K553&gt;=41,"C2",IF(K553&gt;=33,"D","E")))))))</f>
        <v>E</v>
      </c>
    </row>
    <row r="554" spans="1:13" ht="50.25" customHeight="1">
      <c r="A554" s="268" t="s">
        <v>539</v>
      </c>
      <c r="B554" s="215"/>
      <c r="C554" s="267" t="s">
        <v>540</v>
      </c>
      <c r="D554" s="236">
        <f>(L547+L548+L549+L550+L551)</f>
        <v>378.75</v>
      </c>
      <c r="E554" s="236"/>
      <c r="F554" s="267" t="s">
        <v>541</v>
      </c>
      <c r="G554" s="224">
        <f>D554/500*100</f>
        <v>75.75</v>
      </c>
      <c r="H554" s="224"/>
      <c r="I554" s="238"/>
      <c r="J554" s="498" t="s">
        <v>542</v>
      </c>
      <c r="K554" s="498"/>
      <c r="L554" s="460" t="str">
        <f>IF(G554&gt;=91,"A1",IF(G554&gt;=81,"A2",IF(G554&gt;=71,"B1",IF(G554&gt;=61,"B2",IF(G554&gt;=51,"C1",IF(G554&gt;=41,"C2",IF(G554&gt;=33,"D","E")))))))</f>
        <v>B1</v>
      </c>
      <c r="M554" s="493" t="str">
        <f t="shared" si="23"/>
        <v>E</v>
      </c>
    </row>
    <row r="555" spans="1:13" ht="35.1" customHeight="1">
      <c r="A555" s="464" t="s">
        <v>543</v>
      </c>
      <c r="B555" s="465"/>
      <c r="C555" s="465"/>
      <c r="D555" s="465">
        <f>SUM(D553,D554)</f>
        <v>751.5</v>
      </c>
      <c r="E555" s="465"/>
      <c r="F555" s="494" t="s">
        <v>386</v>
      </c>
      <c r="G555" s="495"/>
      <c r="H555" s="496"/>
      <c r="I555" s="241">
        <f>D555*100/1000</f>
        <v>75.150000000000006</v>
      </c>
      <c r="J555" s="239" t="s">
        <v>544</v>
      </c>
      <c r="K555" s="242"/>
      <c r="L555" s="239"/>
      <c r="M555" s="243" t="str">
        <f>IF(I555&gt;=91,"A1",IF(I555&gt;=81,"A2",IF(I555&gt;=71,"B1",IF(I555&gt;=61,"B2",IF(I555&gt;=51,"C1",IF(I555&gt;=41,"C2",IF(I555&gt;=33,"D","E")))))))</f>
        <v>B1</v>
      </c>
    </row>
    <row r="556" spans="1:13" ht="35.1" customHeight="1">
      <c r="A556" s="499" t="s">
        <v>545</v>
      </c>
      <c r="B556" s="500"/>
      <c r="C556" s="500"/>
      <c r="D556" s="500"/>
      <c r="E556" s="500"/>
      <c r="F556" s="500"/>
      <c r="G556" s="500"/>
      <c r="H556" s="500"/>
      <c r="I556" s="500"/>
      <c r="J556" s="500"/>
      <c r="K556" s="500"/>
      <c r="L556" s="500"/>
      <c r="M556" s="501"/>
    </row>
    <row r="557" spans="1:13" ht="35.1" customHeight="1">
      <c r="A557" s="464" t="s">
        <v>546</v>
      </c>
      <c r="B557" s="465"/>
      <c r="C557" s="465"/>
      <c r="D557" s="465"/>
      <c r="E557" s="465"/>
      <c r="F557" s="465"/>
      <c r="G557" s="465"/>
      <c r="H557" s="465"/>
      <c r="I557" s="465"/>
      <c r="J557" s="465"/>
      <c r="K557" s="465"/>
      <c r="L557" s="465"/>
      <c r="M557" s="466"/>
    </row>
    <row r="558" spans="1:13" ht="35.1" customHeight="1">
      <c r="A558" s="464" t="s">
        <v>547</v>
      </c>
      <c r="B558" s="465"/>
      <c r="C558" s="465"/>
      <c r="D558" s="465"/>
      <c r="E558" s="465"/>
      <c r="F558" s="465" t="s">
        <v>548</v>
      </c>
      <c r="G558" s="465"/>
      <c r="H558" s="465"/>
      <c r="I558" s="465"/>
      <c r="J558" s="465"/>
      <c r="K558" s="465" t="s">
        <v>549</v>
      </c>
      <c r="L558" s="465"/>
      <c r="M558" s="466"/>
    </row>
    <row r="559" spans="1:13" ht="35.1" customHeight="1">
      <c r="A559" s="467" t="s">
        <v>550</v>
      </c>
      <c r="B559" s="468"/>
      <c r="C559" s="468"/>
      <c r="D559" s="468"/>
      <c r="E559" s="468"/>
      <c r="F559" s="460" t="s">
        <v>336</v>
      </c>
      <c r="G559" s="460"/>
      <c r="H559" s="460"/>
      <c r="I559" s="460"/>
      <c r="J559" s="460"/>
      <c r="K559" s="460" t="s">
        <v>336</v>
      </c>
      <c r="L559" s="460"/>
      <c r="M559" s="493"/>
    </row>
    <row r="560" spans="1:13" ht="35.1" customHeight="1">
      <c r="A560" s="464" t="s">
        <v>552</v>
      </c>
      <c r="B560" s="465"/>
      <c r="C560" s="465"/>
      <c r="D560" s="465"/>
      <c r="E560" s="465"/>
      <c r="F560" s="465"/>
      <c r="G560" s="465"/>
      <c r="H560" s="465"/>
      <c r="I560" s="465"/>
      <c r="J560" s="465"/>
      <c r="K560" s="465"/>
      <c r="L560" s="465"/>
      <c r="M560" s="466"/>
    </row>
    <row r="561" spans="1:13" ht="35.1" customHeight="1">
      <c r="A561" s="464" t="s">
        <v>547</v>
      </c>
      <c r="B561" s="465"/>
      <c r="C561" s="465"/>
      <c r="D561" s="465"/>
      <c r="E561" s="465"/>
      <c r="F561" s="465" t="s">
        <v>548</v>
      </c>
      <c r="G561" s="465"/>
      <c r="H561" s="465"/>
      <c r="I561" s="465"/>
      <c r="J561" s="465"/>
      <c r="K561" s="465" t="s">
        <v>549</v>
      </c>
      <c r="L561" s="465"/>
      <c r="M561" s="466"/>
    </row>
    <row r="562" spans="1:13" ht="35.1" customHeight="1">
      <c r="A562" s="491" t="s">
        <v>553</v>
      </c>
      <c r="B562" s="492"/>
      <c r="C562" s="492"/>
      <c r="D562" s="492"/>
      <c r="E562" s="492"/>
      <c r="F562" s="465" t="s">
        <v>551</v>
      </c>
      <c r="G562" s="465"/>
      <c r="H562" s="465"/>
      <c r="I562" s="465"/>
      <c r="J562" s="465"/>
      <c r="K562" s="465" t="s">
        <v>551</v>
      </c>
      <c r="L562" s="465"/>
      <c r="M562" s="466"/>
    </row>
    <row r="563" spans="1:13" ht="35.1" customHeight="1">
      <c r="A563" s="491" t="s">
        <v>580</v>
      </c>
      <c r="B563" s="492"/>
      <c r="C563" s="492"/>
      <c r="D563" s="492"/>
      <c r="E563" s="492"/>
      <c r="F563" s="460" t="s">
        <v>551</v>
      </c>
      <c r="G563" s="460"/>
      <c r="H563" s="460"/>
      <c r="I563" s="460"/>
      <c r="J563" s="460"/>
      <c r="K563" s="460" t="s">
        <v>551</v>
      </c>
      <c r="L563" s="460"/>
      <c r="M563" s="493"/>
    </row>
    <row r="564" spans="1:13" ht="35.1" customHeight="1">
      <c r="A564" s="494" t="s">
        <v>555</v>
      </c>
      <c r="B564" s="495"/>
      <c r="C564" s="495"/>
      <c r="D564" s="495"/>
      <c r="E564" s="496"/>
      <c r="F564" s="461" t="s">
        <v>336</v>
      </c>
      <c r="G564" s="469"/>
      <c r="H564" s="469"/>
      <c r="I564" s="469"/>
      <c r="J564" s="462"/>
      <c r="K564" s="461" t="s">
        <v>336</v>
      </c>
      <c r="L564" s="469"/>
      <c r="M564" s="470"/>
    </row>
    <row r="565" spans="1:13" ht="35.1" customHeight="1">
      <c r="A565" s="494" t="s">
        <v>556</v>
      </c>
      <c r="B565" s="495"/>
      <c r="C565" s="495"/>
      <c r="D565" s="495"/>
      <c r="E565" s="496"/>
      <c r="F565" s="461" t="s">
        <v>336</v>
      </c>
      <c r="G565" s="469"/>
      <c r="H565" s="469"/>
      <c r="I565" s="469"/>
      <c r="J565" s="462"/>
      <c r="K565" s="461" t="s">
        <v>336</v>
      </c>
      <c r="L565" s="469"/>
      <c r="M565" s="470"/>
    </row>
    <row r="566" spans="1:13" ht="35.1" customHeight="1">
      <c r="A566" s="464" t="s">
        <v>557</v>
      </c>
      <c r="B566" s="465"/>
      <c r="C566" s="465"/>
      <c r="D566" s="465"/>
      <c r="E566" s="465"/>
      <c r="F566" s="465"/>
      <c r="G566" s="465"/>
      <c r="H566" s="465"/>
      <c r="I566" s="465"/>
      <c r="J566" s="465"/>
      <c r="K566" s="465"/>
      <c r="L566" s="465"/>
      <c r="M566" s="466"/>
    </row>
    <row r="567" spans="1:13" ht="35.1" customHeight="1">
      <c r="A567" s="464" t="s">
        <v>547</v>
      </c>
      <c r="B567" s="465"/>
      <c r="C567" s="465"/>
      <c r="D567" s="465"/>
      <c r="E567" s="465"/>
      <c r="F567" s="465" t="s">
        <v>548</v>
      </c>
      <c r="G567" s="465"/>
      <c r="H567" s="465"/>
      <c r="I567" s="465"/>
      <c r="J567" s="465"/>
      <c r="K567" s="465" t="s">
        <v>549</v>
      </c>
      <c r="L567" s="465"/>
      <c r="M567" s="466"/>
    </row>
    <row r="568" spans="1:13" ht="35.1" customHeight="1">
      <c r="A568" s="467" t="s">
        <v>418</v>
      </c>
      <c r="B568" s="468"/>
      <c r="C568" s="468"/>
      <c r="D568" s="468"/>
      <c r="E568" s="468"/>
      <c r="F568" s="468"/>
      <c r="G568" s="461" t="s">
        <v>651</v>
      </c>
      <c r="H568" s="469"/>
      <c r="I568" s="469"/>
      <c r="J568" s="469"/>
      <c r="K568" s="469"/>
      <c r="L568" s="469"/>
      <c r="M568" s="470"/>
    </row>
    <row r="569" spans="1:13" ht="35.1" customHeight="1">
      <c r="A569" s="222" t="s">
        <v>558</v>
      </c>
      <c r="B569" s="471" t="s">
        <v>588</v>
      </c>
      <c r="C569" s="471"/>
      <c r="D569" s="471"/>
      <c r="E569" s="471"/>
      <c r="F569" s="471"/>
      <c r="G569" s="471"/>
      <c r="H569" s="471"/>
      <c r="I569" s="471"/>
      <c r="J569" s="471"/>
      <c r="K569" s="471"/>
      <c r="L569" s="471"/>
      <c r="M569" s="472"/>
    </row>
    <row r="570" spans="1:13" ht="35.1" customHeight="1">
      <c r="A570" s="222" t="s">
        <v>559</v>
      </c>
      <c r="B570" s="471" t="s">
        <v>632</v>
      </c>
      <c r="C570" s="471"/>
      <c r="D570" s="471"/>
      <c r="E570" s="471"/>
      <c r="F570" s="471"/>
      <c r="G570" s="471"/>
      <c r="H570" s="471"/>
      <c r="I570" s="471"/>
      <c r="J570" s="471"/>
      <c r="K570" s="471"/>
      <c r="L570" s="471"/>
      <c r="M570" s="472"/>
    </row>
    <row r="571" spans="1:13" ht="35.1" customHeight="1">
      <c r="A571" s="473" t="s">
        <v>633</v>
      </c>
      <c r="B571" s="474"/>
      <c r="C571" s="475"/>
      <c r="D571" s="482" t="s">
        <v>634</v>
      </c>
      <c r="E571" s="474"/>
      <c r="F571" s="474"/>
      <c r="G571" s="474"/>
      <c r="H571" s="474"/>
      <c r="I571" s="475"/>
      <c r="J571" s="482" t="s">
        <v>560</v>
      </c>
      <c r="K571" s="474"/>
      <c r="L571" s="474"/>
      <c r="M571" s="485"/>
    </row>
    <row r="572" spans="1:13" ht="35.1" customHeight="1">
      <c r="A572" s="476"/>
      <c r="B572" s="522"/>
      <c r="C572" s="478"/>
      <c r="D572" s="483"/>
      <c r="E572" s="522"/>
      <c r="F572" s="522"/>
      <c r="G572" s="522"/>
      <c r="H572" s="522"/>
      <c r="I572" s="478"/>
      <c r="J572" s="483"/>
      <c r="K572" s="522"/>
      <c r="L572" s="522"/>
      <c r="M572" s="486"/>
    </row>
    <row r="573" spans="1:13" ht="35.1" customHeight="1">
      <c r="A573" s="476"/>
      <c r="B573" s="522"/>
      <c r="C573" s="478"/>
      <c r="D573" s="483"/>
      <c r="E573" s="522"/>
      <c r="F573" s="522"/>
      <c r="G573" s="522"/>
      <c r="H573" s="522"/>
      <c r="I573" s="478"/>
      <c r="J573" s="483"/>
      <c r="K573" s="522"/>
      <c r="L573" s="522"/>
      <c r="M573" s="486"/>
    </row>
    <row r="574" spans="1:13" ht="35.1" customHeight="1">
      <c r="A574" s="479"/>
      <c r="B574" s="480"/>
      <c r="C574" s="481"/>
      <c r="D574" s="484"/>
      <c r="E574" s="480"/>
      <c r="F574" s="480"/>
      <c r="G574" s="480"/>
      <c r="H574" s="480"/>
      <c r="I574" s="481"/>
      <c r="J574" s="484"/>
      <c r="K574" s="480"/>
      <c r="L574" s="480"/>
      <c r="M574" s="487"/>
    </row>
    <row r="575" spans="1:13" ht="35.1" customHeight="1">
      <c r="A575" s="464" t="s">
        <v>561</v>
      </c>
      <c r="B575" s="465"/>
      <c r="C575" s="465"/>
      <c r="D575" s="465"/>
      <c r="E575" s="465"/>
      <c r="F575" s="465"/>
      <c r="G575" s="465"/>
      <c r="H575" s="488" t="s">
        <v>562</v>
      </c>
      <c r="I575" s="489"/>
      <c r="J575" s="489"/>
      <c r="K575" s="489"/>
      <c r="L575" s="489"/>
      <c r="M575" s="490"/>
    </row>
    <row r="576" spans="1:13" ht="35.1" customHeight="1">
      <c r="A576" s="244" t="s">
        <v>563</v>
      </c>
      <c r="B576" s="465" t="s">
        <v>379</v>
      </c>
      <c r="C576" s="465"/>
      <c r="D576" s="215" t="s">
        <v>563</v>
      </c>
      <c r="E576" s="224"/>
      <c r="F576" s="465" t="s">
        <v>379</v>
      </c>
      <c r="G576" s="465"/>
      <c r="H576" s="245"/>
      <c r="I576" s="245"/>
      <c r="J576" s="241" t="s">
        <v>564</v>
      </c>
      <c r="K576" s="245"/>
      <c r="L576" s="241" t="s">
        <v>379</v>
      </c>
      <c r="M576" s="246"/>
    </row>
    <row r="577" spans="1:13" ht="35.1" customHeight="1">
      <c r="A577" s="247" t="s">
        <v>565</v>
      </c>
      <c r="B577" s="460" t="s">
        <v>566</v>
      </c>
      <c r="C577" s="460"/>
      <c r="D577" s="460" t="s">
        <v>567</v>
      </c>
      <c r="E577" s="460"/>
      <c r="F577" s="460" t="s">
        <v>568</v>
      </c>
      <c r="G577" s="460"/>
      <c r="H577" s="245"/>
      <c r="I577" s="245"/>
      <c r="J577" s="461">
        <v>3</v>
      </c>
      <c r="K577" s="462"/>
      <c r="L577" s="224" t="s">
        <v>336</v>
      </c>
      <c r="M577" s="246"/>
    </row>
    <row r="578" spans="1:13" ht="35.1" customHeight="1">
      <c r="A578" s="247" t="s">
        <v>569</v>
      </c>
      <c r="B578" s="460" t="s">
        <v>570</v>
      </c>
      <c r="C578" s="460"/>
      <c r="D578" s="460" t="s">
        <v>571</v>
      </c>
      <c r="E578" s="460"/>
      <c r="F578" s="460" t="s">
        <v>485</v>
      </c>
      <c r="G578" s="460"/>
      <c r="H578" s="245"/>
      <c r="I578" s="245"/>
      <c r="J578" s="461">
        <v>2</v>
      </c>
      <c r="K578" s="462"/>
      <c r="L578" s="224" t="s">
        <v>551</v>
      </c>
      <c r="M578" s="246"/>
    </row>
    <row r="579" spans="1:13" ht="35.1" customHeight="1">
      <c r="A579" s="247" t="s">
        <v>572</v>
      </c>
      <c r="B579" s="460" t="s">
        <v>573</v>
      </c>
      <c r="C579" s="460"/>
      <c r="D579" s="460" t="s">
        <v>574</v>
      </c>
      <c r="E579" s="460"/>
      <c r="F579" s="460" t="s">
        <v>575</v>
      </c>
      <c r="G579" s="460"/>
      <c r="H579" s="245"/>
      <c r="I579" s="245"/>
      <c r="J579" s="461">
        <v>1</v>
      </c>
      <c r="K579" s="462"/>
      <c r="L579" s="224" t="s">
        <v>333</v>
      </c>
      <c r="M579" s="246"/>
    </row>
    <row r="580" spans="1:13" ht="35.1" customHeight="1" thickBot="1">
      <c r="A580" s="248" t="s">
        <v>576</v>
      </c>
      <c r="B580" s="463" t="s">
        <v>577</v>
      </c>
      <c r="C580" s="463"/>
      <c r="D580" s="463" t="s">
        <v>578</v>
      </c>
      <c r="E580" s="463"/>
      <c r="F580" s="463" t="s">
        <v>340</v>
      </c>
      <c r="G580" s="463"/>
      <c r="H580" s="249"/>
      <c r="I580" s="249"/>
      <c r="J580" s="249"/>
      <c r="K580" s="249"/>
      <c r="L580" s="249"/>
      <c r="M580" s="250"/>
    </row>
    <row r="581" spans="1:13" ht="35.1" customHeight="1" thickBot="1"/>
    <row r="582" spans="1:13" ht="35.1" customHeight="1">
      <c r="A582" s="210"/>
      <c r="B582" s="511" t="s">
        <v>507</v>
      </c>
      <c r="C582" s="511"/>
      <c r="D582" s="511"/>
      <c r="E582" s="511"/>
      <c r="F582" s="511"/>
      <c r="G582" s="511"/>
      <c r="H582" s="511"/>
      <c r="I582" s="512"/>
      <c r="J582" s="513" t="s">
        <v>508</v>
      </c>
      <c r="K582" s="511"/>
      <c r="L582" s="511"/>
      <c r="M582" s="514"/>
    </row>
    <row r="583" spans="1:13" ht="35.1" customHeight="1">
      <c r="A583" s="464" t="s">
        <v>509</v>
      </c>
      <c r="B583" s="465"/>
      <c r="C583" s="465"/>
      <c r="D583" s="465"/>
      <c r="E583" s="465"/>
      <c r="F583" s="465"/>
      <c r="G583" s="465"/>
      <c r="H583" s="465"/>
      <c r="I583" s="465"/>
      <c r="J583" s="465"/>
      <c r="K583" s="465"/>
      <c r="L583" s="465"/>
      <c r="M583" s="466"/>
    </row>
    <row r="584" spans="1:13" ht="35.1" customHeight="1">
      <c r="A584" s="212"/>
      <c r="B584" s="474" t="s">
        <v>510</v>
      </c>
      <c r="C584" s="474"/>
      <c r="D584" s="474"/>
      <c r="E584" s="475"/>
      <c r="F584" s="213" t="s">
        <v>511</v>
      </c>
      <c r="G584" s="213"/>
      <c r="H584" s="488" t="s">
        <v>512</v>
      </c>
      <c r="I584" s="489"/>
      <c r="J584" s="515"/>
      <c r="K584" s="214" t="s">
        <v>513</v>
      </c>
      <c r="L584" s="215"/>
      <c r="M584" s="216"/>
    </row>
    <row r="585" spans="1:13" ht="35.1" customHeight="1">
      <c r="A585" s="516" t="s">
        <v>629</v>
      </c>
      <c r="B585" s="489"/>
      <c r="C585" s="489"/>
      <c r="D585" s="489"/>
      <c r="E585" s="489"/>
      <c r="F585" s="489"/>
      <c r="G585" s="489"/>
      <c r="H585" s="489"/>
      <c r="I585" s="489"/>
      <c r="J585" s="489"/>
      <c r="K585" s="489"/>
      <c r="L585" s="489"/>
      <c r="M585" s="490"/>
    </row>
    <row r="586" spans="1:13" ht="35.1" customHeight="1">
      <c r="A586" s="494" t="s">
        <v>514</v>
      </c>
      <c r="B586" s="495"/>
      <c r="C586" s="495"/>
      <c r="D586" s="495"/>
      <c r="E586" s="495"/>
      <c r="F586" s="495"/>
      <c r="G586" s="495"/>
      <c r="H586" s="495"/>
      <c r="I586" s="495"/>
      <c r="J586" s="495"/>
      <c r="K586" s="495"/>
      <c r="L586" s="495"/>
      <c r="M586" s="502"/>
    </row>
    <row r="587" spans="1:13" ht="35.1" customHeight="1">
      <c r="A587" s="491" t="s">
        <v>515</v>
      </c>
      <c r="B587" s="492"/>
      <c r="C587" s="503" t="s">
        <v>143</v>
      </c>
      <c r="D587" s="504"/>
      <c r="E587" s="504"/>
      <c r="F587" s="504"/>
      <c r="G587" s="505"/>
      <c r="H587" s="217" t="s">
        <v>516</v>
      </c>
      <c r="I587" s="218"/>
      <c r="J587" s="500">
        <v>13</v>
      </c>
      <c r="K587" s="500"/>
      <c r="L587" s="500"/>
      <c r="M587" s="501"/>
    </row>
    <row r="588" spans="1:13" ht="35.1" customHeight="1">
      <c r="A588" s="491" t="s">
        <v>517</v>
      </c>
      <c r="B588" s="492"/>
      <c r="C588" s="506" t="s">
        <v>372</v>
      </c>
      <c r="D588" s="495"/>
      <c r="E588" s="495"/>
      <c r="F588" s="495"/>
      <c r="G588" s="496"/>
      <c r="H588" s="217" t="s">
        <v>518</v>
      </c>
      <c r="I588" s="218"/>
      <c r="J588" s="500" t="s">
        <v>142</v>
      </c>
      <c r="K588" s="500"/>
      <c r="L588" s="500"/>
      <c r="M588" s="501"/>
    </row>
    <row r="589" spans="1:13" ht="35.1" customHeight="1">
      <c r="A589" s="491" t="s">
        <v>519</v>
      </c>
      <c r="B589" s="492"/>
      <c r="C589" s="507">
        <v>39966</v>
      </c>
      <c r="D589" s="504"/>
      <c r="E589" s="504"/>
      <c r="F589" s="504"/>
      <c r="G589" s="505"/>
      <c r="H589" s="217" t="s">
        <v>521</v>
      </c>
      <c r="I589" s="218"/>
      <c r="J589" s="500">
        <v>9315627233</v>
      </c>
      <c r="K589" s="500"/>
      <c r="L589" s="500"/>
      <c r="M589" s="501"/>
    </row>
    <row r="590" spans="1:13" ht="35.1" customHeight="1">
      <c r="A590" s="491" t="s">
        <v>522</v>
      </c>
      <c r="B590" s="492"/>
      <c r="C590" s="503" t="s">
        <v>145</v>
      </c>
      <c r="D590" s="504"/>
      <c r="E590" s="504"/>
      <c r="F590" s="504"/>
      <c r="G590" s="505"/>
      <c r="H590" s="467" t="s">
        <v>375</v>
      </c>
      <c r="I590" s="468"/>
      <c r="J590" s="500" t="s">
        <v>144</v>
      </c>
      <c r="K590" s="500"/>
      <c r="L590" s="500"/>
      <c r="M590" s="501"/>
    </row>
    <row r="591" spans="1:13" ht="35.1" customHeight="1">
      <c r="A591" s="491" t="s">
        <v>523</v>
      </c>
      <c r="B591" s="492"/>
      <c r="C591" s="508" t="s">
        <v>600</v>
      </c>
      <c r="D591" s="509"/>
      <c r="E591" s="509"/>
      <c r="F591" s="509"/>
      <c r="G591" s="509"/>
      <c r="H591" s="509"/>
      <c r="I591" s="509"/>
      <c r="J591" s="509"/>
      <c r="K591" s="509"/>
      <c r="L591" s="509"/>
      <c r="M591" s="510"/>
    </row>
    <row r="592" spans="1:13" ht="35.1" customHeight="1">
      <c r="A592" s="464" t="s">
        <v>525</v>
      </c>
      <c r="B592" s="465"/>
      <c r="C592" s="465"/>
      <c r="D592" s="465"/>
      <c r="E592" s="465"/>
      <c r="F592" s="465"/>
      <c r="G592" s="465"/>
      <c r="H592" s="465"/>
      <c r="I592" s="465"/>
      <c r="J592" s="465"/>
      <c r="K592" s="465"/>
      <c r="L592" s="465"/>
      <c r="M592" s="466"/>
    </row>
    <row r="593" spans="1:13" ht="35.1" customHeight="1">
      <c r="A593" s="497" t="s">
        <v>526</v>
      </c>
      <c r="B593" s="465" t="s">
        <v>527</v>
      </c>
      <c r="C593" s="465"/>
      <c r="D593" s="465"/>
      <c r="E593" s="465"/>
      <c r="F593" s="465"/>
      <c r="G593" s="465"/>
      <c r="H593" s="465" t="s">
        <v>528</v>
      </c>
      <c r="I593" s="465"/>
      <c r="J593" s="465"/>
      <c r="K593" s="465"/>
      <c r="L593" s="465"/>
      <c r="M593" s="466"/>
    </row>
    <row r="594" spans="1:13" ht="54.75" customHeight="1">
      <c r="A594" s="497"/>
      <c r="B594" s="219" t="s">
        <v>529</v>
      </c>
      <c r="C594" s="219" t="s">
        <v>530</v>
      </c>
      <c r="D594" s="219" t="s">
        <v>531</v>
      </c>
      <c r="E594" s="219" t="s">
        <v>532</v>
      </c>
      <c r="F594" s="219">
        <v>100</v>
      </c>
      <c r="G594" s="220" t="s">
        <v>364</v>
      </c>
      <c r="H594" s="219" t="s">
        <v>533</v>
      </c>
      <c r="I594" s="219" t="s">
        <v>530</v>
      </c>
      <c r="J594" s="219" t="s">
        <v>531</v>
      </c>
      <c r="K594" s="219" t="s">
        <v>638</v>
      </c>
      <c r="L594" s="219">
        <v>100</v>
      </c>
      <c r="M594" s="221" t="s">
        <v>364</v>
      </c>
    </row>
    <row r="595" spans="1:13" ht="35.1" customHeight="1">
      <c r="A595" s="222" t="s">
        <v>380</v>
      </c>
      <c r="B595" s="224">
        <v>7.5</v>
      </c>
      <c r="C595" s="224">
        <v>5</v>
      </c>
      <c r="D595" s="224">
        <v>4</v>
      </c>
      <c r="E595" s="224">
        <v>67.5</v>
      </c>
      <c r="F595" s="225">
        <v>84</v>
      </c>
      <c r="G595" s="224" t="s">
        <v>570</v>
      </c>
      <c r="H595" s="224">
        <v>9.25</v>
      </c>
      <c r="I595" s="224">
        <v>5</v>
      </c>
      <c r="J595" s="224" t="s">
        <v>68</v>
      </c>
      <c r="K595" s="226">
        <v>70</v>
      </c>
      <c r="L595" s="225">
        <v>84.25</v>
      </c>
      <c r="M595" s="227" t="s">
        <v>570</v>
      </c>
    </row>
    <row r="596" spans="1:13" ht="35.1" customHeight="1">
      <c r="A596" s="222" t="s">
        <v>381</v>
      </c>
      <c r="B596" s="224">
        <v>7.75</v>
      </c>
      <c r="C596" s="224">
        <v>4.5</v>
      </c>
      <c r="D596" s="224">
        <v>4.5</v>
      </c>
      <c r="E596" s="224">
        <v>54</v>
      </c>
      <c r="F596" s="225">
        <v>70.75</v>
      </c>
      <c r="G596" s="224" t="s">
        <v>577</v>
      </c>
      <c r="H596" s="224">
        <v>8</v>
      </c>
      <c r="I596" s="229" t="s">
        <v>68</v>
      </c>
      <c r="J596" s="229" t="s">
        <v>57</v>
      </c>
      <c r="K596" s="229">
        <v>56.5</v>
      </c>
      <c r="L596" s="226">
        <v>64.5</v>
      </c>
      <c r="M596" s="227" t="s">
        <v>577</v>
      </c>
    </row>
    <row r="597" spans="1:13" ht="35.1" customHeight="1">
      <c r="A597" s="222" t="s">
        <v>534</v>
      </c>
      <c r="B597" s="224">
        <v>10</v>
      </c>
      <c r="C597" s="224">
        <v>5</v>
      </c>
      <c r="D597" s="224">
        <v>5</v>
      </c>
      <c r="E597" s="224">
        <v>60</v>
      </c>
      <c r="F597" s="224">
        <v>80</v>
      </c>
      <c r="G597" s="224" t="s">
        <v>573</v>
      </c>
      <c r="H597" s="224">
        <v>9.5</v>
      </c>
      <c r="I597" s="224">
        <v>5</v>
      </c>
      <c r="J597" s="224">
        <v>5</v>
      </c>
      <c r="K597" s="224">
        <v>61</v>
      </c>
      <c r="L597" s="226">
        <v>80.5</v>
      </c>
      <c r="M597" s="227" t="s">
        <v>573</v>
      </c>
    </row>
    <row r="598" spans="1:13" ht="35.1" customHeight="1">
      <c r="A598" s="222" t="s">
        <v>383</v>
      </c>
      <c r="B598" s="224">
        <v>7.5</v>
      </c>
      <c r="C598" s="224">
        <v>5</v>
      </c>
      <c r="D598" s="224">
        <v>5</v>
      </c>
      <c r="E598" s="224">
        <v>67.5</v>
      </c>
      <c r="F598" s="224">
        <v>85</v>
      </c>
      <c r="G598" s="224" t="s">
        <v>570</v>
      </c>
      <c r="H598" s="226">
        <v>9</v>
      </c>
      <c r="I598" s="265">
        <v>5</v>
      </c>
      <c r="J598" s="226">
        <v>5</v>
      </c>
      <c r="K598" s="224">
        <v>64.5</v>
      </c>
      <c r="L598" s="226">
        <v>83.5</v>
      </c>
      <c r="M598" s="233" t="s">
        <v>570</v>
      </c>
    </row>
    <row r="599" spans="1:13" ht="35.1" customHeight="1">
      <c r="A599" s="222" t="s">
        <v>426</v>
      </c>
      <c r="B599" s="264">
        <v>9.25</v>
      </c>
      <c r="C599" s="226">
        <v>5</v>
      </c>
      <c r="D599" s="226">
        <v>5</v>
      </c>
      <c r="E599" s="226">
        <v>65</v>
      </c>
      <c r="F599" s="264">
        <v>84.25</v>
      </c>
      <c r="G599" s="264" t="s">
        <v>570</v>
      </c>
      <c r="H599" s="226">
        <v>9.75</v>
      </c>
      <c r="I599" s="226">
        <v>5</v>
      </c>
      <c r="J599" s="226">
        <v>5</v>
      </c>
      <c r="K599" s="264">
        <v>67</v>
      </c>
      <c r="L599" s="264">
        <v>86.75</v>
      </c>
      <c r="M599" s="275" t="s">
        <v>570</v>
      </c>
    </row>
    <row r="600" spans="1:13" ht="35.1" customHeight="1">
      <c r="A600" s="222" t="s">
        <v>409</v>
      </c>
      <c r="B600" s="224"/>
      <c r="C600" s="224"/>
      <c r="D600" s="224"/>
      <c r="E600" s="224">
        <v>47</v>
      </c>
      <c r="F600" s="224"/>
      <c r="G600" s="224"/>
      <c r="H600" s="224"/>
      <c r="I600" s="224"/>
      <c r="J600" s="224"/>
      <c r="K600" s="224">
        <v>50</v>
      </c>
      <c r="L600" s="224"/>
      <c r="M600" s="227"/>
    </row>
    <row r="601" spans="1:13" ht="53.25" customHeight="1">
      <c r="A601" s="222" t="s">
        <v>535</v>
      </c>
      <c r="B601" s="215"/>
      <c r="C601" s="267" t="s">
        <v>536</v>
      </c>
      <c r="D601" s="236">
        <f>(F595+F596+F597+F598+F599)</f>
        <v>404</v>
      </c>
      <c r="E601" s="236"/>
      <c r="F601" s="267" t="s">
        <v>537</v>
      </c>
      <c r="G601" s="236">
        <f>(D601/500)*100</f>
        <v>80.800000000000011</v>
      </c>
      <c r="H601" s="236"/>
      <c r="I601" s="215"/>
      <c r="J601" s="498" t="s">
        <v>538</v>
      </c>
      <c r="K601" s="498"/>
      <c r="L601" s="460" t="str">
        <f>IF(G601&gt;=91,"A1",IF(G601&gt;=81,"A2",IF(G601&gt;=71,"B1",IF(G601&gt;=61,"B2",IF(G601&gt;=51,"C1",IF(G601&gt;=41,"C2",IF(G601&gt;=33,"D","E")))))))</f>
        <v>B1</v>
      </c>
      <c r="M601" s="493" t="str">
        <f t="shared" ref="M601:M602" si="24">IF(K601&gt;=91,"A1",IF(K601&gt;=81,"A2",IF(K601&gt;=71,"B1",IF(K601&gt;=61,"B2",IF(K601&gt;=51,"C1",IF(K601&gt;=41,"C2",IF(K601&gt;=33,"D","E")))))))</f>
        <v>E</v>
      </c>
    </row>
    <row r="602" spans="1:13" ht="53.25" customHeight="1">
      <c r="A602" s="268" t="s">
        <v>539</v>
      </c>
      <c r="B602" s="215"/>
      <c r="C602" s="267" t="s">
        <v>540</v>
      </c>
      <c r="D602" s="236">
        <f>(L595+L596+L597+L598+L599)</f>
        <v>399.5</v>
      </c>
      <c r="E602" s="236"/>
      <c r="F602" s="267" t="s">
        <v>541</v>
      </c>
      <c r="G602" s="224">
        <f>D602/500*100</f>
        <v>79.900000000000006</v>
      </c>
      <c r="H602" s="224"/>
      <c r="I602" s="238"/>
      <c r="J602" s="498" t="s">
        <v>542</v>
      </c>
      <c r="K602" s="498"/>
      <c r="L602" s="460" t="str">
        <f>IF(G602&gt;=91,"A1",IF(G602&gt;=81,"A2",IF(G602&gt;=71,"B1",IF(G602&gt;=61,"B2",IF(G602&gt;=51,"C1",IF(G602&gt;=41,"C2",IF(G602&gt;=33,"D","E")))))))</f>
        <v>B1</v>
      </c>
      <c r="M602" s="493" t="str">
        <f t="shared" si="24"/>
        <v>E</v>
      </c>
    </row>
    <row r="603" spans="1:13" ht="35.1" customHeight="1">
      <c r="A603" s="464" t="s">
        <v>543</v>
      </c>
      <c r="B603" s="465"/>
      <c r="C603" s="465"/>
      <c r="D603" s="465">
        <f>SUM(D601,D602)</f>
        <v>803.5</v>
      </c>
      <c r="E603" s="465"/>
      <c r="F603" s="494" t="s">
        <v>386</v>
      </c>
      <c r="G603" s="495"/>
      <c r="H603" s="496"/>
      <c r="I603" s="241">
        <f>D603*100/1000</f>
        <v>80.349999999999994</v>
      </c>
      <c r="J603" s="239" t="s">
        <v>544</v>
      </c>
      <c r="K603" s="242"/>
      <c r="L603" s="239"/>
      <c r="M603" s="243" t="str">
        <f>IF(I603&gt;=91,"A1",IF(I603&gt;=81,"A2",IF(I603&gt;=71,"B1",IF(I603&gt;=61,"B2",IF(I603&gt;=51,"C1",IF(I603&gt;=41,"C2",IF(I603&gt;=33,"D","E")))))))</f>
        <v>B1</v>
      </c>
    </row>
    <row r="604" spans="1:13" ht="35.1" customHeight="1">
      <c r="A604" s="464" t="s">
        <v>546</v>
      </c>
      <c r="B604" s="465"/>
      <c r="C604" s="465"/>
      <c r="D604" s="465"/>
      <c r="E604" s="465"/>
      <c r="F604" s="465"/>
      <c r="G604" s="465"/>
      <c r="H604" s="465"/>
      <c r="I604" s="465"/>
      <c r="J604" s="465"/>
      <c r="K604" s="465"/>
      <c r="L604" s="465"/>
      <c r="M604" s="466"/>
    </row>
    <row r="605" spans="1:13" ht="35.1" customHeight="1">
      <c r="A605" s="464" t="s">
        <v>547</v>
      </c>
      <c r="B605" s="465"/>
      <c r="C605" s="465"/>
      <c r="D605" s="465"/>
      <c r="E605" s="465"/>
      <c r="F605" s="465" t="s">
        <v>548</v>
      </c>
      <c r="G605" s="465"/>
      <c r="H605" s="465"/>
      <c r="I605" s="465"/>
      <c r="J605" s="465"/>
      <c r="K605" s="465" t="s">
        <v>549</v>
      </c>
      <c r="L605" s="465"/>
      <c r="M605" s="466"/>
    </row>
    <row r="606" spans="1:13" ht="35.1" customHeight="1">
      <c r="A606" s="467" t="s">
        <v>550</v>
      </c>
      <c r="B606" s="468"/>
      <c r="C606" s="468"/>
      <c r="D606" s="468"/>
      <c r="E606" s="468"/>
      <c r="F606" s="460" t="s">
        <v>336</v>
      </c>
      <c r="G606" s="460"/>
      <c r="H606" s="460"/>
      <c r="I606" s="460"/>
      <c r="J606" s="460"/>
      <c r="K606" s="460" t="s">
        <v>336</v>
      </c>
      <c r="L606" s="460"/>
      <c r="M606" s="493"/>
    </row>
    <row r="607" spans="1:13" ht="35.1" customHeight="1">
      <c r="A607" s="464" t="s">
        <v>552</v>
      </c>
      <c r="B607" s="465"/>
      <c r="C607" s="465"/>
      <c r="D607" s="465"/>
      <c r="E607" s="465"/>
      <c r="F607" s="465"/>
      <c r="G607" s="465"/>
      <c r="H607" s="465"/>
      <c r="I607" s="465"/>
      <c r="J607" s="465"/>
      <c r="K607" s="465"/>
      <c r="L607" s="465"/>
      <c r="M607" s="466"/>
    </row>
    <row r="608" spans="1:13" ht="35.1" customHeight="1">
      <c r="A608" s="464" t="s">
        <v>547</v>
      </c>
      <c r="B608" s="465"/>
      <c r="C608" s="465"/>
      <c r="D608" s="465"/>
      <c r="E608" s="465"/>
      <c r="F608" s="465" t="s">
        <v>548</v>
      </c>
      <c r="G608" s="465"/>
      <c r="H608" s="465"/>
      <c r="I608" s="465"/>
      <c r="J608" s="465"/>
      <c r="K608" s="465" t="s">
        <v>549</v>
      </c>
      <c r="L608" s="465"/>
      <c r="M608" s="466"/>
    </row>
    <row r="609" spans="1:13" ht="35.1" customHeight="1">
      <c r="A609" s="491" t="s">
        <v>553</v>
      </c>
      <c r="B609" s="492"/>
      <c r="C609" s="492"/>
      <c r="D609" s="492"/>
      <c r="E609" s="492"/>
      <c r="F609" s="465" t="s">
        <v>336</v>
      </c>
      <c r="G609" s="465"/>
      <c r="H609" s="465"/>
      <c r="I609" s="465"/>
      <c r="J609" s="465"/>
      <c r="K609" s="465" t="s">
        <v>336</v>
      </c>
      <c r="L609" s="465"/>
      <c r="M609" s="466"/>
    </row>
    <row r="610" spans="1:13" ht="35.1" customHeight="1">
      <c r="A610" s="491" t="s">
        <v>580</v>
      </c>
      <c r="B610" s="492"/>
      <c r="C610" s="492"/>
      <c r="D610" s="492"/>
      <c r="E610" s="492"/>
      <c r="F610" s="460" t="s">
        <v>336</v>
      </c>
      <c r="G610" s="460"/>
      <c r="H610" s="460"/>
      <c r="I610" s="460"/>
      <c r="J610" s="460"/>
      <c r="K610" s="460" t="s">
        <v>336</v>
      </c>
      <c r="L610" s="460"/>
      <c r="M610" s="493"/>
    </row>
    <row r="611" spans="1:13" ht="35.1" customHeight="1">
      <c r="A611" s="494" t="s">
        <v>555</v>
      </c>
      <c r="B611" s="495"/>
      <c r="C611" s="495"/>
      <c r="D611" s="495"/>
      <c r="E611" s="496"/>
      <c r="F611" s="461" t="s">
        <v>336</v>
      </c>
      <c r="G611" s="469"/>
      <c r="H611" s="469"/>
      <c r="I611" s="469"/>
      <c r="J611" s="462"/>
      <c r="K611" s="461" t="s">
        <v>336</v>
      </c>
      <c r="L611" s="469"/>
      <c r="M611" s="470"/>
    </row>
    <row r="612" spans="1:13" ht="35.1" customHeight="1">
      <c r="A612" s="494" t="s">
        <v>556</v>
      </c>
      <c r="B612" s="495"/>
      <c r="C612" s="495"/>
      <c r="D612" s="495"/>
      <c r="E612" s="496"/>
      <c r="F612" s="461" t="s">
        <v>336</v>
      </c>
      <c r="G612" s="469"/>
      <c r="H612" s="469"/>
      <c r="I612" s="469"/>
      <c r="J612" s="462"/>
      <c r="K612" s="461" t="s">
        <v>336</v>
      </c>
      <c r="L612" s="469"/>
      <c r="M612" s="470"/>
    </row>
    <row r="613" spans="1:13" ht="35.1" customHeight="1">
      <c r="A613" s="464" t="s">
        <v>557</v>
      </c>
      <c r="B613" s="465"/>
      <c r="C613" s="465"/>
      <c r="D613" s="465"/>
      <c r="E613" s="465"/>
      <c r="F613" s="465"/>
      <c r="G613" s="465"/>
      <c r="H613" s="465"/>
      <c r="I613" s="465"/>
      <c r="J613" s="465"/>
      <c r="K613" s="465"/>
      <c r="L613" s="465"/>
      <c r="M613" s="466"/>
    </row>
    <row r="614" spans="1:13" ht="35.1" customHeight="1">
      <c r="A614" s="464" t="s">
        <v>547</v>
      </c>
      <c r="B614" s="465"/>
      <c r="C614" s="465"/>
      <c r="D614" s="465"/>
      <c r="E614" s="465"/>
      <c r="F614" s="465" t="s">
        <v>548</v>
      </c>
      <c r="G614" s="465"/>
      <c r="H614" s="465"/>
      <c r="I614" s="465"/>
      <c r="J614" s="465"/>
      <c r="K614" s="465" t="s">
        <v>549</v>
      </c>
      <c r="L614" s="465"/>
      <c r="M614" s="466"/>
    </row>
    <row r="615" spans="1:13" ht="35.1" customHeight="1">
      <c r="A615" s="467" t="s">
        <v>418</v>
      </c>
      <c r="B615" s="468"/>
      <c r="C615" s="468"/>
      <c r="D615" s="468"/>
      <c r="E615" s="468"/>
      <c r="F615" s="468"/>
      <c r="G615" s="461" t="s">
        <v>653</v>
      </c>
      <c r="H615" s="469"/>
      <c r="I615" s="469"/>
      <c r="J615" s="469"/>
      <c r="K615" s="469"/>
      <c r="L615" s="469"/>
      <c r="M615" s="470"/>
    </row>
    <row r="616" spans="1:13" ht="35.1" customHeight="1">
      <c r="A616" s="222" t="s">
        <v>558</v>
      </c>
      <c r="B616" s="471" t="s">
        <v>652</v>
      </c>
      <c r="C616" s="471"/>
      <c r="D616" s="471"/>
      <c r="E616" s="471"/>
      <c r="F616" s="471"/>
      <c r="G616" s="471"/>
      <c r="H616" s="471"/>
      <c r="I616" s="471"/>
      <c r="J616" s="471"/>
      <c r="K616" s="471"/>
      <c r="L616" s="471"/>
      <c r="M616" s="472"/>
    </row>
    <row r="617" spans="1:13" ht="35.1" customHeight="1">
      <c r="A617" s="222" t="s">
        <v>559</v>
      </c>
      <c r="B617" s="471" t="s">
        <v>632</v>
      </c>
      <c r="C617" s="471"/>
      <c r="D617" s="471"/>
      <c r="E617" s="471"/>
      <c r="F617" s="471"/>
      <c r="G617" s="471"/>
      <c r="H617" s="471"/>
      <c r="I617" s="471"/>
      <c r="J617" s="471"/>
      <c r="K617" s="471"/>
      <c r="L617" s="471"/>
      <c r="M617" s="472"/>
    </row>
    <row r="618" spans="1:13" ht="35.1" customHeight="1">
      <c r="A618" s="473" t="s">
        <v>633</v>
      </c>
      <c r="B618" s="474"/>
      <c r="C618" s="475"/>
      <c r="D618" s="482" t="s">
        <v>634</v>
      </c>
      <c r="E618" s="474"/>
      <c r="F618" s="474"/>
      <c r="G618" s="474"/>
      <c r="H618" s="474"/>
      <c r="I618" s="475"/>
      <c r="J618" s="482" t="s">
        <v>560</v>
      </c>
      <c r="K618" s="474"/>
      <c r="L618" s="474"/>
      <c r="M618" s="485"/>
    </row>
    <row r="619" spans="1:13" ht="35.1" customHeight="1">
      <c r="A619" s="476"/>
      <c r="B619" s="522"/>
      <c r="C619" s="478"/>
      <c r="D619" s="483"/>
      <c r="E619" s="522"/>
      <c r="F619" s="522"/>
      <c r="G619" s="522"/>
      <c r="H619" s="522"/>
      <c r="I619" s="478"/>
      <c r="J619" s="483"/>
      <c r="K619" s="522"/>
      <c r="L619" s="522"/>
      <c r="M619" s="486"/>
    </row>
    <row r="620" spans="1:13" ht="35.1" customHeight="1">
      <c r="A620" s="476"/>
      <c r="B620" s="522"/>
      <c r="C620" s="478"/>
      <c r="D620" s="483"/>
      <c r="E620" s="522"/>
      <c r="F620" s="522"/>
      <c r="G620" s="522"/>
      <c r="H620" s="522"/>
      <c r="I620" s="478"/>
      <c r="J620" s="483"/>
      <c r="K620" s="522"/>
      <c r="L620" s="522"/>
      <c r="M620" s="486"/>
    </row>
    <row r="621" spans="1:13" ht="35.1" customHeight="1">
      <c r="A621" s="479"/>
      <c r="B621" s="480"/>
      <c r="C621" s="481"/>
      <c r="D621" s="484"/>
      <c r="E621" s="480"/>
      <c r="F621" s="480"/>
      <c r="G621" s="480"/>
      <c r="H621" s="480"/>
      <c r="I621" s="481"/>
      <c r="J621" s="484"/>
      <c r="K621" s="480"/>
      <c r="L621" s="480"/>
      <c r="M621" s="487"/>
    </row>
    <row r="622" spans="1:13" ht="35.1" customHeight="1">
      <c r="A622" s="464" t="s">
        <v>561</v>
      </c>
      <c r="B622" s="465"/>
      <c r="C622" s="465"/>
      <c r="D622" s="465"/>
      <c r="E622" s="465"/>
      <c r="F622" s="465"/>
      <c r="G622" s="465"/>
      <c r="H622" s="488" t="s">
        <v>562</v>
      </c>
      <c r="I622" s="489"/>
      <c r="J622" s="489"/>
      <c r="K622" s="489"/>
      <c r="L622" s="489"/>
      <c r="M622" s="490"/>
    </row>
    <row r="623" spans="1:13" ht="35.1" customHeight="1">
      <c r="A623" s="244" t="s">
        <v>563</v>
      </c>
      <c r="B623" s="465" t="s">
        <v>379</v>
      </c>
      <c r="C623" s="465"/>
      <c r="D623" s="215" t="s">
        <v>563</v>
      </c>
      <c r="E623" s="224"/>
      <c r="F623" s="465" t="s">
        <v>379</v>
      </c>
      <c r="G623" s="465"/>
      <c r="H623" s="245"/>
      <c r="I623" s="245"/>
      <c r="J623" s="241" t="s">
        <v>564</v>
      </c>
      <c r="K623" s="245"/>
      <c r="L623" s="241" t="s">
        <v>379</v>
      </c>
      <c r="M623" s="246"/>
    </row>
    <row r="624" spans="1:13" ht="35.1" customHeight="1">
      <c r="A624" s="247" t="s">
        <v>565</v>
      </c>
      <c r="B624" s="460" t="s">
        <v>566</v>
      </c>
      <c r="C624" s="460"/>
      <c r="D624" s="460" t="s">
        <v>567</v>
      </c>
      <c r="E624" s="460"/>
      <c r="F624" s="460" t="s">
        <v>568</v>
      </c>
      <c r="G624" s="460"/>
      <c r="H624" s="245"/>
      <c r="I624" s="245"/>
      <c r="J624" s="461">
        <v>3</v>
      </c>
      <c r="K624" s="462"/>
      <c r="L624" s="224" t="s">
        <v>336</v>
      </c>
      <c r="M624" s="246"/>
    </row>
    <row r="625" spans="1:13" ht="35.1" customHeight="1">
      <c r="A625" s="247" t="s">
        <v>569</v>
      </c>
      <c r="B625" s="460" t="s">
        <v>570</v>
      </c>
      <c r="C625" s="460"/>
      <c r="D625" s="460" t="s">
        <v>571</v>
      </c>
      <c r="E625" s="460"/>
      <c r="F625" s="460" t="s">
        <v>485</v>
      </c>
      <c r="G625" s="460"/>
      <c r="H625" s="245"/>
      <c r="I625" s="245"/>
      <c r="J625" s="461">
        <v>2</v>
      </c>
      <c r="K625" s="462"/>
      <c r="L625" s="224" t="s">
        <v>551</v>
      </c>
      <c r="M625" s="246"/>
    </row>
    <row r="626" spans="1:13" ht="35.1" customHeight="1">
      <c r="A626" s="247" t="s">
        <v>572</v>
      </c>
      <c r="B626" s="460" t="s">
        <v>573</v>
      </c>
      <c r="C626" s="460"/>
      <c r="D626" s="460" t="s">
        <v>574</v>
      </c>
      <c r="E626" s="460"/>
      <c r="F626" s="460" t="s">
        <v>575</v>
      </c>
      <c r="G626" s="460"/>
      <c r="H626" s="245"/>
      <c r="I626" s="245"/>
      <c r="J626" s="461">
        <v>1</v>
      </c>
      <c r="K626" s="462"/>
      <c r="L626" s="224" t="s">
        <v>333</v>
      </c>
      <c r="M626" s="246"/>
    </row>
    <row r="627" spans="1:13" ht="35.1" customHeight="1" thickBot="1">
      <c r="A627" s="248" t="s">
        <v>576</v>
      </c>
      <c r="B627" s="463" t="s">
        <v>577</v>
      </c>
      <c r="C627" s="463"/>
      <c r="D627" s="463" t="s">
        <v>578</v>
      </c>
      <c r="E627" s="463"/>
      <c r="F627" s="463" t="s">
        <v>340</v>
      </c>
      <c r="G627" s="463"/>
      <c r="H627" s="249"/>
      <c r="I627" s="249"/>
      <c r="J627" s="249"/>
      <c r="K627" s="249"/>
      <c r="L627" s="249"/>
      <c r="M627" s="250"/>
    </row>
    <row r="628" spans="1:13" ht="35.1" customHeight="1" thickBot="1"/>
    <row r="629" spans="1:13" ht="35.1" customHeight="1">
      <c r="A629" s="210"/>
      <c r="B629" s="511" t="s">
        <v>507</v>
      </c>
      <c r="C629" s="511"/>
      <c r="D629" s="511"/>
      <c r="E629" s="511"/>
      <c r="F629" s="511"/>
      <c r="G629" s="511"/>
      <c r="H629" s="511"/>
      <c r="I629" s="512"/>
      <c r="J629" s="513" t="s">
        <v>508</v>
      </c>
      <c r="K629" s="511"/>
      <c r="L629" s="511"/>
      <c r="M629" s="514"/>
    </row>
    <row r="630" spans="1:13" ht="35.1" customHeight="1">
      <c r="A630" s="464" t="s">
        <v>509</v>
      </c>
      <c r="B630" s="465"/>
      <c r="C630" s="465"/>
      <c r="D630" s="465"/>
      <c r="E630" s="465"/>
      <c r="F630" s="465"/>
      <c r="G630" s="465"/>
      <c r="H630" s="465"/>
      <c r="I630" s="465"/>
      <c r="J630" s="465"/>
      <c r="K630" s="465"/>
      <c r="L630" s="465"/>
      <c r="M630" s="466"/>
    </row>
    <row r="631" spans="1:13" ht="35.1" customHeight="1">
      <c r="A631" s="212"/>
      <c r="B631" s="474" t="s">
        <v>510</v>
      </c>
      <c r="C631" s="474"/>
      <c r="D631" s="474"/>
      <c r="E631" s="475"/>
      <c r="F631" s="213" t="s">
        <v>511</v>
      </c>
      <c r="G631" s="213"/>
      <c r="H631" s="488" t="s">
        <v>512</v>
      </c>
      <c r="I631" s="489"/>
      <c r="J631" s="515"/>
      <c r="K631" s="214" t="s">
        <v>513</v>
      </c>
      <c r="L631" s="215"/>
      <c r="M631" s="216"/>
    </row>
    <row r="632" spans="1:13" ht="35.1" customHeight="1">
      <c r="A632" s="516" t="s">
        <v>629</v>
      </c>
      <c r="B632" s="489"/>
      <c r="C632" s="489"/>
      <c r="D632" s="489"/>
      <c r="E632" s="489"/>
      <c r="F632" s="489"/>
      <c r="G632" s="489"/>
      <c r="H632" s="489"/>
      <c r="I632" s="489"/>
      <c r="J632" s="489"/>
      <c r="K632" s="489"/>
      <c r="L632" s="489"/>
      <c r="M632" s="490"/>
    </row>
    <row r="633" spans="1:13" ht="35.1" customHeight="1">
      <c r="A633" s="494" t="s">
        <v>514</v>
      </c>
      <c r="B633" s="495"/>
      <c r="C633" s="495"/>
      <c r="D633" s="495"/>
      <c r="E633" s="495"/>
      <c r="F633" s="495"/>
      <c r="G633" s="495"/>
      <c r="H633" s="495"/>
      <c r="I633" s="495"/>
      <c r="J633" s="495"/>
      <c r="K633" s="495"/>
      <c r="L633" s="495"/>
      <c r="M633" s="502"/>
    </row>
    <row r="634" spans="1:13" ht="35.1" customHeight="1">
      <c r="A634" s="491" t="s">
        <v>515</v>
      </c>
      <c r="B634" s="492"/>
      <c r="C634" s="503" t="s">
        <v>152</v>
      </c>
      <c r="D634" s="504"/>
      <c r="E634" s="504"/>
      <c r="F634" s="504"/>
      <c r="G634" s="505"/>
      <c r="H634" s="217" t="s">
        <v>516</v>
      </c>
      <c r="I634" s="218"/>
      <c r="J634" s="500">
        <v>14</v>
      </c>
      <c r="K634" s="500"/>
      <c r="L634" s="500"/>
      <c r="M634" s="501"/>
    </row>
    <row r="635" spans="1:13" ht="35.1" customHeight="1">
      <c r="A635" s="491" t="s">
        <v>517</v>
      </c>
      <c r="B635" s="492"/>
      <c r="C635" s="506" t="s">
        <v>372</v>
      </c>
      <c r="D635" s="495"/>
      <c r="E635" s="495"/>
      <c r="F635" s="495"/>
      <c r="G635" s="496"/>
      <c r="H635" s="217" t="s">
        <v>518</v>
      </c>
      <c r="I635" s="218"/>
      <c r="J635" s="500" t="s">
        <v>151</v>
      </c>
      <c r="K635" s="500"/>
      <c r="L635" s="500"/>
      <c r="M635" s="501"/>
    </row>
    <row r="636" spans="1:13" ht="35.1" customHeight="1">
      <c r="A636" s="491" t="s">
        <v>519</v>
      </c>
      <c r="B636" s="492"/>
      <c r="C636" s="503" t="s">
        <v>601</v>
      </c>
      <c r="D636" s="504"/>
      <c r="E636" s="504"/>
      <c r="F636" s="504"/>
      <c r="G636" s="505"/>
      <c r="H636" s="217" t="s">
        <v>521</v>
      </c>
      <c r="I636" s="218"/>
      <c r="J636" s="500">
        <v>9797359584</v>
      </c>
      <c r="K636" s="500"/>
      <c r="L636" s="500"/>
      <c r="M636" s="501"/>
    </row>
    <row r="637" spans="1:13" ht="35.1" customHeight="1">
      <c r="A637" s="491" t="s">
        <v>522</v>
      </c>
      <c r="B637" s="492"/>
      <c r="C637" s="503" t="s">
        <v>602</v>
      </c>
      <c r="D637" s="504"/>
      <c r="E637" s="504"/>
      <c r="F637" s="504"/>
      <c r="G637" s="505"/>
      <c r="H637" s="467" t="s">
        <v>375</v>
      </c>
      <c r="I637" s="468"/>
      <c r="J637" s="500" t="s">
        <v>392</v>
      </c>
      <c r="K637" s="500"/>
      <c r="L637" s="500"/>
      <c r="M637" s="501"/>
    </row>
    <row r="638" spans="1:13" ht="35.1" customHeight="1">
      <c r="A638" s="491" t="s">
        <v>523</v>
      </c>
      <c r="B638" s="492"/>
      <c r="C638" s="508" t="s">
        <v>603</v>
      </c>
      <c r="D638" s="509"/>
      <c r="E638" s="509"/>
      <c r="F638" s="509"/>
      <c r="G638" s="509"/>
      <c r="H638" s="509"/>
      <c r="I638" s="509"/>
      <c r="J638" s="509"/>
      <c r="K638" s="509"/>
      <c r="L638" s="509"/>
      <c r="M638" s="510"/>
    </row>
    <row r="639" spans="1:13" ht="35.1" customHeight="1">
      <c r="A639" s="464" t="s">
        <v>525</v>
      </c>
      <c r="B639" s="465"/>
      <c r="C639" s="465"/>
      <c r="D639" s="465"/>
      <c r="E639" s="465"/>
      <c r="F639" s="465"/>
      <c r="G639" s="465"/>
      <c r="H639" s="465"/>
      <c r="I639" s="465"/>
      <c r="J639" s="465"/>
      <c r="K639" s="465"/>
      <c r="L639" s="465"/>
      <c r="M639" s="466"/>
    </row>
    <row r="640" spans="1:13" ht="35.1" customHeight="1">
      <c r="A640" s="497" t="s">
        <v>526</v>
      </c>
      <c r="B640" s="465" t="s">
        <v>527</v>
      </c>
      <c r="C640" s="465"/>
      <c r="D640" s="465"/>
      <c r="E640" s="465"/>
      <c r="F640" s="465"/>
      <c r="G640" s="465"/>
      <c r="H640" s="465" t="s">
        <v>528</v>
      </c>
      <c r="I640" s="465"/>
      <c r="J640" s="465"/>
      <c r="K640" s="465"/>
      <c r="L640" s="465"/>
      <c r="M640" s="466"/>
    </row>
    <row r="641" spans="1:13" ht="48.75" customHeight="1">
      <c r="A641" s="497"/>
      <c r="B641" s="219" t="s">
        <v>529</v>
      </c>
      <c r="C641" s="219" t="s">
        <v>530</v>
      </c>
      <c r="D641" s="219" t="s">
        <v>531</v>
      </c>
      <c r="E641" s="219" t="s">
        <v>532</v>
      </c>
      <c r="F641" s="219">
        <v>100</v>
      </c>
      <c r="G641" s="220" t="s">
        <v>364</v>
      </c>
      <c r="H641" s="219" t="s">
        <v>533</v>
      </c>
      <c r="I641" s="219" t="s">
        <v>530</v>
      </c>
      <c r="J641" s="219" t="s">
        <v>531</v>
      </c>
      <c r="K641" s="219" t="s">
        <v>638</v>
      </c>
      <c r="L641" s="219">
        <v>100</v>
      </c>
      <c r="M641" s="221" t="s">
        <v>364</v>
      </c>
    </row>
    <row r="642" spans="1:13" ht="35.1" customHeight="1">
      <c r="A642" s="222" t="s">
        <v>380</v>
      </c>
      <c r="B642" s="224">
        <v>2.5</v>
      </c>
      <c r="C642" s="224">
        <v>3</v>
      </c>
      <c r="D642" s="224">
        <v>3</v>
      </c>
      <c r="E642" s="224">
        <v>14</v>
      </c>
      <c r="F642" s="226">
        <v>22.5</v>
      </c>
      <c r="G642" s="224" t="s">
        <v>340</v>
      </c>
      <c r="H642" s="224">
        <v>3.25</v>
      </c>
      <c r="I642" s="224">
        <v>3</v>
      </c>
      <c r="J642" s="224" t="s">
        <v>32</v>
      </c>
      <c r="K642" s="264">
        <v>15</v>
      </c>
      <c r="L642" s="225">
        <v>21.25</v>
      </c>
      <c r="M642" s="227" t="s">
        <v>340</v>
      </c>
    </row>
    <row r="643" spans="1:13" ht="35.1" customHeight="1">
      <c r="A643" s="222" t="s">
        <v>381</v>
      </c>
      <c r="B643" s="224">
        <v>1</v>
      </c>
      <c r="C643" s="224">
        <v>2</v>
      </c>
      <c r="D643" s="224">
        <v>3</v>
      </c>
      <c r="E643" s="224">
        <v>14</v>
      </c>
      <c r="F643" s="226">
        <v>20</v>
      </c>
      <c r="G643" s="224" t="s">
        <v>340</v>
      </c>
      <c r="H643" s="224">
        <v>3.25</v>
      </c>
      <c r="I643" s="229" t="s">
        <v>32</v>
      </c>
      <c r="J643" s="229" t="s">
        <v>19</v>
      </c>
      <c r="K643" s="229">
        <v>14</v>
      </c>
      <c r="L643" s="225">
        <v>17.25</v>
      </c>
      <c r="M643" s="227" t="s">
        <v>340</v>
      </c>
    </row>
    <row r="644" spans="1:13" ht="35.1" customHeight="1">
      <c r="A644" s="222" t="s">
        <v>534</v>
      </c>
      <c r="B644" s="224">
        <v>3.5</v>
      </c>
      <c r="C644" s="224">
        <v>2</v>
      </c>
      <c r="D644" s="224">
        <v>3</v>
      </c>
      <c r="E644" s="224">
        <v>4</v>
      </c>
      <c r="F644" s="224">
        <v>12.5</v>
      </c>
      <c r="G644" s="224" t="s">
        <v>340</v>
      </c>
      <c r="H644" s="224">
        <v>1.5</v>
      </c>
      <c r="I644" s="224" t="s">
        <v>45</v>
      </c>
      <c r="J644" s="224">
        <v>3</v>
      </c>
      <c r="K644" s="224">
        <v>27</v>
      </c>
      <c r="L644" s="225">
        <v>31.5</v>
      </c>
      <c r="M644" s="227" t="s">
        <v>340</v>
      </c>
    </row>
    <row r="645" spans="1:13" ht="35.1" customHeight="1">
      <c r="A645" s="222" t="s">
        <v>383</v>
      </c>
      <c r="B645" s="224">
        <v>2.25</v>
      </c>
      <c r="C645" s="224">
        <v>2</v>
      </c>
      <c r="D645" s="224">
        <v>4</v>
      </c>
      <c r="E645" s="224">
        <v>5</v>
      </c>
      <c r="F645" s="224">
        <v>13.25</v>
      </c>
      <c r="G645" s="224" t="s">
        <v>340</v>
      </c>
      <c r="H645" s="264">
        <v>0</v>
      </c>
      <c r="I645" s="265">
        <v>2</v>
      </c>
      <c r="J645" s="226">
        <v>1</v>
      </c>
      <c r="K645" s="224">
        <v>13</v>
      </c>
      <c r="L645" s="225">
        <v>16</v>
      </c>
      <c r="M645" s="233" t="s">
        <v>340</v>
      </c>
    </row>
    <row r="646" spans="1:13" ht="35.1" customHeight="1">
      <c r="A646" s="222" t="s">
        <v>426</v>
      </c>
      <c r="B646" s="224">
        <v>0.5</v>
      </c>
      <c r="C646" s="224">
        <v>3</v>
      </c>
      <c r="D646" s="224">
        <v>2</v>
      </c>
      <c r="E646" s="224">
        <v>9</v>
      </c>
      <c r="F646" s="224">
        <v>14.5</v>
      </c>
      <c r="G646" s="224" t="s">
        <v>340</v>
      </c>
      <c r="H646" s="224">
        <v>2</v>
      </c>
      <c r="I646" s="224">
        <v>3</v>
      </c>
      <c r="J646" s="224">
        <v>3</v>
      </c>
      <c r="K646" s="264">
        <v>6.5</v>
      </c>
      <c r="L646" s="264">
        <v>14.5</v>
      </c>
      <c r="M646" s="227" t="s">
        <v>340</v>
      </c>
    </row>
    <row r="647" spans="1:13" ht="35.1" customHeight="1">
      <c r="A647" s="222" t="s">
        <v>409</v>
      </c>
      <c r="B647" s="224"/>
      <c r="C647" s="224"/>
      <c r="D647" s="224"/>
      <c r="E647" s="224">
        <v>7</v>
      </c>
      <c r="F647" s="224"/>
      <c r="G647" s="224"/>
      <c r="H647" s="224"/>
      <c r="I647" s="224"/>
      <c r="J647" s="224"/>
      <c r="K647" s="224">
        <v>13.5</v>
      </c>
      <c r="L647" s="224"/>
      <c r="M647" s="227"/>
    </row>
    <row r="648" spans="1:13" ht="53.25" customHeight="1">
      <c r="A648" s="222" t="s">
        <v>535</v>
      </c>
      <c r="B648" s="215"/>
      <c r="C648" s="267" t="s">
        <v>536</v>
      </c>
      <c r="D648" s="236">
        <f>(F642+F643+F644+F645+F646)</f>
        <v>82.75</v>
      </c>
      <c r="E648" s="236"/>
      <c r="F648" s="267" t="s">
        <v>537</v>
      </c>
      <c r="G648" s="236">
        <f>(D648/500)*100</f>
        <v>16.55</v>
      </c>
      <c r="H648" s="236"/>
      <c r="I648" s="215"/>
      <c r="J648" s="498" t="s">
        <v>538</v>
      </c>
      <c r="K648" s="498"/>
      <c r="L648" s="460" t="str">
        <f>IF(G648&gt;=91,"A1",IF(G648&gt;=81,"A2",IF(G648&gt;=71,"B1",IF(G648&gt;=61,"B2",IF(G648&gt;=51,"C1",IF(G648&gt;=41,"C2",IF(G648&gt;=33,"D","E")))))))</f>
        <v>E</v>
      </c>
      <c r="M648" s="493" t="str">
        <f t="shared" ref="M648:M649" si="25">IF(K648&gt;=91,"A1",IF(K648&gt;=81,"A2",IF(K648&gt;=71,"B1",IF(K648&gt;=61,"B2",IF(K648&gt;=51,"C1",IF(K648&gt;=41,"C2",IF(K648&gt;=33,"D","E")))))))</f>
        <v>E</v>
      </c>
    </row>
    <row r="649" spans="1:13" ht="56.25" customHeight="1">
      <c r="A649" s="268" t="s">
        <v>539</v>
      </c>
      <c r="B649" s="215"/>
      <c r="C649" s="267" t="s">
        <v>540</v>
      </c>
      <c r="D649" s="236">
        <f>(L642+L643+L644+L645+L646)</f>
        <v>100.5</v>
      </c>
      <c r="E649" s="236"/>
      <c r="F649" s="267" t="s">
        <v>541</v>
      </c>
      <c r="G649" s="224">
        <f>D649/500*100</f>
        <v>20.100000000000001</v>
      </c>
      <c r="H649" s="224"/>
      <c r="I649" s="238"/>
      <c r="J649" s="498" t="s">
        <v>542</v>
      </c>
      <c r="K649" s="498"/>
      <c r="L649" s="460" t="str">
        <f>IF(G649&gt;=91,"A1",IF(G649&gt;=81,"A2",IF(G649&gt;=71,"B1",IF(G649&gt;=61,"B2",IF(G649&gt;=51,"C1",IF(G649&gt;=41,"C2",IF(G649&gt;=33,"D","E")))))))</f>
        <v>E</v>
      </c>
      <c r="M649" s="493" t="str">
        <f t="shared" si="25"/>
        <v>E</v>
      </c>
    </row>
    <row r="650" spans="1:13" ht="35.1" customHeight="1">
      <c r="A650" s="464" t="s">
        <v>543</v>
      </c>
      <c r="B650" s="465"/>
      <c r="C650" s="465"/>
      <c r="D650" s="465">
        <f>SUM(D648,D649)</f>
        <v>183.25</v>
      </c>
      <c r="E650" s="465"/>
      <c r="F650" s="494" t="s">
        <v>386</v>
      </c>
      <c r="G650" s="495"/>
      <c r="H650" s="496"/>
      <c r="I650" s="261">
        <f>D650*100/1000</f>
        <v>18.324999999999999</v>
      </c>
      <c r="J650" s="239" t="s">
        <v>544</v>
      </c>
      <c r="K650" s="242"/>
      <c r="L650" s="239"/>
      <c r="M650" s="243" t="str">
        <f>IF(I650&gt;=91,"A1",IF(I650&gt;=81,"A2",IF(I650&gt;=71,"B1",IF(I650&gt;=61,"B2",IF(I650&gt;=51,"C1",IF(I650&gt;=41,"C2",IF(I650&gt;=33,"D","E")))))))</f>
        <v>E</v>
      </c>
    </row>
    <row r="651" spans="1:13" ht="35.1" customHeight="1">
      <c r="A651" s="499" t="s">
        <v>545</v>
      </c>
      <c r="B651" s="500"/>
      <c r="C651" s="500"/>
      <c r="D651" s="500"/>
      <c r="E651" s="500"/>
      <c r="F651" s="500"/>
      <c r="G651" s="500"/>
      <c r="H651" s="500"/>
      <c r="I651" s="500"/>
      <c r="J651" s="500"/>
      <c r="K651" s="500"/>
      <c r="L651" s="500"/>
      <c r="M651" s="501"/>
    </row>
    <row r="652" spans="1:13" ht="35.1" customHeight="1">
      <c r="A652" s="464" t="s">
        <v>546</v>
      </c>
      <c r="B652" s="465"/>
      <c r="C652" s="465"/>
      <c r="D652" s="465"/>
      <c r="E652" s="465"/>
      <c r="F652" s="465"/>
      <c r="G652" s="465"/>
      <c r="H652" s="465"/>
      <c r="I652" s="465"/>
      <c r="J652" s="465"/>
      <c r="K652" s="465"/>
      <c r="L652" s="465"/>
      <c r="M652" s="466"/>
    </row>
    <row r="653" spans="1:13" ht="35.1" customHeight="1">
      <c r="A653" s="464" t="s">
        <v>547</v>
      </c>
      <c r="B653" s="465"/>
      <c r="C653" s="465"/>
      <c r="D653" s="465"/>
      <c r="E653" s="465"/>
      <c r="F653" s="465" t="s">
        <v>548</v>
      </c>
      <c r="G653" s="465"/>
      <c r="H653" s="465"/>
      <c r="I653" s="465"/>
      <c r="J653" s="465"/>
      <c r="K653" s="465" t="s">
        <v>549</v>
      </c>
      <c r="L653" s="465"/>
      <c r="M653" s="466"/>
    </row>
    <row r="654" spans="1:13" ht="35.1" customHeight="1">
      <c r="A654" s="467" t="s">
        <v>550</v>
      </c>
      <c r="B654" s="468"/>
      <c r="C654" s="468"/>
      <c r="D654" s="468"/>
      <c r="E654" s="468"/>
      <c r="F654" s="460" t="s">
        <v>336</v>
      </c>
      <c r="G654" s="460"/>
      <c r="H654" s="460"/>
      <c r="I654" s="460"/>
      <c r="J654" s="460"/>
      <c r="K654" s="460" t="s">
        <v>336</v>
      </c>
      <c r="L654" s="460"/>
      <c r="M654" s="493"/>
    </row>
    <row r="655" spans="1:13" ht="35.1" customHeight="1">
      <c r="A655" s="464" t="s">
        <v>552</v>
      </c>
      <c r="B655" s="465"/>
      <c r="C655" s="465"/>
      <c r="D655" s="465"/>
      <c r="E655" s="465"/>
      <c r="F655" s="465"/>
      <c r="G655" s="465"/>
      <c r="H655" s="465"/>
      <c r="I655" s="465"/>
      <c r="J655" s="465"/>
      <c r="K655" s="465"/>
      <c r="L655" s="465"/>
      <c r="M655" s="466"/>
    </row>
    <row r="656" spans="1:13" ht="35.1" customHeight="1">
      <c r="A656" s="464" t="s">
        <v>547</v>
      </c>
      <c r="B656" s="465"/>
      <c r="C656" s="465"/>
      <c r="D656" s="465"/>
      <c r="E656" s="465"/>
      <c r="F656" s="465" t="s">
        <v>548</v>
      </c>
      <c r="G656" s="465"/>
      <c r="H656" s="465"/>
      <c r="I656" s="465"/>
      <c r="J656" s="465"/>
      <c r="K656" s="465" t="s">
        <v>549</v>
      </c>
      <c r="L656" s="465"/>
      <c r="M656" s="466"/>
    </row>
    <row r="657" spans="1:13" ht="35.1" customHeight="1">
      <c r="A657" s="491" t="s">
        <v>553</v>
      </c>
      <c r="B657" s="492"/>
      <c r="C657" s="492"/>
      <c r="D657" s="492"/>
      <c r="E657" s="492"/>
      <c r="F657" s="465" t="s">
        <v>551</v>
      </c>
      <c r="G657" s="465"/>
      <c r="H657" s="465"/>
      <c r="I657" s="465"/>
      <c r="J657" s="465"/>
      <c r="K657" s="465" t="s">
        <v>551</v>
      </c>
      <c r="L657" s="465"/>
      <c r="M657" s="466"/>
    </row>
    <row r="658" spans="1:13" ht="35.1" customHeight="1">
      <c r="A658" s="491" t="s">
        <v>580</v>
      </c>
      <c r="B658" s="492"/>
      <c r="C658" s="492"/>
      <c r="D658" s="492"/>
      <c r="E658" s="492"/>
      <c r="F658" s="460" t="s">
        <v>333</v>
      </c>
      <c r="G658" s="460"/>
      <c r="H658" s="460"/>
      <c r="I658" s="460"/>
      <c r="J658" s="460"/>
      <c r="K658" s="460" t="s">
        <v>333</v>
      </c>
      <c r="L658" s="460"/>
      <c r="M658" s="493"/>
    </row>
    <row r="659" spans="1:13" ht="35.1" customHeight="1">
      <c r="A659" s="494" t="s">
        <v>555</v>
      </c>
      <c r="B659" s="495"/>
      <c r="C659" s="495"/>
      <c r="D659" s="495"/>
      <c r="E659" s="496"/>
      <c r="F659" s="461" t="s">
        <v>336</v>
      </c>
      <c r="G659" s="469"/>
      <c r="H659" s="469"/>
      <c r="I659" s="469"/>
      <c r="J659" s="462"/>
      <c r="K659" s="461" t="s">
        <v>336</v>
      </c>
      <c r="L659" s="469"/>
      <c r="M659" s="470"/>
    </row>
    <row r="660" spans="1:13" ht="35.1" customHeight="1">
      <c r="A660" s="494" t="s">
        <v>556</v>
      </c>
      <c r="B660" s="495"/>
      <c r="C660" s="495"/>
      <c r="D660" s="495"/>
      <c r="E660" s="496"/>
      <c r="F660" s="461" t="s">
        <v>551</v>
      </c>
      <c r="G660" s="469"/>
      <c r="H660" s="469"/>
      <c r="I660" s="469"/>
      <c r="J660" s="462"/>
      <c r="K660" s="461" t="s">
        <v>551</v>
      </c>
      <c r="L660" s="469"/>
      <c r="M660" s="470"/>
    </row>
    <row r="661" spans="1:13" ht="35.1" customHeight="1">
      <c r="A661" s="464" t="s">
        <v>557</v>
      </c>
      <c r="B661" s="465"/>
      <c r="C661" s="465"/>
      <c r="D661" s="465"/>
      <c r="E661" s="465"/>
      <c r="F661" s="465"/>
      <c r="G661" s="465"/>
      <c r="H661" s="465"/>
      <c r="I661" s="465"/>
      <c r="J661" s="465"/>
      <c r="K661" s="465"/>
      <c r="L661" s="465"/>
      <c r="M661" s="466"/>
    </row>
    <row r="662" spans="1:13" ht="35.1" customHeight="1">
      <c r="A662" s="464" t="s">
        <v>547</v>
      </c>
      <c r="B662" s="465"/>
      <c r="C662" s="465"/>
      <c r="D662" s="465"/>
      <c r="E662" s="465"/>
      <c r="F662" s="465" t="s">
        <v>548</v>
      </c>
      <c r="G662" s="465"/>
      <c r="H662" s="465"/>
      <c r="I662" s="465"/>
      <c r="J662" s="465"/>
      <c r="K662" s="465" t="s">
        <v>549</v>
      </c>
      <c r="L662" s="465"/>
      <c r="M662" s="466"/>
    </row>
    <row r="663" spans="1:13" ht="35.1" customHeight="1">
      <c r="A663" s="467" t="s">
        <v>418</v>
      </c>
      <c r="B663" s="468"/>
      <c r="C663" s="468"/>
      <c r="D663" s="468"/>
      <c r="E663" s="468"/>
      <c r="F663" s="468"/>
      <c r="G663" s="461" t="s">
        <v>654</v>
      </c>
      <c r="H663" s="469"/>
      <c r="I663" s="469"/>
      <c r="J663" s="469"/>
      <c r="K663" s="469"/>
      <c r="L663" s="469"/>
      <c r="M663" s="470"/>
    </row>
    <row r="664" spans="1:13" ht="35.1" customHeight="1">
      <c r="A664" s="222" t="s">
        <v>558</v>
      </c>
      <c r="B664" s="471"/>
      <c r="C664" s="471"/>
      <c r="D664" s="471"/>
      <c r="E664" s="471"/>
      <c r="F664" s="471"/>
      <c r="G664" s="471"/>
      <c r="H664" s="471"/>
      <c r="I664" s="471"/>
      <c r="J664" s="471"/>
      <c r="K664" s="471"/>
      <c r="L664" s="471"/>
      <c r="M664" s="472"/>
    </row>
    <row r="665" spans="1:13" ht="35.1" customHeight="1">
      <c r="A665" s="222" t="s">
        <v>559</v>
      </c>
      <c r="B665" s="471"/>
      <c r="C665" s="471"/>
      <c r="D665" s="471"/>
      <c r="E665" s="471"/>
      <c r="F665" s="471"/>
      <c r="G665" s="471"/>
      <c r="H665" s="471"/>
      <c r="I665" s="471"/>
      <c r="J665" s="471"/>
      <c r="K665" s="471"/>
      <c r="L665" s="471"/>
      <c r="M665" s="472"/>
    </row>
    <row r="666" spans="1:13" ht="35.1" customHeight="1">
      <c r="A666" s="473" t="s">
        <v>633</v>
      </c>
      <c r="B666" s="474"/>
      <c r="C666" s="475"/>
      <c r="D666" s="482" t="s">
        <v>634</v>
      </c>
      <c r="E666" s="474"/>
      <c r="F666" s="474"/>
      <c r="G666" s="474"/>
      <c r="H666" s="474"/>
      <c r="I666" s="475"/>
      <c r="J666" s="482" t="s">
        <v>560</v>
      </c>
      <c r="K666" s="474"/>
      <c r="L666" s="474"/>
      <c r="M666" s="485"/>
    </row>
    <row r="667" spans="1:13" ht="35.1" customHeight="1">
      <c r="A667" s="476"/>
      <c r="B667" s="522"/>
      <c r="C667" s="478"/>
      <c r="D667" s="483"/>
      <c r="E667" s="522"/>
      <c r="F667" s="522"/>
      <c r="G667" s="522"/>
      <c r="H667" s="522"/>
      <c r="I667" s="478"/>
      <c r="J667" s="483"/>
      <c r="K667" s="522"/>
      <c r="L667" s="522"/>
      <c r="M667" s="486"/>
    </row>
    <row r="668" spans="1:13" ht="35.1" customHeight="1">
      <c r="A668" s="476"/>
      <c r="B668" s="522"/>
      <c r="C668" s="478"/>
      <c r="D668" s="483"/>
      <c r="E668" s="522"/>
      <c r="F668" s="522"/>
      <c r="G668" s="522"/>
      <c r="H668" s="522"/>
      <c r="I668" s="478"/>
      <c r="J668" s="483"/>
      <c r="K668" s="522"/>
      <c r="L668" s="522"/>
      <c r="M668" s="486"/>
    </row>
    <row r="669" spans="1:13" ht="35.1" customHeight="1">
      <c r="A669" s="479"/>
      <c r="B669" s="480"/>
      <c r="C669" s="481"/>
      <c r="D669" s="484"/>
      <c r="E669" s="480"/>
      <c r="F669" s="480"/>
      <c r="G669" s="480"/>
      <c r="H669" s="480"/>
      <c r="I669" s="481"/>
      <c r="J669" s="484"/>
      <c r="K669" s="480"/>
      <c r="L669" s="480"/>
      <c r="M669" s="487"/>
    </row>
    <row r="670" spans="1:13" ht="35.1" customHeight="1">
      <c r="A670" s="464" t="s">
        <v>561</v>
      </c>
      <c r="B670" s="465"/>
      <c r="C670" s="465"/>
      <c r="D670" s="465"/>
      <c r="E670" s="465"/>
      <c r="F670" s="465"/>
      <c r="G670" s="465"/>
      <c r="H670" s="488" t="s">
        <v>562</v>
      </c>
      <c r="I670" s="489"/>
      <c r="J670" s="489"/>
      <c r="K670" s="489"/>
      <c r="L670" s="489"/>
      <c r="M670" s="490"/>
    </row>
    <row r="671" spans="1:13" ht="35.1" customHeight="1">
      <c r="A671" s="244" t="s">
        <v>563</v>
      </c>
      <c r="B671" s="465" t="s">
        <v>379</v>
      </c>
      <c r="C671" s="465"/>
      <c r="D671" s="215" t="s">
        <v>563</v>
      </c>
      <c r="E671" s="224"/>
      <c r="F671" s="465" t="s">
        <v>379</v>
      </c>
      <c r="G671" s="465"/>
      <c r="H671" s="245"/>
      <c r="I671" s="245"/>
      <c r="J671" s="241" t="s">
        <v>564</v>
      </c>
      <c r="K671" s="245"/>
      <c r="L671" s="241" t="s">
        <v>379</v>
      </c>
      <c r="M671" s="246"/>
    </row>
    <row r="672" spans="1:13" ht="35.1" customHeight="1">
      <c r="A672" s="247" t="s">
        <v>565</v>
      </c>
      <c r="B672" s="460" t="s">
        <v>566</v>
      </c>
      <c r="C672" s="460"/>
      <c r="D672" s="460" t="s">
        <v>567</v>
      </c>
      <c r="E672" s="460"/>
      <c r="F672" s="460" t="s">
        <v>568</v>
      </c>
      <c r="G672" s="460"/>
      <c r="H672" s="245"/>
      <c r="I672" s="245"/>
      <c r="J672" s="461">
        <v>3</v>
      </c>
      <c r="K672" s="462"/>
      <c r="L672" s="224" t="s">
        <v>336</v>
      </c>
      <c r="M672" s="246"/>
    </row>
    <row r="673" spans="1:13" ht="35.1" customHeight="1">
      <c r="A673" s="247" t="s">
        <v>569</v>
      </c>
      <c r="B673" s="460" t="s">
        <v>570</v>
      </c>
      <c r="C673" s="460"/>
      <c r="D673" s="460" t="s">
        <v>571</v>
      </c>
      <c r="E673" s="460"/>
      <c r="F673" s="460" t="s">
        <v>485</v>
      </c>
      <c r="G673" s="460"/>
      <c r="H673" s="245"/>
      <c r="I673" s="245"/>
      <c r="J673" s="461">
        <v>2</v>
      </c>
      <c r="K673" s="462"/>
      <c r="L673" s="224" t="s">
        <v>551</v>
      </c>
      <c r="M673" s="246"/>
    </row>
    <row r="674" spans="1:13" ht="35.1" customHeight="1">
      <c r="A674" s="247" t="s">
        <v>572</v>
      </c>
      <c r="B674" s="460" t="s">
        <v>573</v>
      </c>
      <c r="C674" s="460"/>
      <c r="D674" s="460" t="s">
        <v>574</v>
      </c>
      <c r="E674" s="460"/>
      <c r="F674" s="460" t="s">
        <v>575</v>
      </c>
      <c r="G674" s="460"/>
      <c r="H674" s="245"/>
      <c r="I674" s="245"/>
      <c r="J674" s="461">
        <v>1</v>
      </c>
      <c r="K674" s="462"/>
      <c r="L674" s="224" t="s">
        <v>333</v>
      </c>
      <c r="M674" s="246"/>
    </row>
    <row r="675" spans="1:13" ht="35.1" customHeight="1" thickBot="1">
      <c r="A675" s="248" t="s">
        <v>576</v>
      </c>
      <c r="B675" s="463" t="s">
        <v>577</v>
      </c>
      <c r="C675" s="463"/>
      <c r="D675" s="463" t="s">
        <v>578</v>
      </c>
      <c r="E675" s="463"/>
      <c r="F675" s="463" t="s">
        <v>340</v>
      </c>
      <c r="G675" s="463"/>
      <c r="H675" s="249"/>
      <c r="I675" s="249"/>
      <c r="J675" s="249"/>
      <c r="K675" s="249"/>
      <c r="L675" s="249"/>
      <c r="M675" s="250"/>
    </row>
    <row r="677" spans="1:13" ht="35.1" customHeight="1" thickBot="1">
      <c r="F677" s="251"/>
    </row>
    <row r="678" spans="1:13" ht="35.1" customHeight="1" thickBot="1">
      <c r="A678" s="210"/>
      <c r="B678" s="536" t="s">
        <v>507</v>
      </c>
      <c r="C678" s="536"/>
      <c r="D678" s="536"/>
      <c r="E678" s="536"/>
      <c r="F678" s="536"/>
      <c r="G678" s="536"/>
      <c r="H678" s="536"/>
      <c r="I678" s="537"/>
      <c r="J678" s="538" t="s">
        <v>508</v>
      </c>
      <c r="K678" s="536"/>
      <c r="L678" s="536"/>
      <c r="M678" s="539"/>
    </row>
    <row r="679" spans="1:13" ht="35.1" customHeight="1">
      <c r="A679" s="540" t="s">
        <v>509</v>
      </c>
      <c r="B679" s="541"/>
      <c r="C679" s="541"/>
      <c r="D679" s="541"/>
      <c r="E679" s="541"/>
      <c r="F679" s="541"/>
      <c r="G679" s="541"/>
      <c r="H679" s="541"/>
      <c r="I679" s="541"/>
      <c r="J679" s="541"/>
      <c r="K679" s="541"/>
      <c r="L679" s="541"/>
      <c r="M679" s="542"/>
    </row>
    <row r="680" spans="1:13" ht="35.1" customHeight="1">
      <c r="A680" s="212"/>
      <c r="B680" s="474" t="s">
        <v>510</v>
      </c>
      <c r="C680" s="474"/>
      <c r="D680" s="474"/>
      <c r="E680" s="475"/>
      <c r="F680" s="213" t="s">
        <v>511</v>
      </c>
      <c r="G680" s="213"/>
      <c r="H680" s="488" t="s">
        <v>512</v>
      </c>
      <c r="I680" s="489"/>
      <c r="J680" s="515"/>
      <c r="K680" s="214" t="s">
        <v>513</v>
      </c>
      <c r="L680" s="215"/>
      <c r="M680" s="216"/>
    </row>
    <row r="681" spans="1:13" ht="35.1" customHeight="1">
      <c r="A681" s="516" t="s">
        <v>629</v>
      </c>
      <c r="B681" s="489"/>
      <c r="C681" s="489"/>
      <c r="D681" s="489"/>
      <c r="E681" s="489"/>
      <c r="F681" s="489"/>
      <c r="G681" s="489"/>
      <c r="H681" s="489"/>
      <c r="I681" s="489"/>
      <c r="J681" s="489"/>
      <c r="K681" s="489"/>
      <c r="L681" s="489"/>
      <c r="M681" s="490"/>
    </row>
    <row r="682" spans="1:13" ht="35.1" customHeight="1">
      <c r="A682" s="494" t="s">
        <v>514</v>
      </c>
      <c r="B682" s="495"/>
      <c r="C682" s="495"/>
      <c r="D682" s="495"/>
      <c r="E682" s="495"/>
      <c r="F682" s="495"/>
      <c r="G682" s="495"/>
      <c r="H682" s="495"/>
      <c r="I682" s="495"/>
      <c r="J682" s="495"/>
      <c r="K682" s="495"/>
      <c r="L682" s="495"/>
      <c r="M682" s="502"/>
    </row>
    <row r="683" spans="1:13" ht="35.1" customHeight="1">
      <c r="A683" s="491" t="s">
        <v>515</v>
      </c>
      <c r="B683" s="492"/>
      <c r="C683" s="503" t="s">
        <v>169</v>
      </c>
      <c r="D683" s="504"/>
      <c r="E683" s="504"/>
      <c r="F683" s="504"/>
      <c r="G683" s="505"/>
      <c r="H683" s="217" t="s">
        <v>516</v>
      </c>
      <c r="I683" s="218"/>
      <c r="J683" s="500">
        <v>15</v>
      </c>
      <c r="K683" s="500"/>
      <c r="L683" s="500"/>
      <c r="M683" s="501"/>
    </row>
    <row r="684" spans="1:13" ht="35.1" customHeight="1">
      <c r="A684" s="491" t="s">
        <v>517</v>
      </c>
      <c r="B684" s="492"/>
      <c r="C684" s="506" t="s">
        <v>372</v>
      </c>
      <c r="D684" s="495"/>
      <c r="E684" s="495"/>
      <c r="F684" s="495"/>
      <c r="G684" s="496"/>
      <c r="H684" s="217" t="s">
        <v>518</v>
      </c>
      <c r="I684" s="218"/>
      <c r="J684" s="500" t="s">
        <v>168</v>
      </c>
      <c r="K684" s="500"/>
      <c r="L684" s="500"/>
      <c r="M684" s="501"/>
    </row>
    <row r="685" spans="1:13" ht="35.1" customHeight="1">
      <c r="A685" s="491" t="s">
        <v>519</v>
      </c>
      <c r="B685" s="492"/>
      <c r="C685" s="507">
        <v>40273</v>
      </c>
      <c r="D685" s="504"/>
      <c r="E685" s="504"/>
      <c r="F685" s="504"/>
      <c r="G685" s="505"/>
      <c r="H685" s="217" t="s">
        <v>521</v>
      </c>
      <c r="I685" s="218"/>
      <c r="J685" s="500">
        <v>94191168408</v>
      </c>
      <c r="K685" s="500"/>
      <c r="L685" s="500"/>
      <c r="M685" s="501"/>
    </row>
    <row r="686" spans="1:13" ht="35.1" customHeight="1">
      <c r="A686" s="491" t="s">
        <v>522</v>
      </c>
      <c r="B686" s="492"/>
      <c r="C686" s="503" t="s">
        <v>171</v>
      </c>
      <c r="D686" s="504"/>
      <c r="E686" s="504"/>
      <c r="F686" s="504"/>
      <c r="G686" s="505"/>
      <c r="H686" s="467" t="s">
        <v>375</v>
      </c>
      <c r="I686" s="468"/>
      <c r="J686" s="500" t="s">
        <v>170</v>
      </c>
      <c r="K686" s="500"/>
      <c r="L686" s="500"/>
      <c r="M686" s="501"/>
    </row>
    <row r="687" spans="1:13" ht="35.1" customHeight="1">
      <c r="A687" s="491" t="s">
        <v>523</v>
      </c>
      <c r="B687" s="492"/>
      <c r="C687" s="503" t="s">
        <v>604</v>
      </c>
      <c r="D687" s="504"/>
      <c r="E687" s="504"/>
      <c r="F687" s="504"/>
      <c r="G687" s="504"/>
      <c r="H687" s="504"/>
      <c r="I687" s="504"/>
      <c r="J687" s="504"/>
      <c r="K687" s="504"/>
      <c r="L687" s="504"/>
      <c r="M687" s="523"/>
    </row>
    <row r="688" spans="1:13" ht="35.1" customHeight="1">
      <c r="A688" s="464" t="s">
        <v>525</v>
      </c>
      <c r="B688" s="465"/>
      <c r="C688" s="465"/>
      <c r="D688" s="465"/>
      <c r="E688" s="465"/>
      <c r="F688" s="465"/>
      <c r="G688" s="465"/>
      <c r="H688" s="465"/>
      <c r="I688" s="465"/>
      <c r="J688" s="465"/>
      <c r="K688" s="465"/>
      <c r="L688" s="465"/>
      <c r="M688" s="466"/>
    </row>
    <row r="689" spans="1:13" ht="35.1" customHeight="1">
      <c r="A689" s="497" t="s">
        <v>526</v>
      </c>
      <c r="B689" s="465" t="s">
        <v>527</v>
      </c>
      <c r="C689" s="465"/>
      <c r="D689" s="465"/>
      <c r="E689" s="465"/>
      <c r="F689" s="465"/>
      <c r="G689" s="465"/>
      <c r="H689" s="465" t="s">
        <v>528</v>
      </c>
      <c r="I689" s="465"/>
      <c r="J689" s="465"/>
      <c r="K689" s="465"/>
      <c r="L689" s="465"/>
      <c r="M689" s="466"/>
    </row>
    <row r="690" spans="1:13" ht="51" customHeight="1">
      <c r="A690" s="497"/>
      <c r="B690" s="219" t="s">
        <v>529</v>
      </c>
      <c r="C690" s="219" t="s">
        <v>530</v>
      </c>
      <c r="D690" s="219" t="s">
        <v>531</v>
      </c>
      <c r="E690" s="219" t="s">
        <v>532</v>
      </c>
      <c r="F690" s="219">
        <v>100</v>
      </c>
      <c r="G690" s="220" t="s">
        <v>364</v>
      </c>
      <c r="H690" s="219" t="s">
        <v>533</v>
      </c>
      <c r="I690" s="219" t="s">
        <v>530</v>
      </c>
      <c r="J690" s="219" t="s">
        <v>531</v>
      </c>
      <c r="K690" s="219" t="s">
        <v>638</v>
      </c>
      <c r="L690" s="219">
        <v>100</v>
      </c>
      <c r="M690" s="221" t="s">
        <v>364</v>
      </c>
    </row>
    <row r="691" spans="1:13" ht="35.1" customHeight="1">
      <c r="A691" s="222" t="s">
        <v>380</v>
      </c>
      <c r="B691" s="224">
        <v>9.25</v>
      </c>
      <c r="C691" s="224">
        <v>5</v>
      </c>
      <c r="D691" s="224">
        <v>4</v>
      </c>
      <c r="E691" s="224">
        <v>65.5</v>
      </c>
      <c r="F691" s="226">
        <v>83.75</v>
      </c>
      <c r="G691" s="224" t="s">
        <v>570</v>
      </c>
      <c r="H691" s="224">
        <v>7.75</v>
      </c>
      <c r="I691" s="224" t="s">
        <v>45</v>
      </c>
      <c r="J691" s="224">
        <v>4</v>
      </c>
      <c r="K691" s="226">
        <v>58</v>
      </c>
      <c r="L691" s="225">
        <v>69.75</v>
      </c>
      <c r="M691" s="227" t="s">
        <v>577</v>
      </c>
    </row>
    <row r="692" spans="1:13" ht="35.1" customHeight="1">
      <c r="A692" s="222" t="s">
        <v>381</v>
      </c>
      <c r="B692" s="224">
        <v>5</v>
      </c>
      <c r="C692" s="224">
        <v>4</v>
      </c>
      <c r="D692" s="224">
        <v>4</v>
      </c>
      <c r="E692" s="224">
        <v>54</v>
      </c>
      <c r="F692" s="226">
        <v>67</v>
      </c>
      <c r="G692" s="224" t="s">
        <v>577</v>
      </c>
      <c r="H692" s="224">
        <v>7.75</v>
      </c>
      <c r="I692" s="229" t="s">
        <v>57</v>
      </c>
      <c r="J692" s="229" t="s">
        <v>57</v>
      </c>
      <c r="K692" s="229">
        <v>61</v>
      </c>
      <c r="L692" s="225">
        <v>68.75</v>
      </c>
      <c r="M692" s="227" t="s">
        <v>577</v>
      </c>
    </row>
    <row r="693" spans="1:13" ht="35.1" customHeight="1">
      <c r="A693" s="222" t="s">
        <v>534</v>
      </c>
      <c r="B693" s="224">
        <v>5.5</v>
      </c>
      <c r="C693" s="224">
        <v>3</v>
      </c>
      <c r="D693" s="224">
        <v>4</v>
      </c>
      <c r="E693" s="224">
        <v>38</v>
      </c>
      <c r="F693" s="224">
        <v>50.5</v>
      </c>
      <c r="G693" s="224" t="s">
        <v>485</v>
      </c>
      <c r="H693" s="224">
        <v>10</v>
      </c>
      <c r="I693" s="224" t="s">
        <v>57</v>
      </c>
      <c r="J693" s="224" t="s">
        <v>45</v>
      </c>
      <c r="K693" s="224">
        <v>38</v>
      </c>
      <c r="L693" s="225">
        <v>48</v>
      </c>
      <c r="M693" s="227" t="s">
        <v>485</v>
      </c>
    </row>
    <row r="694" spans="1:13" ht="35.1" customHeight="1">
      <c r="A694" s="222" t="s">
        <v>383</v>
      </c>
      <c r="B694" s="224">
        <v>5.25</v>
      </c>
      <c r="C694" s="224">
        <v>3</v>
      </c>
      <c r="D694" s="224">
        <v>4</v>
      </c>
      <c r="E694" s="224">
        <v>42.5</v>
      </c>
      <c r="F694" s="224">
        <v>54.75</v>
      </c>
      <c r="G694" s="224" t="s">
        <v>568</v>
      </c>
      <c r="H694" s="264">
        <v>4.75</v>
      </c>
      <c r="I694" s="270">
        <v>4</v>
      </c>
      <c r="J694" s="264">
        <v>4</v>
      </c>
      <c r="K694" s="224">
        <v>49</v>
      </c>
      <c r="L694" s="225">
        <v>61.75</v>
      </c>
      <c r="M694" s="233" t="s">
        <v>577</v>
      </c>
    </row>
    <row r="695" spans="1:13" ht="35.1" customHeight="1">
      <c r="A695" s="222" t="s">
        <v>426</v>
      </c>
      <c r="B695" s="224">
        <v>6.5</v>
      </c>
      <c r="C695" s="224">
        <v>3</v>
      </c>
      <c r="D695" s="224">
        <v>3</v>
      </c>
      <c r="E695" s="224">
        <v>35.5</v>
      </c>
      <c r="F695" s="224">
        <v>48</v>
      </c>
      <c r="G695" s="224" t="s">
        <v>485</v>
      </c>
      <c r="H695" s="224">
        <v>7.75</v>
      </c>
      <c r="I695" s="224">
        <v>4</v>
      </c>
      <c r="J695" s="224">
        <v>4</v>
      </c>
      <c r="K695" s="226">
        <v>40.5</v>
      </c>
      <c r="L695" s="264">
        <v>56.25</v>
      </c>
      <c r="M695" s="227" t="s">
        <v>568</v>
      </c>
    </row>
    <row r="696" spans="1:13" ht="35.1" customHeight="1">
      <c r="A696" s="222" t="s">
        <v>409</v>
      </c>
      <c r="B696" s="224"/>
      <c r="C696" s="224"/>
      <c r="D696" s="224"/>
      <c r="E696" s="224">
        <v>28</v>
      </c>
      <c r="F696" s="224"/>
      <c r="G696" s="224"/>
      <c r="H696" s="224"/>
      <c r="I696" s="224"/>
      <c r="J696" s="224"/>
      <c r="K696" s="224">
        <v>28</v>
      </c>
      <c r="L696" s="224"/>
      <c r="M696" s="227"/>
    </row>
    <row r="697" spans="1:13" ht="54" customHeight="1">
      <c r="A697" s="222" t="s">
        <v>535</v>
      </c>
      <c r="B697" s="215"/>
      <c r="C697" s="267" t="s">
        <v>536</v>
      </c>
      <c r="D697" s="236">
        <f>(F691+F692+F693+F694+F695)</f>
        <v>304</v>
      </c>
      <c r="E697" s="236"/>
      <c r="F697" s="267" t="s">
        <v>537</v>
      </c>
      <c r="G697" s="236">
        <f>(D697/500)*100</f>
        <v>60.8</v>
      </c>
      <c r="H697" s="236"/>
      <c r="I697" s="215"/>
      <c r="J697" s="498" t="s">
        <v>538</v>
      </c>
      <c r="K697" s="498"/>
      <c r="L697" s="460" t="str">
        <f>IF(G697&gt;=91,"A1",IF(G697&gt;=81,"A2",IF(G697&gt;=71,"B1",IF(G697&gt;=61,"B2",IF(G697&gt;=51,"C1",IF(G697&gt;=41,"C2",IF(G697&gt;=33,"D","E")))))))</f>
        <v>C1</v>
      </c>
      <c r="M697" s="493" t="str">
        <f t="shared" ref="M697:M698" si="26">IF(K697&gt;=91,"A1",IF(K697&gt;=81,"A2",IF(K697&gt;=71,"B1",IF(K697&gt;=61,"B2",IF(K697&gt;=51,"C1",IF(K697&gt;=41,"C2",IF(K697&gt;=33,"D","E")))))))</f>
        <v>E</v>
      </c>
    </row>
    <row r="698" spans="1:13" ht="54" customHeight="1">
      <c r="A698" s="268" t="s">
        <v>539</v>
      </c>
      <c r="B698" s="215"/>
      <c r="C698" s="267" t="s">
        <v>540</v>
      </c>
      <c r="D698" s="236">
        <f>(L691+L692+L693+L694+L695)</f>
        <v>304.5</v>
      </c>
      <c r="E698" s="236"/>
      <c r="F698" s="267" t="s">
        <v>541</v>
      </c>
      <c r="G698" s="224">
        <f>D698/500*100</f>
        <v>60.9</v>
      </c>
      <c r="H698" s="224"/>
      <c r="I698" s="238"/>
      <c r="J698" s="498" t="s">
        <v>542</v>
      </c>
      <c r="K698" s="498"/>
      <c r="L698" s="460" t="str">
        <f>IF(G698&gt;=91,"A1",IF(G698&gt;=81,"A2",IF(G698&gt;=71,"B1",IF(G698&gt;=61,"B2",IF(G698&gt;=51,"C1",IF(G698&gt;=41,"C2",IF(G698&gt;=33,"D","E")))))))</f>
        <v>C1</v>
      </c>
      <c r="M698" s="493" t="str">
        <f t="shared" si="26"/>
        <v>E</v>
      </c>
    </row>
    <row r="699" spans="1:13" ht="35.1" customHeight="1">
      <c r="A699" s="464" t="s">
        <v>543</v>
      </c>
      <c r="B699" s="465"/>
      <c r="C699" s="465"/>
      <c r="D699" s="465">
        <f>SUM(D697,D698)</f>
        <v>608.5</v>
      </c>
      <c r="E699" s="465"/>
      <c r="F699" s="494" t="s">
        <v>386</v>
      </c>
      <c r="G699" s="495"/>
      <c r="H699" s="496"/>
      <c r="I699" s="241">
        <f>D699*100/1000</f>
        <v>60.85</v>
      </c>
      <c r="J699" s="239" t="s">
        <v>544</v>
      </c>
      <c r="K699" s="242"/>
      <c r="L699" s="239"/>
      <c r="M699" s="243" t="str">
        <f>IF(I699&gt;=91,"A1",IF(I699&gt;=81,"A2",IF(I699&gt;=71,"B1",IF(I699&gt;=61,"B2",IF(I699&gt;=51,"C1",IF(I699&gt;=41,"C2",IF(I699&gt;=33,"D","E")))))))</f>
        <v>C1</v>
      </c>
    </row>
    <row r="700" spans="1:13" ht="35.1" customHeight="1">
      <c r="A700" s="499" t="s">
        <v>545</v>
      </c>
      <c r="B700" s="500"/>
      <c r="C700" s="500"/>
      <c r="D700" s="500"/>
      <c r="E700" s="500"/>
      <c r="F700" s="500"/>
      <c r="G700" s="500"/>
      <c r="H700" s="500"/>
      <c r="I700" s="500"/>
      <c r="J700" s="500"/>
      <c r="K700" s="500"/>
      <c r="L700" s="500"/>
      <c r="M700" s="501"/>
    </row>
    <row r="701" spans="1:13" ht="35.1" customHeight="1">
      <c r="A701" s="464" t="s">
        <v>546</v>
      </c>
      <c r="B701" s="465"/>
      <c r="C701" s="465"/>
      <c r="D701" s="465"/>
      <c r="E701" s="465"/>
      <c r="F701" s="465"/>
      <c r="G701" s="465"/>
      <c r="H701" s="465"/>
      <c r="I701" s="465"/>
      <c r="J701" s="465"/>
      <c r="K701" s="465"/>
      <c r="L701" s="465"/>
      <c r="M701" s="466"/>
    </row>
    <row r="702" spans="1:13" ht="35.1" customHeight="1">
      <c r="A702" s="464" t="s">
        <v>547</v>
      </c>
      <c r="B702" s="465"/>
      <c r="C702" s="465"/>
      <c r="D702" s="465"/>
      <c r="E702" s="465"/>
      <c r="F702" s="465" t="s">
        <v>548</v>
      </c>
      <c r="G702" s="465"/>
      <c r="H702" s="465"/>
      <c r="I702" s="465"/>
      <c r="J702" s="465"/>
      <c r="K702" s="465" t="s">
        <v>549</v>
      </c>
      <c r="L702" s="465"/>
      <c r="M702" s="466"/>
    </row>
    <row r="703" spans="1:13" ht="35.1" customHeight="1">
      <c r="A703" s="467" t="s">
        <v>550</v>
      </c>
      <c r="B703" s="468"/>
      <c r="C703" s="468"/>
      <c r="D703" s="468"/>
      <c r="E703" s="468"/>
      <c r="F703" s="460" t="s">
        <v>336</v>
      </c>
      <c r="G703" s="460"/>
      <c r="H703" s="460"/>
      <c r="I703" s="460"/>
      <c r="J703" s="460"/>
      <c r="K703" s="460" t="s">
        <v>336</v>
      </c>
      <c r="L703" s="460"/>
      <c r="M703" s="493"/>
    </row>
    <row r="704" spans="1:13" ht="35.1" customHeight="1">
      <c r="A704" s="464" t="s">
        <v>552</v>
      </c>
      <c r="B704" s="465"/>
      <c r="C704" s="465"/>
      <c r="D704" s="465"/>
      <c r="E704" s="465"/>
      <c r="F704" s="465"/>
      <c r="G704" s="465"/>
      <c r="H704" s="465"/>
      <c r="I704" s="465"/>
      <c r="J704" s="465"/>
      <c r="K704" s="465"/>
      <c r="L704" s="465"/>
      <c r="M704" s="466"/>
    </row>
    <row r="705" spans="1:13" ht="35.1" customHeight="1">
      <c r="A705" s="464" t="s">
        <v>547</v>
      </c>
      <c r="B705" s="465"/>
      <c r="C705" s="465"/>
      <c r="D705" s="465"/>
      <c r="E705" s="465"/>
      <c r="F705" s="465" t="s">
        <v>548</v>
      </c>
      <c r="G705" s="465"/>
      <c r="H705" s="465"/>
      <c r="I705" s="465"/>
      <c r="J705" s="465"/>
      <c r="K705" s="465" t="s">
        <v>549</v>
      </c>
      <c r="L705" s="465"/>
      <c r="M705" s="466"/>
    </row>
    <row r="706" spans="1:13" ht="35.1" customHeight="1">
      <c r="A706" s="491" t="s">
        <v>553</v>
      </c>
      <c r="B706" s="492"/>
      <c r="C706" s="492"/>
      <c r="D706" s="492"/>
      <c r="E706" s="492"/>
      <c r="F706" s="465" t="s">
        <v>336</v>
      </c>
      <c r="G706" s="465"/>
      <c r="H706" s="465"/>
      <c r="I706" s="465"/>
      <c r="J706" s="465"/>
      <c r="K706" s="465" t="s">
        <v>336</v>
      </c>
      <c r="L706" s="465"/>
      <c r="M706" s="466"/>
    </row>
    <row r="707" spans="1:13" ht="35.1" customHeight="1">
      <c r="A707" s="491" t="s">
        <v>580</v>
      </c>
      <c r="B707" s="492"/>
      <c r="C707" s="492"/>
      <c r="D707" s="492"/>
      <c r="E707" s="492"/>
      <c r="F707" s="460" t="s">
        <v>336</v>
      </c>
      <c r="G707" s="460"/>
      <c r="H707" s="460"/>
      <c r="I707" s="460"/>
      <c r="J707" s="460"/>
      <c r="K707" s="460" t="s">
        <v>336</v>
      </c>
      <c r="L707" s="460"/>
      <c r="M707" s="493"/>
    </row>
    <row r="708" spans="1:13" ht="35.1" customHeight="1">
      <c r="A708" s="494" t="s">
        <v>555</v>
      </c>
      <c r="B708" s="495"/>
      <c r="C708" s="495"/>
      <c r="D708" s="495"/>
      <c r="E708" s="496"/>
      <c r="F708" s="461" t="s">
        <v>336</v>
      </c>
      <c r="G708" s="469"/>
      <c r="H708" s="469"/>
      <c r="I708" s="469"/>
      <c r="J708" s="462"/>
      <c r="K708" s="461" t="s">
        <v>336</v>
      </c>
      <c r="L708" s="469"/>
      <c r="M708" s="470"/>
    </row>
    <row r="709" spans="1:13" ht="35.1" customHeight="1">
      <c r="A709" s="494" t="s">
        <v>556</v>
      </c>
      <c r="B709" s="495"/>
      <c r="C709" s="495"/>
      <c r="D709" s="495"/>
      <c r="E709" s="496"/>
      <c r="F709" s="461" t="s">
        <v>336</v>
      </c>
      <c r="G709" s="469"/>
      <c r="H709" s="469"/>
      <c r="I709" s="469"/>
      <c r="J709" s="462"/>
      <c r="K709" s="461" t="s">
        <v>336</v>
      </c>
      <c r="L709" s="469"/>
      <c r="M709" s="470"/>
    </row>
    <row r="710" spans="1:13" ht="35.1" customHeight="1">
      <c r="A710" s="464" t="s">
        <v>557</v>
      </c>
      <c r="B710" s="465"/>
      <c r="C710" s="465"/>
      <c r="D710" s="465"/>
      <c r="E710" s="465"/>
      <c r="F710" s="465"/>
      <c r="G710" s="465"/>
      <c r="H710" s="465"/>
      <c r="I710" s="465"/>
      <c r="J710" s="465"/>
      <c r="K710" s="465"/>
      <c r="L710" s="465"/>
      <c r="M710" s="466"/>
    </row>
    <row r="711" spans="1:13" ht="35.1" customHeight="1">
      <c r="A711" s="464" t="s">
        <v>547</v>
      </c>
      <c r="B711" s="465"/>
      <c r="C711" s="465"/>
      <c r="D711" s="465"/>
      <c r="E711" s="465"/>
      <c r="F711" s="465" t="s">
        <v>548</v>
      </c>
      <c r="G711" s="465"/>
      <c r="H711" s="465"/>
      <c r="I711" s="465"/>
      <c r="J711" s="465"/>
      <c r="K711" s="465" t="s">
        <v>549</v>
      </c>
      <c r="L711" s="465"/>
      <c r="M711" s="466"/>
    </row>
    <row r="712" spans="1:13" ht="35.1" customHeight="1">
      <c r="A712" s="467" t="s">
        <v>418</v>
      </c>
      <c r="B712" s="468"/>
      <c r="C712" s="468"/>
      <c r="D712" s="468"/>
      <c r="E712" s="468"/>
      <c r="F712" s="468"/>
      <c r="G712" s="461" t="s">
        <v>655</v>
      </c>
      <c r="H712" s="469"/>
      <c r="I712" s="469"/>
      <c r="J712" s="469"/>
      <c r="K712" s="469"/>
      <c r="L712" s="469"/>
      <c r="M712" s="470"/>
    </row>
    <row r="713" spans="1:13" ht="35.1" customHeight="1">
      <c r="A713" s="222" t="s">
        <v>558</v>
      </c>
      <c r="B713" s="471" t="s">
        <v>670</v>
      </c>
      <c r="C713" s="471"/>
      <c r="D713" s="471"/>
      <c r="E713" s="471"/>
      <c r="F713" s="471"/>
      <c r="G713" s="471"/>
      <c r="H713" s="471"/>
      <c r="I713" s="471"/>
      <c r="J713" s="471"/>
      <c r="K713" s="471"/>
      <c r="L713" s="471"/>
      <c r="M713" s="472"/>
    </row>
    <row r="714" spans="1:13" ht="35.1" customHeight="1">
      <c r="A714" s="222" t="s">
        <v>559</v>
      </c>
      <c r="B714" s="471" t="s">
        <v>632</v>
      </c>
      <c r="C714" s="471"/>
      <c r="D714" s="471"/>
      <c r="E714" s="471"/>
      <c r="F714" s="471"/>
      <c r="G714" s="471"/>
      <c r="H714" s="471"/>
      <c r="I714" s="471"/>
      <c r="J714" s="471"/>
      <c r="K714" s="471"/>
      <c r="L714" s="471"/>
      <c r="M714" s="472"/>
    </row>
    <row r="715" spans="1:13" ht="35.1" customHeight="1">
      <c r="A715" s="473" t="s">
        <v>633</v>
      </c>
      <c r="B715" s="474"/>
      <c r="C715" s="475"/>
      <c r="D715" s="482" t="s">
        <v>634</v>
      </c>
      <c r="E715" s="474"/>
      <c r="F715" s="474"/>
      <c r="G715" s="474"/>
      <c r="H715" s="474"/>
      <c r="I715" s="475"/>
      <c r="J715" s="482" t="s">
        <v>560</v>
      </c>
      <c r="K715" s="474"/>
      <c r="L715" s="474"/>
      <c r="M715" s="485"/>
    </row>
    <row r="716" spans="1:13" ht="35.1" customHeight="1">
      <c r="A716" s="476"/>
      <c r="B716" s="522"/>
      <c r="C716" s="478"/>
      <c r="D716" s="483"/>
      <c r="E716" s="522"/>
      <c r="F716" s="522"/>
      <c r="G716" s="522"/>
      <c r="H716" s="522"/>
      <c r="I716" s="478"/>
      <c r="J716" s="483"/>
      <c r="K716" s="522"/>
      <c r="L716" s="522"/>
      <c r="M716" s="486"/>
    </row>
    <row r="717" spans="1:13" ht="35.1" customHeight="1">
      <c r="A717" s="476"/>
      <c r="B717" s="522"/>
      <c r="C717" s="478"/>
      <c r="D717" s="483"/>
      <c r="E717" s="522"/>
      <c r="F717" s="522"/>
      <c r="G717" s="522"/>
      <c r="H717" s="522"/>
      <c r="I717" s="478"/>
      <c r="J717" s="483"/>
      <c r="K717" s="522"/>
      <c r="L717" s="522"/>
      <c r="M717" s="486"/>
    </row>
    <row r="718" spans="1:13" ht="35.1" customHeight="1">
      <c r="A718" s="479"/>
      <c r="B718" s="480"/>
      <c r="C718" s="481"/>
      <c r="D718" s="484"/>
      <c r="E718" s="480"/>
      <c r="F718" s="480"/>
      <c r="G718" s="480"/>
      <c r="H718" s="480"/>
      <c r="I718" s="481"/>
      <c r="J718" s="484"/>
      <c r="K718" s="480"/>
      <c r="L718" s="480"/>
      <c r="M718" s="487"/>
    </row>
    <row r="719" spans="1:13" ht="35.1" customHeight="1">
      <c r="A719" s="464" t="s">
        <v>561</v>
      </c>
      <c r="B719" s="465"/>
      <c r="C719" s="465"/>
      <c r="D719" s="465"/>
      <c r="E719" s="465"/>
      <c r="F719" s="465"/>
      <c r="G719" s="465"/>
      <c r="H719" s="488" t="s">
        <v>562</v>
      </c>
      <c r="I719" s="489"/>
      <c r="J719" s="489"/>
      <c r="K719" s="489"/>
      <c r="L719" s="489"/>
      <c r="M719" s="490"/>
    </row>
    <row r="720" spans="1:13" ht="35.1" customHeight="1">
      <c r="A720" s="244" t="s">
        <v>563</v>
      </c>
      <c r="B720" s="465" t="s">
        <v>379</v>
      </c>
      <c r="C720" s="465"/>
      <c r="D720" s="215" t="s">
        <v>563</v>
      </c>
      <c r="E720" s="224"/>
      <c r="F720" s="465" t="s">
        <v>379</v>
      </c>
      <c r="G720" s="465"/>
      <c r="H720" s="245"/>
      <c r="I720" s="245"/>
      <c r="J720" s="241" t="s">
        <v>564</v>
      </c>
      <c r="K720" s="245"/>
      <c r="L720" s="241" t="s">
        <v>379</v>
      </c>
      <c r="M720" s="246"/>
    </row>
    <row r="721" spans="1:13" ht="35.1" customHeight="1">
      <c r="A721" s="247" t="s">
        <v>565</v>
      </c>
      <c r="B721" s="460" t="s">
        <v>566</v>
      </c>
      <c r="C721" s="460"/>
      <c r="D721" s="460" t="s">
        <v>567</v>
      </c>
      <c r="E721" s="460"/>
      <c r="F721" s="460" t="s">
        <v>568</v>
      </c>
      <c r="G721" s="460"/>
      <c r="H721" s="245"/>
      <c r="I721" s="245"/>
      <c r="J721" s="461">
        <v>3</v>
      </c>
      <c r="K721" s="462"/>
      <c r="L721" s="224" t="s">
        <v>336</v>
      </c>
      <c r="M721" s="246"/>
    </row>
    <row r="722" spans="1:13" ht="35.1" customHeight="1">
      <c r="A722" s="247" t="s">
        <v>569</v>
      </c>
      <c r="B722" s="460" t="s">
        <v>570</v>
      </c>
      <c r="C722" s="460"/>
      <c r="D722" s="460" t="s">
        <v>571</v>
      </c>
      <c r="E722" s="460"/>
      <c r="F722" s="460" t="s">
        <v>485</v>
      </c>
      <c r="G722" s="460"/>
      <c r="H722" s="245"/>
      <c r="I722" s="245"/>
      <c r="J722" s="461">
        <v>2</v>
      </c>
      <c r="K722" s="462"/>
      <c r="L722" s="224" t="s">
        <v>551</v>
      </c>
      <c r="M722" s="246"/>
    </row>
    <row r="723" spans="1:13" ht="35.1" customHeight="1">
      <c r="A723" s="247" t="s">
        <v>572</v>
      </c>
      <c r="B723" s="460" t="s">
        <v>573</v>
      </c>
      <c r="C723" s="460"/>
      <c r="D723" s="460" t="s">
        <v>574</v>
      </c>
      <c r="E723" s="460"/>
      <c r="F723" s="460" t="s">
        <v>575</v>
      </c>
      <c r="G723" s="460"/>
      <c r="H723" s="245"/>
      <c r="I723" s="245"/>
      <c r="J723" s="461">
        <v>1</v>
      </c>
      <c r="K723" s="462"/>
      <c r="L723" s="224" t="s">
        <v>333</v>
      </c>
      <c r="M723" s="246"/>
    </row>
    <row r="724" spans="1:13" ht="35.1" customHeight="1" thickBot="1">
      <c r="A724" s="248" t="s">
        <v>576</v>
      </c>
      <c r="B724" s="463" t="s">
        <v>577</v>
      </c>
      <c r="C724" s="463"/>
      <c r="D724" s="463" t="s">
        <v>578</v>
      </c>
      <c r="E724" s="463"/>
      <c r="F724" s="463" t="s">
        <v>340</v>
      </c>
      <c r="G724" s="463"/>
      <c r="H724" s="249"/>
      <c r="I724" s="249"/>
      <c r="J724" s="249"/>
      <c r="K724" s="249"/>
      <c r="L724" s="249"/>
      <c r="M724" s="250"/>
    </row>
    <row r="725" spans="1:13" ht="35.1" customHeight="1" thickBot="1"/>
    <row r="726" spans="1:13" ht="35.1" customHeight="1">
      <c r="A726" s="210"/>
      <c r="B726" s="511" t="s">
        <v>507</v>
      </c>
      <c r="C726" s="511"/>
      <c r="D726" s="511"/>
      <c r="E726" s="511"/>
      <c r="F726" s="511"/>
      <c r="G726" s="511"/>
      <c r="H726" s="511"/>
      <c r="I726" s="512"/>
      <c r="J726" s="513" t="s">
        <v>508</v>
      </c>
      <c r="K726" s="511"/>
      <c r="L726" s="511"/>
      <c r="M726" s="514"/>
    </row>
    <row r="727" spans="1:13" ht="35.1" customHeight="1">
      <c r="A727" s="464" t="s">
        <v>509</v>
      </c>
      <c r="B727" s="465"/>
      <c r="C727" s="465"/>
      <c r="D727" s="465"/>
      <c r="E727" s="465"/>
      <c r="F727" s="465"/>
      <c r="G727" s="465"/>
      <c r="H727" s="465"/>
      <c r="I727" s="465"/>
      <c r="J727" s="465"/>
      <c r="K727" s="465"/>
      <c r="L727" s="465"/>
      <c r="M727" s="466"/>
    </row>
    <row r="728" spans="1:13" ht="35.1" customHeight="1">
      <c r="A728" s="212"/>
      <c r="B728" s="474" t="s">
        <v>510</v>
      </c>
      <c r="C728" s="474"/>
      <c r="D728" s="474"/>
      <c r="E728" s="475"/>
      <c r="F728" s="213" t="s">
        <v>511</v>
      </c>
      <c r="G728" s="213"/>
      <c r="H728" s="488" t="s">
        <v>512</v>
      </c>
      <c r="I728" s="489"/>
      <c r="J728" s="515"/>
      <c r="K728" s="214" t="s">
        <v>513</v>
      </c>
      <c r="L728" s="215"/>
      <c r="M728" s="216"/>
    </row>
    <row r="729" spans="1:13" ht="35.1" customHeight="1">
      <c r="A729" s="516" t="s">
        <v>629</v>
      </c>
      <c r="B729" s="489"/>
      <c r="C729" s="489"/>
      <c r="D729" s="489"/>
      <c r="E729" s="489"/>
      <c r="F729" s="489"/>
      <c r="G729" s="489"/>
      <c r="H729" s="489"/>
      <c r="I729" s="489"/>
      <c r="J729" s="489"/>
      <c r="K729" s="489"/>
      <c r="L729" s="489"/>
      <c r="M729" s="490"/>
    </row>
    <row r="730" spans="1:13" ht="35.1" customHeight="1">
      <c r="A730" s="494" t="s">
        <v>514</v>
      </c>
      <c r="B730" s="495"/>
      <c r="C730" s="495"/>
      <c r="D730" s="495"/>
      <c r="E730" s="495"/>
      <c r="F730" s="495"/>
      <c r="G730" s="495"/>
      <c r="H730" s="495"/>
      <c r="I730" s="495"/>
      <c r="J730" s="495"/>
      <c r="K730" s="495"/>
      <c r="L730" s="495"/>
      <c r="M730" s="502"/>
    </row>
    <row r="731" spans="1:13" ht="35.1" customHeight="1">
      <c r="A731" s="491" t="s">
        <v>515</v>
      </c>
      <c r="B731" s="492"/>
      <c r="C731" s="503" t="s">
        <v>310</v>
      </c>
      <c r="D731" s="504"/>
      <c r="E731" s="504"/>
      <c r="F731" s="504"/>
      <c r="G731" s="505"/>
      <c r="H731" s="217" t="s">
        <v>516</v>
      </c>
      <c r="I731" s="218"/>
      <c r="J731" s="500">
        <v>16</v>
      </c>
      <c r="K731" s="500"/>
      <c r="L731" s="500"/>
      <c r="M731" s="501"/>
    </row>
    <row r="732" spans="1:13" ht="35.1" customHeight="1">
      <c r="A732" s="491" t="s">
        <v>517</v>
      </c>
      <c r="B732" s="492"/>
      <c r="C732" s="506" t="s">
        <v>372</v>
      </c>
      <c r="D732" s="495"/>
      <c r="E732" s="495"/>
      <c r="F732" s="495"/>
      <c r="G732" s="496"/>
      <c r="H732" s="217" t="s">
        <v>518</v>
      </c>
      <c r="I732" s="218"/>
      <c r="J732" s="500" t="s">
        <v>309</v>
      </c>
      <c r="K732" s="500"/>
      <c r="L732" s="500"/>
      <c r="M732" s="501"/>
    </row>
    <row r="733" spans="1:13" ht="35.1" customHeight="1">
      <c r="A733" s="491" t="s">
        <v>519</v>
      </c>
      <c r="B733" s="492"/>
      <c r="C733" s="507">
        <v>40521</v>
      </c>
      <c r="D733" s="504"/>
      <c r="E733" s="504"/>
      <c r="F733" s="504"/>
      <c r="G733" s="505"/>
      <c r="H733" s="217" t="s">
        <v>521</v>
      </c>
      <c r="I733" s="218"/>
      <c r="J733" s="500">
        <v>9496161062</v>
      </c>
      <c r="K733" s="500"/>
      <c r="L733" s="500"/>
      <c r="M733" s="501"/>
    </row>
    <row r="734" spans="1:13" ht="35.1" customHeight="1">
      <c r="A734" s="491" t="s">
        <v>522</v>
      </c>
      <c r="B734" s="492"/>
      <c r="C734" s="503" t="s">
        <v>605</v>
      </c>
      <c r="D734" s="504"/>
      <c r="E734" s="504"/>
      <c r="F734" s="504"/>
      <c r="G734" s="505"/>
      <c r="H734" s="467" t="s">
        <v>375</v>
      </c>
      <c r="I734" s="468"/>
      <c r="J734" s="500" t="s">
        <v>311</v>
      </c>
      <c r="K734" s="500"/>
      <c r="L734" s="500"/>
      <c r="M734" s="501"/>
    </row>
    <row r="735" spans="1:13" ht="35.1" customHeight="1">
      <c r="A735" s="491" t="s">
        <v>523</v>
      </c>
      <c r="B735" s="492"/>
      <c r="C735" s="508" t="s">
        <v>606</v>
      </c>
      <c r="D735" s="509"/>
      <c r="E735" s="509"/>
      <c r="F735" s="509"/>
      <c r="G735" s="509"/>
      <c r="H735" s="509"/>
      <c r="I735" s="509"/>
      <c r="J735" s="509"/>
      <c r="K735" s="509"/>
      <c r="L735" s="509"/>
      <c r="M735" s="510"/>
    </row>
    <row r="736" spans="1:13" ht="35.1" customHeight="1">
      <c r="A736" s="464" t="s">
        <v>525</v>
      </c>
      <c r="B736" s="465"/>
      <c r="C736" s="465"/>
      <c r="D736" s="465"/>
      <c r="E736" s="465"/>
      <c r="F736" s="465"/>
      <c r="G736" s="465"/>
      <c r="H736" s="465"/>
      <c r="I736" s="465"/>
      <c r="J736" s="465"/>
      <c r="K736" s="465"/>
      <c r="L736" s="465"/>
      <c r="M736" s="466"/>
    </row>
    <row r="737" spans="1:13" ht="35.1" customHeight="1">
      <c r="A737" s="497" t="s">
        <v>526</v>
      </c>
      <c r="B737" s="465" t="s">
        <v>527</v>
      </c>
      <c r="C737" s="465"/>
      <c r="D737" s="465"/>
      <c r="E737" s="465"/>
      <c r="F737" s="465"/>
      <c r="G737" s="465"/>
      <c r="H737" s="465" t="s">
        <v>528</v>
      </c>
      <c r="I737" s="465"/>
      <c r="J737" s="465"/>
      <c r="K737" s="465"/>
      <c r="L737" s="465"/>
      <c r="M737" s="466"/>
    </row>
    <row r="738" spans="1:13" ht="48" customHeight="1">
      <c r="A738" s="497"/>
      <c r="B738" s="219" t="s">
        <v>529</v>
      </c>
      <c r="C738" s="219" t="s">
        <v>530</v>
      </c>
      <c r="D738" s="219" t="s">
        <v>531</v>
      </c>
      <c r="E738" s="219" t="s">
        <v>532</v>
      </c>
      <c r="F738" s="219">
        <v>100</v>
      </c>
      <c r="G738" s="220" t="s">
        <v>364</v>
      </c>
      <c r="H738" s="219" t="s">
        <v>533</v>
      </c>
      <c r="I738" s="219" t="s">
        <v>530</v>
      </c>
      <c r="J738" s="219" t="s">
        <v>531</v>
      </c>
      <c r="K738" s="219" t="s">
        <v>638</v>
      </c>
      <c r="L738" s="219">
        <v>100</v>
      </c>
      <c r="M738" s="221" t="s">
        <v>364</v>
      </c>
    </row>
    <row r="739" spans="1:13" ht="35.1" customHeight="1">
      <c r="A739" s="222" t="s">
        <v>380</v>
      </c>
      <c r="B739" s="224">
        <v>6.25</v>
      </c>
      <c r="C739" s="224">
        <v>3</v>
      </c>
      <c r="D739" s="224">
        <v>4</v>
      </c>
      <c r="E739" s="224">
        <v>36</v>
      </c>
      <c r="F739" s="269">
        <v>49.25</v>
      </c>
      <c r="G739" s="224" t="s">
        <v>485</v>
      </c>
      <c r="H739" s="276">
        <v>5.75</v>
      </c>
      <c r="I739" s="224">
        <v>3</v>
      </c>
      <c r="J739" s="224">
        <v>4</v>
      </c>
      <c r="K739" s="226">
        <v>47</v>
      </c>
      <c r="L739" s="264">
        <v>59.75</v>
      </c>
      <c r="M739" s="227" t="s">
        <v>568</v>
      </c>
    </row>
    <row r="740" spans="1:13" ht="35.1" customHeight="1">
      <c r="A740" s="222" t="s">
        <v>381</v>
      </c>
      <c r="B740" s="224">
        <v>1.5</v>
      </c>
      <c r="C740" s="224">
        <v>3.5</v>
      </c>
      <c r="D740" s="224">
        <v>3.5</v>
      </c>
      <c r="E740" s="224">
        <v>31</v>
      </c>
      <c r="F740" s="269">
        <v>39.5</v>
      </c>
      <c r="G740" s="224" t="s">
        <v>575</v>
      </c>
      <c r="H740" s="276">
        <v>4.75</v>
      </c>
      <c r="I740" s="229" t="s">
        <v>45</v>
      </c>
      <c r="J740" s="229" t="s">
        <v>57</v>
      </c>
      <c r="K740" s="229">
        <v>32.5</v>
      </c>
      <c r="L740" s="225">
        <v>37.25</v>
      </c>
      <c r="M740" s="227" t="s">
        <v>575</v>
      </c>
    </row>
    <row r="741" spans="1:13" ht="35.1" customHeight="1">
      <c r="A741" s="222" t="s">
        <v>534</v>
      </c>
      <c r="B741" s="224">
        <v>5</v>
      </c>
      <c r="C741" s="224">
        <v>3</v>
      </c>
      <c r="D741" s="224">
        <v>3</v>
      </c>
      <c r="E741" s="224">
        <v>22</v>
      </c>
      <c r="F741" s="262">
        <v>33</v>
      </c>
      <c r="G741" s="224" t="s">
        <v>575</v>
      </c>
      <c r="H741" s="276">
        <v>5</v>
      </c>
      <c r="I741" s="224">
        <v>3</v>
      </c>
      <c r="J741" s="224">
        <v>3</v>
      </c>
      <c r="K741" s="224">
        <v>24</v>
      </c>
      <c r="L741" s="226">
        <v>35</v>
      </c>
      <c r="M741" s="227" t="s">
        <v>575</v>
      </c>
    </row>
    <row r="742" spans="1:13" ht="35.1" customHeight="1">
      <c r="A742" s="222" t="s">
        <v>383</v>
      </c>
      <c r="B742" s="224">
        <v>3</v>
      </c>
      <c r="C742" s="224">
        <v>2</v>
      </c>
      <c r="D742" s="224">
        <v>3</v>
      </c>
      <c r="E742" s="224">
        <v>15.5</v>
      </c>
      <c r="F742" s="262">
        <v>23.5</v>
      </c>
      <c r="G742" s="224" t="s">
        <v>340</v>
      </c>
      <c r="H742" s="264">
        <v>2.5</v>
      </c>
      <c r="I742" s="270">
        <v>3</v>
      </c>
      <c r="J742" s="264">
        <v>2</v>
      </c>
      <c r="K742" s="224">
        <v>21</v>
      </c>
      <c r="L742" s="225">
        <v>28.5</v>
      </c>
      <c r="M742" s="233" t="s">
        <v>340</v>
      </c>
    </row>
    <row r="743" spans="1:13" ht="35.1" customHeight="1">
      <c r="A743" s="222" t="s">
        <v>426</v>
      </c>
      <c r="B743" s="224">
        <v>4.75</v>
      </c>
      <c r="C743" s="224">
        <v>3</v>
      </c>
      <c r="D743" s="224">
        <v>3</v>
      </c>
      <c r="E743" s="224">
        <v>27</v>
      </c>
      <c r="F743" s="224">
        <v>37.75</v>
      </c>
      <c r="G743" s="224" t="s">
        <v>575</v>
      </c>
      <c r="H743" s="276">
        <v>5.25</v>
      </c>
      <c r="I743" s="224">
        <v>3.5</v>
      </c>
      <c r="J743" s="224">
        <v>3.5</v>
      </c>
      <c r="K743" s="264">
        <v>34</v>
      </c>
      <c r="L743" s="226">
        <v>46.25</v>
      </c>
      <c r="M743" s="227" t="s">
        <v>485</v>
      </c>
    </row>
    <row r="744" spans="1:13" ht="35.1" customHeight="1">
      <c r="A744" s="222" t="s">
        <v>409</v>
      </c>
      <c r="B744" s="224"/>
      <c r="C744" s="224"/>
      <c r="D744" s="224"/>
      <c r="E744" s="224">
        <v>25</v>
      </c>
      <c r="F744" s="224"/>
      <c r="G744" s="224"/>
      <c r="H744" s="224"/>
      <c r="I744" s="224"/>
      <c r="J744" s="224"/>
      <c r="K744" s="224">
        <v>37</v>
      </c>
      <c r="L744" s="224"/>
      <c r="M744" s="227"/>
    </row>
    <row r="745" spans="1:13" ht="56.25" customHeight="1">
      <c r="A745" s="222" t="s">
        <v>535</v>
      </c>
      <c r="B745" s="215"/>
      <c r="C745" s="267" t="s">
        <v>536</v>
      </c>
      <c r="D745" s="236">
        <f>(F739+F740+F741+F742+F743)</f>
        <v>183</v>
      </c>
      <c r="E745" s="236"/>
      <c r="F745" s="267" t="s">
        <v>537</v>
      </c>
      <c r="G745" s="236">
        <f>(D745/500)*100</f>
        <v>36.6</v>
      </c>
      <c r="H745" s="236"/>
      <c r="I745" s="215"/>
      <c r="J745" s="498" t="s">
        <v>538</v>
      </c>
      <c r="K745" s="498"/>
      <c r="L745" s="460" t="str">
        <f>IF(G745&gt;=91,"A1",IF(G745&gt;=81,"A2",IF(G745&gt;=71,"B1",IF(G745&gt;=61,"B2",IF(G745&gt;=51,"C1",IF(G745&gt;=41,"C2",IF(G745&gt;=33,"D","E")))))))</f>
        <v>D</v>
      </c>
      <c r="M745" s="493" t="str">
        <f t="shared" ref="M745:M746" si="27">IF(K745&gt;=91,"A1",IF(K745&gt;=81,"A2",IF(K745&gt;=71,"B1",IF(K745&gt;=61,"B2",IF(K745&gt;=51,"C1",IF(K745&gt;=41,"C2",IF(K745&gt;=33,"D","E")))))))</f>
        <v>E</v>
      </c>
    </row>
    <row r="746" spans="1:13" ht="50.25" customHeight="1">
      <c r="A746" s="268" t="s">
        <v>539</v>
      </c>
      <c r="B746" s="215"/>
      <c r="C746" s="267" t="s">
        <v>540</v>
      </c>
      <c r="D746" s="236">
        <f>(L739+L740+L741+L742+L743)</f>
        <v>206.75</v>
      </c>
      <c r="E746" s="236"/>
      <c r="F746" s="267" t="s">
        <v>541</v>
      </c>
      <c r="G746" s="224">
        <f>D746/500*100</f>
        <v>41.349999999999994</v>
      </c>
      <c r="H746" s="224"/>
      <c r="I746" s="238"/>
      <c r="J746" s="498" t="s">
        <v>542</v>
      </c>
      <c r="K746" s="498"/>
      <c r="L746" s="460" t="str">
        <f>IF(G746&gt;=91,"A1",IF(G746&gt;=81,"A2",IF(G746&gt;=71,"B1",IF(G746&gt;=61,"B2",IF(G746&gt;=51,"C1",IF(G746&gt;=41,"C2",IF(G746&gt;=33,"D","E")))))))</f>
        <v>C2</v>
      </c>
      <c r="M746" s="493" t="str">
        <f t="shared" si="27"/>
        <v>E</v>
      </c>
    </row>
    <row r="747" spans="1:13" ht="35.1" customHeight="1">
      <c r="A747" s="464" t="s">
        <v>543</v>
      </c>
      <c r="B747" s="465"/>
      <c r="C747" s="465"/>
      <c r="D747" s="465">
        <f>SUM(D745,D746)</f>
        <v>389.75</v>
      </c>
      <c r="E747" s="465"/>
      <c r="F747" s="494" t="s">
        <v>386</v>
      </c>
      <c r="G747" s="495"/>
      <c r="H747" s="496"/>
      <c r="I747" s="261">
        <f>D747*100/1000</f>
        <v>38.975000000000001</v>
      </c>
      <c r="J747" s="239" t="s">
        <v>544</v>
      </c>
      <c r="K747" s="242"/>
      <c r="L747" s="239"/>
      <c r="M747" s="243" t="str">
        <f>IF(I747&gt;=91,"A1",IF(I747&gt;=81,"A2",IF(I747&gt;=71,"B1",IF(I747&gt;=61,"B2",IF(I747&gt;=51,"C1",IF(I747&gt;=41,"C2",IF(I747&gt;=33,"D","E")))))))</f>
        <v>D</v>
      </c>
    </row>
    <row r="748" spans="1:13" ht="35.1" customHeight="1">
      <c r="A748" s="499" t="s">
        <v>545</v>
      </c>
      <c r="B748" s="500"/>
      <c r="C748" s="500"/>
      <c r="D748" s="500"/>
      <c r="E748" s="500"/>
      <c r="F748" s="500"/>
      <c r="G748" s="500"/>
      <c r="H748" s="500"/>
      <c r="I748" s="500"/>
      <c r="J748" s="500"/>
      <c r="K748" s="500"/>
      <c r="L748" s="500"/>
      <c r="M748" s="501"/>
    </row>
    <row r="749" spans="1:13" ht="35.1" customHeight="1">
      <c r="A749" s="464" t="s">
        <v>546</v>
      </c>
      <c r="B749" s="465"/>
      <c r="C749" s="465"/>
      <c r="D749" s="465"/>
      <c r="E749" s="465"/>
      <c r="F749" s="465"/>
      <c r="G749" s="465"/>
      <c r="H749" s="465"/>
      <c r="I749" s="465"/>
      <c r="J749" s="465"/>
      <c r="K749" s="465"/>
      <c r="L749" s="465"/>
      <c r="M749" s="466"/>
    </row>
    <row r="750" spans="1:13" ht="35.1" customHeight="1">
      <c r="A750" s="464" t="s">
        <v>547</v>
      </c>
      <c r="B750" s="465"/>
      <c r="C750" s="465"/>
      <c r="D750" s="465"/>
      <c r="E750" s="465"/>
      <c r="F750" s="465" t="s">
        <v>548</v>
      </c>
      <c r="G750" s="465"/>
      <c r="H750" s="465"/>
      <c r="I750" s="465"/>
      <c r="J750" s="465"/>
      <c r="K750" s="465" t="s">
        <v>549</v>
      </c>
      <c r="L750" s="465"/>
      <c r="M750" s="466"/>
    </row>
    <row r="751" spans="1:13" ht="35.1" customHeight="1">
      <c r="A751" s="467" t="s">
        <v>550</v>
      </c>
      <c r="B751" s="468"/>
      <c r="C751" s="468"/>
      <c r="D751" s="468"/>
      <c r="E751" s="468"/>
      <c r="F751" s="460" t="s">
        <v>551</v>
      </c>
      <c r="G751" s="460"/>
      <c r="H751" s="460"/>
      <c r="I751" s="460"/>
      <c r="J751" s="460"/>
      <c r="K751" s="460" t="s">
        <v>551</v>
      </c>
      <c r="L751" s="460"/>
      <c r="M751" s="493"/>
    </row>
    <row r="752" spans="1:13" ht="35.1" customHeight="1">
      <c r="A752" s="464" t="s">
        <v>552</v>
      </c>
      <c r="B752" s="465"/>
      <c r="C752" s="465"/>
      <c r="D752" s="465"/>
      <c r="E752" s="465"/>
      <c r="F752" s="465"/>
      <c r="G752" s="465"/>
      <c r="H752" s="465"/>
      <c r="I752" s="465"/>
      <c r="J752" s="465"/>
      <c r="K752" s="465"/>
      <c r="L752" s="465"/>
      <c r="M752" s="466"/>
    </row>
    <row r="753" spans="1:13" ht="35.1" customHeight="1">
      <c r="A753" s="464" t="s">
        <v>547</v>
      </c>
      <c r="B753" s="465"/>
      <c r="C753" s="465"/>
      <c r="D753" s="465"/>
      <c r="E753" s="465"/>
      <c r="F753" s="465" t="s">
        <v>548</v>
      </c>
      <c r="G753" s="465"/>
      <c r="H753" s="465"/>
      <c r="I753" s="465"/>
      <c r="J753" s="465"/>
      <c r="K753" s="465" t="s">
        <v>549</v>
      </c>
      <c r="L753" s="465"/>
      <c r="M753" s="466"/>
    </row>
    <row r="754" spans="1:13" ht="35.1" customHeight="1">
      <c r="A754" s="491" t="s">
        <v>553</v>
      </c>
      <c r="B754" s="492"/>
      <c r="C754" s="492"/>
      <c r="D754" s="492"/>
      <c r="E754" s="492"/>
      <c r="F754" s="465" t="s">
        <v>336</v>
      </c>
      <c r="G754" s="465"/>
      <c r="H754" s="465"/>
      <c r="I754" s="465"/>
      <c r="J754" s="465"/>
      <c r="K754" s="465" t="s">
        <v>336</v>
      </c>
      <c r="L754" s="465"/>
      <c r="M754" s="466"/>
    </row>
    <row r="755" spans="1:13" ht="35.1" customHeight="1">
      <c r="A755" s="491" t="s">
        <v>580</v>
      </c>
      <c r="B755" s="492"/>
      <c r="C755" s="492"/>
      <c r="D755" s="492"/>
      <c r="E755" s="492"/>
      <c r="F755" s="460" t="s">
        <v>333</v>
      </c>
      <c r="G755" s="460"/>
      <c r="H755" s="460"/>
      <c r="I755" s="460"/>
      <c r="J755" s="460"/>
      <c r="K755" s="460" t="s">
        <v>333</v>
      </c>
      <c r="L755" s="460"/>
      <c r="M755" s="493"/>
    </row>
    <row r="756" spans="1:13" ht="35.1" customHeight="1">
      <c r="A756" s="494" t="s">
        <v>555</v>
      </c>
      <c r="B756" s="495"/>
      <c r="C756" s="495"/>
      <c r="D756" s="495"/>
      <c r="E756" s="496"/>
      <c r="F756" s="461" t="s">
        <v>551</v>
      </c>
      <c r="G756" s="469"/>
      <c r="H756" s="469"/>
      <c r="I756" s="469"/>
      <c r="J756" s="462"/>
      <c r="K756" s="461" t="s">
        <v>551</v>
      </c>
      <c r="L756" s="469"/>
      <c r="M756" s="470"/>
    </row>
    <row r="757" spans="1:13" ht="35.1" customHeight="1">
      <c r="A757" s="494" t="s">
        <v>556</v>
      </c>
      <c r="B757" s="495"/>
      <c r="C757" s="495"/>
      <c r="D757" s="495"/>
      <c r="E757" s="496"/>
      <c r="F757" s="461" t="s">
        <v>551</v>
      </c>
      <c r="G757" s="469"/>
      <c r="H757" s="469"/>
      <c r="I757" s="469"/>
      <c r="J757" s="462"/>
      <c r="K757" s="461" t="s">
        <v>551</v>
      </c>
      <c r="L757" s="469"/>
      <c r="M757" s="470"/>
    </row>
    <row r="758" spans="1:13" ht="35.1" customHeight="1">
      <c r="A758" s="464" t="s">
        <v>557</v>
      </c>
      <c r="B758" s="465"/>
      <c r="C758" s="465"/>
      <c r="D758" s="465"/>
      <c r="E758" s="465"/>
      <c r="F758" s="465"/>
      <c r="G758" s="465"/>
      <c r="H758" s="465"/>
      <c r="I758" s="465"/>
      <c r="J758" s="465"/>
      <c r="K758" s="465"/>
      <c r="L758" s="465"/>
      <c r="M758" s="466"/>
    </row>
    <row r="759" spans="1:13" ht="35.1" customHeight="1">
      <c r="A759" s="464" t="s">
        <v>547</v>
      </c>
      <c r="B759" s="465"/>
      <c r="C759" s="465"/>
      <c r="D759" s="465"/>
      <c r="E759" s="465"/>
      <c r="F759" s="465" t="s">
        <v>548</v>
      </c>
      <c r="G759" s="465"/>
      <c r="H759" s="465"/>
      <c r="I759" s="465"/>
      <c r="J759" s="465"/>
      <c r="K759" s="465" t="s">
        <v>549</v>
      </c>
      <c r="L759" s="465"/>
      <c r="M759" s="466"/>
    </row>
    <row r="760" spans="1:13" ht="35.1" customHeight="1">
      <c r="A760" s="467" t="s">
        <v>418</v>
      </c>
      <c r="B760" s="468"/>
      <c r="C760" s="468"/>
      <c r="D760" s="468"/>
      <c r="E760" s="468"/>
      <c r="F760" s="468"/>
      <c r="G760" s="461" t="s">
        <v>656</v>
      </c>
      <c r="H760" s="469"/>
      <c r="I760" s="469"/>
      <c r="J760" s="469"/>
      <c r="K760" s="469"/>
      <c r="L760" s="469"/>
      <c r="M760" s="470"/>
    </row>
    <row r="761" spans="1:13" ht="35.1" customHeight="1">
      <c r="A761" s="222" t="s">
        <v>558</v>
      </c>
      <c r="B761" s="471"/>
      <c r="C761" s="471"/>
      <c r="D761" s="471"/>
      <c r="E761" s="471"/>
      <c r="F761" s="471"/>
      <c r="G761" s="471"/>
      <c r="H761" s="471"/>
      <c r="I761" s="471"/>
      <c r="J761" s="471"/>
      <c r="K761" s="471"/>
      <c r="L761" s="471"/>
      <c r="M761" s="472"/>
    </row>
    <row r="762" spans="1:13" ht="35.1" customHeight="1">
      <c r="A762" s="222" t="s">
        <v>559</v>
      </c>
      <c r="B762" s="471"/>
      <c r="C762" s="471"/>
      <c r="D762" s="471"/>
      <c r="E762" s="471"/>
      <c r="F762" s="471"/>
      <c r="G762" s="471"/>
      <c r="H762" s="471"/>
      <c r="I762" s="471"/>
      <c r="J762" s="471"/>
      <c r="K762" s="471"/>
      <c r="L762" s="471"/>
      <c r="M762" s="472"/>
    </row>
    <row r="763" spans="1:13" ht="35.1" customHeight="1">
      <c r="A763" s="473" t="s">
        <v>633</v>
      </c>
      <c r="B763" s="474"/>
      <c r="C763" s="475"/>
      <c r="D763" s="482" t="s">
        <v>634</v>
      </c>
      <c r="E763" s="474"/>
      <c r="F763" s="474"/>
      <c r="G763" s="474"/>
      <c r="H763" s="474"/>
      <c r="I763" s="475"/>
      <c r="J763" s="482" t="s">
        <v>560</v>
      </c>
      <c r="K763" s="474"/>
      <c r="L763" s="474"/>
      <c r="M763" s="485"/>
    </row>
    <row r="764" spans="1:13" ht="35.1" customHeight="1">
      <c r="A764" s="476"/>
      <c r="B764" s="522"/>
      <c r="C764" s="478"/>
      <c r="D764" s="483"/>
      <c r="E764" s="522"/>
      <c r="F764" s="522"/>
      <c r="G764" s="522"/>
      <c r="H764" s="522"/>
      <c r="I764" s="478"/>
      <c r="J764" s="483"/>
      <c r="K764" s="522"/>
      <c r="L764" s="522"/>
      <c r="M764" s="486"/>
    </row>
    <row r="765" spans="1:13" ht="35.1" customHeight="1">
      <c r="A765" s="476"/>
      <c r="B765" s="522"/>
      <c r="C765" s="478"/>
      <c r="D765" s="483"/>
      <c r="E765" s="522"/>
      <c r="F765" s="522"/>
      <c r="G765" s="522"/>
      <c r="H765" s="522"/>
      <c r="I765" s="478"/>
      <c r="J765" s="483"/>
      <c r="K765" s="522"/>
      <c r="L765" s="522"/>
      <c r="M765" s="486"/>
    </row>
    <row r="766" spans="1:13" ht="35.1" customHeight="1">
      <c r="A766" s="479"/>
      <c r="B766" s="480"/>
      <c r="C766" s="481"/>
      <c r="D766" s="484"/>
      <c r="E766" s="480"/>
      <c r="F766" s="480"/>
      <c r="G766" s="480"/>
      <c r="H766" s="480"/>
      <c r="I766" s="481"/>
      <c r="J766" s="484"/>
      <c r="K766" s="480"/>
      <c r="L766" s="480"/>
      <c r="M766" s="487"/>
    </row>
    <row r="767" spans="1:13" ht="35.1" customHeight="1">
      <c r="A767" s="464" t="s">
        <v>561</v>
      </c>
      <c r="B767" s="465"/>
      <c r="C767" s="465"/>
      <c r="D767" s="465"/>
      <c r="E767" s="465"/>
      <c r="F767" s="465"/>
      <c r="G767" s="465"/>
      <c r="H767" s="488" t="s">
        <v>562</v>
      </c>
      <c r="I767" s="489"/>
      <c r="J767" s="489"/>
      <c r="K767" s="489"/>
      <c r="L767" s="489"/>
      <c r="M767" s="490"/>
    </row>
    <row r="768" spans="1:13" ht="35.1" customHeight="1">
      <c r="A768" s="244" t="s">
        <v>563</v>
      </c>
      <c r="B768" s="465" t="s">
        <v>379</v>
      </c>
      <c r="C768" s="465"/>
      <c r="D768" s="215" t="s">
        <v>563</v>
      </c>
      <c r="E768" s="224"/>
      <c r="F768" s="465" t="s">
        <v>379</v>
      </c>
      <c r="G768" s="465"/>
      <c r="H768" s="245"/>
      <c r="I768" s="245"/>
      <c r="J768" s="241" t="s">
        <v>564</v>
      </c>
      <c r="K768" s="245"/>
      <c r="L768" s="241" t="s">
        <v>379</v>
      </c>
      <c r="M768" s="246"/>
    </row>
    <row r="769" spans="1:13" ht="35.1" customHeight="1">
      <c r="A769" s="247" t="s">
        <v>565</v>
      </c>
      <c r="B769" s="460" t="s">
        <v>566</v>
      </c>
      <c r="C769" s="460"/>
      <c r="D769" s="460" t="s">
        <v>567</v>
      </c>
      <c r="E769" s="460"/>
      <c r="F769" s="460" t="s">
        <v>568</v>
      </c>
      <c r="G769" s="460"/>
      <c r="H769" s="245"/>
      <c r="I769" s="245"/>
      <c r="J769" s="461">
        <v>3</v>
      </c>
      <c r="K769" s="462"/>
      <c r="L769" s="224" t="s">
        <v>336</v>
      </c>
      <c r="M769" s="246"/>
    </row>
    <row r="770" spans="1:13" ht="35.1" customHeight="1">
      <c r="A770" s="247" t="s">
        <v>569</v>
      </c>
      <c r="B770" s="460" t="s">
        <v>570</v>
      </c>
      <c r="C770" s="460"/>
      <c r="D770" s="460" t="s">
        <v>571</v>
      </c>
      <c r="E770" s="460"/>
      <c r="F770" s="460" t="s">
        <v>485</v>
      </c>
      <c r="G770" s="460"/>
      <c r="H770" s="245"/>
      <c r="I770" s="245"/>
      <c r="J770" s="461">
        <v>2</v>
      </c>
      <c r="K770" s="462"/>
      <c r="L770" s="224" t="s">
        <v>551</v>
      </c>
      <c r="M770" s="246"/>
    </row>
    <row r="771" spans="1:13" ht="35.1" customHeight="1">
      <c r="A771" s="247" t="s">
        <v>572</v>
      </c>
      <c r="B771" s="460" t="s">
        <v>573</v>
      </c>
      <c r="C771" s="460"/>
      <c r="D771" s="460" t="s">
        <v>574</v>
      </c>
      <c r="E771" s="460"/>
      <c r="F771" s="460" t="s">
        <v>575</v>
      </c>
      <c r="G771" s="460"/>
      <c r="H771" s="245"/>
      <c r="I771" s="245"/>
      <c r="J771" s="461">
        <v>1</v>
      </c>
      <c r="K771" s="462"/>
      <c r="L771" s="224" t="s">
        <v>333</v>
      </c>
      <c r="M771" s="246"/>
    </row>
    <row r="772" spans="1:13" ht="35.1" customHeight="1" thickBot="1">
      <c r="A772" s="248" t="s">
        <v>576</v>
      </c>
      <c r="B772" s="463" t="s">
        <v>577</v>
      </c>
      <c r="C772" s="463"/>
      <c r="D772" s="463" t="s">
        <v>578</v>
      </c>
      <c r="E772" s="463"/>
      <c r="F772" s="463" t="s">
        <v>340</v>
      </c>
      <c r="G772" s="463"/>
      <c r="H772" s="249"/>
      <c r="I772" s="249"/>
      <c r="J772" s="249"/>
      <c r="K772" s="249"/>
      <c r="L772" s="249"/>
      <c r="M772" s="250"/>
    </row>
    <row r="773" spans="1:13" ht="35.1" customHeight="1" thickBot="1"/>
    <row r="774" spans="1:13" ht="35.1" customHeight="1">
      <c r="A774" s="210"/>
      <c r="B774" s="511" t="s">
        <v>507</v>
      </c>
      <c r="C774" s="511"/>
      <c r="D774" s="511"/>
      <c r="E774" s="511"/>
      <c r="F774" s="511"/>
      <c r="G774" s="511"/>
      <c r="H774" s="511"/>
      <c r="I774" s="512"/>
      <c r="J774" s="513" t="s">
        <v>508</v>
      </c>
      <c r="K774" s="511"/>
      <c r="L774" s="511"/>
      <c r="M774" s="514"/>
    </row>
    <row r="775" spans="1:13" ht="35.1" customHeight="1">
      <c r="A775" s="464" t="s">
        <v>509</v>
      </c>
      <c r="B775" s="465"/>
      <c r="C775" s="465"/>
      <c r="D775" s="465"/>
      <c r="E775" s="465"/>
      <c r="F775" s="465"/>
      <c r="G775" s="465"/>
      <c r="H775" s="465"/>
      <c r="I775" s="465"/>
      <c r="J775" s="465"/>
      <c r="K775" s="465"/>
      <c r="L775" s="465"/>
      <c r="M775" s="466"/>
    </row>
    <row r="776" spans="1:13" ht="35.1" customHeight="1">
      <c r="A776" s="212"/>
      <c r="B776" s="474" t="s">
        <v>510</v>
      </c>
      <c r="C776" s="474"/>
      <c r="D776" s="474"/>
      <c r="E776" s="475"/>
      <c r="F776" s="213" t="s">
        <v>511</v>
      </c>
      <c r="G776" s="213"/>
      <c r="H776" s="488" t="s">
        <v>512</v>
      </c>
      <c r="I776" s="489"/>
      <c r="J776" s="515"/>
      <c r="K776" s="214" t="s">
        <v>513</v>
      </c>
      <c r="L776" s="215"/>
      <c r="M776" s="216"/>
    </row>
    <row r="777" spans="1:13" ht="35.1" customHeight="1">
      <c r="A777" s="516" t="s">
        <v>629</v>
      </c>
      <c r="B777" s="489"/>
      <c r="C777" s="489"/>
      <c r="D777" s="489"/>
      <c r="E777" s="489"/>
      <c r="F777" s="489"/>
      <c r="G777" s="489"/>
      <c r="H777" s="489"/>
      <c r="I777" s="489"/>
      <c r="J777" s="489"/>
      <c r="K777" s="489"/>
      <c r="L777" s="489"/>
      <c r="M777" s="490"/>
    </row>
    <row r="778" spans="1:13" ht="35.1" customHeight="1">
      <c r="A778" s="494" t="s">
        <v>514</v>
      </c>
      <c r="B778" s="495"/>
      <c r="C778" s="495"/>
      <c r="D778" s="495"/>
      <c r="E778" s="495"/>
      <c r="F778" s="495"/>
      <c r="G778" s="495"/>
      <c r="H778" s="495"/>
      <c r="I778" s="495"/>
      <c r="J778" s="495"/>
      <c r="K778" s="495"/>
      <c r="L778" s="495"/>
      <c r="M778" s="502"/>
    </row>
    <row r="779" spans="1:13" ht="35.1" customHeight="1">
      <c r="A779" s="491" t="s">
        <v>515</v>
      </c>
      <c r="B779" s="492"/>
      <c r="C779" s="503" t="s">
        <v>188</v>
      </c>
      <c r="D779" s="504"/>
      <c r="E779" s="504"/>
      <c r="F779" s="504"/>
      <c r="G779" s="505"/>
      <c r="H779" s="217" t="s">
        <v>516</v>
      </c>
      <c r="I779" s="218"/>
      <c r="J779" s="500">
        <v>17</v>
      </c>
      <c r="K779" s="500"/>
      <c r="L779" s="500"/>
      <c r="M779" s="501"/>
    </row>
    <row r="780" spans="1:13" ht="35.1" customHeight="1">
      <c r="A780" s="491" t="s">
        <v>517</v>
      </c>
      <c r="B780" s="492"/>
      <c r="C780" s="506" t="s">
        <v>372</v>
      </c>
      <c r="D780" s="495"/>
      <c r="E780" s="495"/>
      <c r="F780" s="495"/>
      <c r="G780" s="496"/>
      <c r="H780" s="217" t="s">
        <v>518</v>
      </c>
      <c r="I780" s="218"/>
      <c r="J780" s="500" t="s">
        <v>187</v>
      </c>
      <c r="K780" s="500"/>
      <c r="L780" s="500"/>
      <c r="M780" s="501"/>
    </row>
    <row r="781" spans="1:13" ht="35.1" customHeight="1">
      <c r="A781" s="491" t="s">
        <v>519</v>
      </c>
      <c r="B781" s="492"/>
      <c r="C781" s="503" t="s">
        <v>607</v>
      </c>
      <c r="D781" s="504"/>
      <c r="E781" s="504"/>
      <c r="F781" s="504"/>
      <c r="G781" s="505"/>
      <c r="H781" s="217" t="s">
        <v>521</v>
      </c>
      <c r="I781" s="218"/>
      <c r="J781" s="500">
        <v>9596604278</v>
      </c>
      <c r="K781" s="500"/>
      <c r="L781" s="500"/>
      <c r="M781" s="501"/>
    </row>
    <row r="782" spans="1:13" ht="35.1" customHeight="1">
      <c r="A782" s="491" t="s">
        <v>522</v>
      </c>
      <c r="B782" s="492"/>
      <c r="C782" s="503" t="s">
        <v>191</v>
      </c>
      <c r="D782" s="504"/>
      <c r="E782" s="504"/>
      <c r="F782" s="504"/>
      <c r="G782" s="505"/>
      <c r="H782" s="467" t="s">
        <v>375</v>
      </c>
      <c r="I782" s="468"/>
      <c r="J782" s="500" t="s">
        <v>189</v>
      </c>
      <c r="K782" s="500"/>
      <c r="L782" s="500"/>
      <c r="M782" s="501"/>
    </row>
    <row r="783" spans="1:13" ht="35.1" customHeight="1">
      <c r="A783" s="491" t="s">
        <v>523</v>
      </c>
      <c r="B783" s="492"/>
      <c r="C783" s="508" t="s">
        <v>608</v>
      </c>
      <c r="D783" s="509"/>
      <c r="E783" s="509"/>
      <c r="F783" s="509"/>
      <c r="G783" s="509"/>
      <c r="H783" s="509"/>
      <c r="I783" s="509"/>
      <c r="J783" s="509"/>
      <c r="K783" s="509"/>
      <c r="L783" s="509"/>
      <c r="M783" s="510"/>
    </row>
    <row r="784" spans="1:13" ht="35.1" customHeight="1">
      <c r="A784" s="464" t="s">
        <v>525</v>
      </c>
      <c r="B784" s="465"/>
      <c r="C784" s="465"/>
      <c r="D784" s="465"/>
      <c r="E784" s="465"/>
      <c r="F784" s="465"/>
      <c r="G784" s="465"/>
      <c r="H784" s="465"/>
      <c r="I784" s="465"/>
      <c r="J784" s="465"/>
      <c r="K784" s="465"/>
      <c r="L784" s="465"/>
      <c r="M784" s="466"/>
    </row>
    <row r="785" spans="1:13" ht="35.1" customHeight="1">
      <c r="A785" s="497" t="s">
        <v>526</v>
      </c>
      <c r="B785" s="465" t="s">
        <v>527</v>
      </c>
      <c r="C785" s="465"/>
      <c r="D785" s="465"/>
      <c r="E785" s="465"/>
      <c r="F785" s="465"/>
      <c r="G785" s="465"/>
      <c r="H785" s="465" t="s">
        <v>528</v>
      </c>
      <c r="I785" s="465"/>
      <c r="J785" s="465"/>
      <c r="K785" s="465"/>
      <c r="L785" s="465"/>
      <c r="M785" s="466"/>
    </row>
    <row r="786" spans="1:13" ht="53.25" customHeight="1">
      <c r="A786" s="497"/>
      <c r="B786" s="219" t="s">
        <v>529</v>
      </c>
      <c r="C786" s="219" t="s">
        <v>530</v>
      </c>
      <c r="D786" s="219" t="s">
        <v>531</v>
      </c>
      <c r="E786" s="219" t="s">
        <v>532</v>
      </c>
      <c r="F786" s="219">
        <v>100</v>
      </c>
      <c r="G786" s="220" t="s">
        <v>364</v>
      </c>
      <c r="H786" s="219" t="s">
        <v>533</v>
      </c>
      <c r="I786" s="219" t="s">
        <v>530</v>
      </c>
      <c r="J786" s="219" t="s">
        <v>531</v>
      </c>
      <c r="K786" s="219" t="s">
        <v>638</v>
      </c>
      <c r="L786" s="219">
        <v>100</v>
      </c>
      <c r="M786" s="221" t="s">
        <v>364</v>
      </c>
    </row>
    <row r="787" spans="1:13" ht="35.1" customHeight="1">
      <c r="A787" s="222" t="s">
        <v>380</v>
      </c>
      <c r="B787" s="224">
        <v>8.75</v>
      </c>
      <c r="C787" s="224">
        <v>5</v>
      </c>
      <c r="D787" s="224">
        <v>5</v>
      </c>
      <c r="E787" s="224">
        <v>63.5</v>
      </c>
      <c r="F787" s="269">
        <v>82.25</v>
      </c>
      <c r="G787" s="224" t="s">
        <v>570</v>
      </c>
      <c r="H787" s="272">
        <v>9.25</v>
      </c>
      <c r="I787" s="224">
        <v>5</v>
      </c>
      <c r="J787" s="224">
        <v>5</v>
      </c>
      <c r="K787" s="226">
        <v>65</v>
      </c>
      <c r="L787" s="264">
        <v>84.25</v>
      </c>
      <c r="M787" s="227" t="s">
        <v>570</v>
      </c>
    </row>
    <row r="788" spans="1:13" ht="35.1" customHeight="1">
      <c r="A788" s="222" t="s">
        <v>381</v>
      </c>
      <c r="B788" s="224">
        <v>5.75</v>
      </c>
      <c r="C788" s="224">
        <v>4.5</v>
      </c>
      <c r="D788" s="224">
        <v>5</v>
      </c>
      <c r="E788" s="224">
        <v>45.5</v>
      </c>
      <c r="F788" s="269">
        <v>60.75</v>
      </c>
      <c r="G788" s="224" t="s">
        <v>568</v>
      </c>
      <c r="H788" s="272">
        <v>8.5</v>
      </c>
      <c r="I788" s="229" t="s">
        <v>68</v>
      </c>
      <c r="J788" s="229" t="s">
        <v>57</v>
      </c>
      <c r="K788" s="229">
        <v>63</v>
      </c>
      <c r="L788" s="264">
        <v>71.5</v>
      </c>
      <c r="M788" s="227" t="s">
        <v>573</v>
      </c>
    </row>
    <row r="789" spans="1:13" ht="35.1" customHeight="1">
      <c r="A789" s="222" t="s">
        <v>534</v>
      </c>
      <c r="B789" s="224">
        <v>5</v>
      </c>
      <c r="C789" s="224">
        <v>3</v>
      </c>
      <c r="D789" s="224">
        <v>4</v>
      </c>
      <c r="E789" s="224">
        <v>21</v>
      </c>
      <c r="F789" s="262">
        <v>33</v>
      </c>
      <c r="G789" s="224" t="s">
        <v>575</v>
      </c>
      <c r="H789" s="272">
        <v>7.75</v>
      </c>
      <c r="I789" s="224" t="s">
        <v>57</v>
      </c>
      <c r="J789" s="224" t="s">
        <v>32</v>
      </c>
      <c r="K789" s="224">
        <v>18</v>
      </c>
      <c r="L789" s="225">
        <v>25.75</v>
      </c>
      <c r="M789" s="227" t="s">
        <v>340</v>
      </c>
    </row>
    <row r="790" spans="1:13" ht="35.1" customHeight="1">
      <c r="A790" s="222" t="s">
        <v>383</v>
      </c>
      <c r="B790" s="224">
        <v>5.25</v>
      </c>
      <c r="C790" s="224">
        <v>4</v>
      </c>
      <c r="D790" s="224">
        <v>4</v>
      </c>
      <c r="E790" s="224">
        <v>43.5</v>
      </c>
      <c r="F790" s="262">
        <v>56.75</v>
      </c>
      <c r="G790" s="224" t="s">
        <v>568</v>
      </c>
      <c r="H790" s="264">
        <v>5.5</v>
      </c>
      <c r="I790" s="270">
        <v>3</v>
      </c>
      <c r="J790" s="264">
        <v>3.5</v>
      </c>
      <c r="K790" s="224">
        <v>42.5</v>
      </c>
      <c r="L790" s="264">
        <v>54.5</v>
      </c>
      <c r="M790" s="233" t="s">
        <v>568</v>
      </c>
    </row>
    <row r="791" spans="1:13" ht="35.1" customHeight="1">
      <c r="A791" s="222" t="s">
        <v>426</v>
      </c>
      <c r="B791" s="224">
        <v>6.5</v>
      </c>
      <c r="C791" s="224">
        <v>4</v>
      </c>
      <c r="D791" s="224">
        <v>4</v>
      </c>
      <c r="E791" s="224">
        <v>49.5</v>
      </c>
      <c r="F791" s="224">
        <v>64</v>
      </c>
      <c r="G791" s="224" t="s">
        <v>577</v>
      </c>
      <c r="H791" s="272">
        <v>7.5</v>
      </c>
      <c r="I791" s="224">
        <v>5</v>
      </c>
      <c r="J791" s="224">
        <v>4</v>
      </c>
      <c r="K791" s="264">
        <v>59.5</v>
      </c>
      <c r="L791" s="264">
        <v>76</v>
      </c>
      <c r="M791" s="227" t="s">
        <v>573</v>
      </c>
    </row>
    <row r="792" spans="1:13" ht="35.1" customHeight="1">
      <c r="A792" s="222" t="s">
        <v>409</v>
      </c>
      <c r="B792" s="224"/>
      <c r="C792" s="224"/>
      <c r="D792" s="224"/>
      <c r="E792" s="224">
        <v>45</v>
      </c>
      <c r="F792" s="224"/>
      <c r="G792" s="224"/>
      <c r="H792" s="224"/>
      <c r="I792" s="224"/>
      <c r="J792" s="224"/>
      <c r="K792" s="224">
        <v>47.5</v>
      </c>
      <c r="L792" s="224"/>
      <c r="M792" s="227"/>
    </row>
    <row r="793" spans="1:13" ht="51" customHeight="1">
      <c r="A793" s="222" t="s">
        <v>535</v>
      </c>
      <c r="B793" s="215"/>
      <c r="C793" s="267" t="s">
        <v>536</v>
      </c>
      <c r="D793" s="236">
        <f>(F787+F788+F789+F790+F791)</f>
        <v>296.75</v>
      </c>
      <c r="E793" s="236"/>
      <c r="F793" s="267" t="s">
        <v>537</v>
      </c>
      <c r="G793" s="236">
        <f>(D793/500)*100</f>
        <v>59.35</v>
      </c>
      <c r="H793" s="236"/>
      <c r="I793" s="215"/>
      <c r="J793" s="498" t="s">
        <v>538</v>
      </c>
      <c r="K793" s="498"/>
      <c r="L793" s="460" t="str">
        <f>IF(G793&gt;=91,"A1",IF(G793&gt;=81,"A2",IF(G793&gt;=71,"B1",IF(G793&gt;=61,"B2",IF(G793&gt;=51,"C1",IF(G793&gt;=41,"C2",IF(G793&gt;=33,"D","E")))))))</f>
        <v>C1</v>
      </c>
      <c r="M793" s="493" t="str">
        <f t="shared" ref="M793:M794" si="28">IF(K793&gt;=91,"A1",IF(K793&gt;=81,"A2",IF(K793&gt;=71,"B1",IF(K793&gt;=61,"B2",IF(K793&gt;=51,"C1",IF(K793&gt;=41,"C2",IF(K793&gt;=33,"D","E")))))))</f>
        <v>E</v>
      </c>
    </row>
    <row r="794" spans="1:13" ht="54" customHeight="1">
      <c r="A794" s="268" t="s">
        <v>539</v>
      </c>
      <c r="B794" s="215"/>
      <c r="C794" s="267" t="s">
        <v>540</v>
      </c>
      <c r="D794" s="236">
        <f>(L787+L788+L789+L790+L791)</f>
        <v>312</v>
      </c>
      <c r="E794" s="236"/>
      <c r="F794" s="267" t="s">
        <v>541</v>
      </c>
      <c r="G794" s="224">
        <f>D794/500*100</f>
        <v>62.4</v>
      </c>
      <c r="H794" s="224"/>
      <c r="I794" s="238"/>
      <c r="J794" s="498" t="s">
        <v>542</v>
      </c>
      <c r="K794" s="498"/>
      <c r="L794" s="460" t="str">
        <f>IF(G794&gt;=91,"A1",IF(G794&gt;=81,"A2",IF(G794&gt;=71,"B1",IF(G794&gt;=61,"B2",IF(G794&gt;=51,"C1",IF(G794&gt;=41,"C2",IF(G794&gt;=33,"D","E")))))))</f>
        <v>B2</v>
      </c>
      <c r="M794" s="493" t="str">
        <f t="shared" si="28"/>
        <v>E</v>
      </c>
    </row>
    <row r="795" spans="1:13" ht="35.1" customHeight="1">
      <c r="A795" s="464" t="s">
        <v>543</v>
      </c>
      <c r="B795" s="465"/>
      <c r="C795" s="465"/>
      <c r="D795" s="465">
        <f>SUM(D793,D794)</f>
        <v>608.75</v>
      </c>
      <c r="E795" s="465"/>
      <c r="F795" s="494" t="s">
        <v>386</v>
      </c>
      <c r="G795" s="495"/>
      <c r="H795" s="496"/>
      <c r="I795" s="261">
        <f>D795*100/1000</f>
        <v>60.875</v>
      </c>
      <c r="J795" s="239" t="s">
        <v>544</v>
      </c>
      <c r="K795" s="242"/>
      <c r="L795" s="239"/>
      <c r="M795" s="243" t="str">
        <f>IF(I795&gt;=91,"A1",IF(I795&gt;=81,"A2",IF(I795&gt;=71,"B1",IF(I795&gt;=61,"B2",IF(I795&gt;=51,"C1",IF(I795&gt;=41,"C2",IF(I795&gt;=33,"D","E")))))))</f>
        <v>C1</v>
      </c>
    </row>
    <row r="796" spans="1:13" ht="35.1" customHeight="1">
      <c r="A796" s="499" t="s">
        <v>545</v>
      </c>
      <c r="B796" s="500"/>
      <c r="C796" s="500"/>
      <c r="D796" s="500"/>
      <c r="E796" s="500"/>
      <c r="F796" s="500"/>
      <c r="G796" s="500"/>
      <c r="H796" s="500"/>
      <c r="I796" s="500"/>
      <c r="J796" s="500"/>
      <c r="K796" s="500"/>
      <c r="L796" s="500"/>
      <c r="M796" s="501"/>
    </row>
    <row r="797" spans="1:13" ht="35.1" customHeight="1">
      <c r="A797" s="464" t="s">
        <v>546</v>
      </c>
      <c r="B797" s="465"/>
      <c r="C797" s="465"/>
      <c r="D797" s="465"/>
      <c r="E797" s="465"/>
      <c r="F797" s="465"/>
      <c r="G797" s="465"/>
      <c r="H797" s="465"/>
      <c r="I797" s="465"/>
      <c r="J797" s="465"/>
      <c r="K797" s="465"/>
      <c r="L797" s="465"/>
      <c r="M797" s="466"/>
    </row>
    <row r="798" spans="1:13" ht="35.1" customHeight="1">
      <c r="A798" s="464" t="s">
        <v>547</v>
      </c>
      <c r="B798" s="465"/>
      <c r="C798" s="465"/>
      <c r="D798" s="465"/>
      <c r="E798" s="465"/>
      <c r="F798" s="465" t="s">
        <v>548</v>
      </c>
      <c r="G798" s="465"/>
      <c r="H798" s="465"/>
      <c r="I798" s="465"/>
      <c r="J798" s="465"/>
      <c r="K798" s="465" t="s">
        <v>549</v>
      </c>
      <c r="L798" s="465"/>
      <c r="M798" s="466"/>
    </row>
    <row r="799" spans="1:13" ht="35.1" customHeight="1">
      <c r="A799" s="467" t="s">
        <v>550</v>
      </c>
      <c r="B799" s="468"/>
      <c r="C799" s="468"/>
      <c r="D799" s="468"/>
      <c r="E799" s="468"/>
      <c r="F799" s="460" t="s">
        <v>336</v>
      </c>
      <c r="G799" s="460"/>
      <c r="H799" s="460"/>
      <c r="I799" s="460"/>
      <c r="J799" s="460"/>
      <c r="K799" s="460" t="s">
        <v>336</v>
      </c>
      <c r="L799" s="460"/>
      <c r="M799" s="493"/>
    </row>
    <row r="800" spans="1:13" ht="35.1" customHeight="1">
      <c r="A800" s="464" t="s">
        <v>552</v>
      </c>
      <c r="B800" s="465"/>
      <c r="C800" s="465"/>
      <c r="D800" s="465"/>
      <c r="E800" s="465"/>
      <c r="F800" s="465"/>
      <c r="G800" s="465"/>
      <c r="H800" s="465"/>
      <c r="I800" s="465"/>
      <c r="J800" s="465"/>
      <c r="K800" s="465"/>
      <c r="L800" s="465"/>
      <c r="M800" s="466"/>
    </row>
    <row r="801" spans="1:13" ht="35.1" customHeight="1">
      <c r="A801" s="464" t="s">
        <v>547</v>
      </c>
      <c r="B801" s="465"/>
      <c r="C801" s="465"/>
      <c r="D801" s="465"/>
      <c r="E801" s="465"/>
      <c r="F801" s="465" t="s">
        <v>548</v>
      </c>
      <c r="G801" s="465"/>
      <c r="H801" s="465"/>
      <c r="I801" s="465"/>
      <c r="J801" s="465"/>
      <c r="K801" s="465" t="s">
        <v>549</v>
      </c>
      <c r="L801" s="465"/>
      <c r="M801" s="466"/>
    </row>
    <row r="802" spans="1:13" ht="35.1" customHeight="1">
      <c r="A802" s="491" t="s">
        <v>553</v>
      </c>
      <c r="B802" s="492"/>
      <c r="C802" s="492"/>
      <c r="D802" s="492"/>
      <c r="E802" s="492"/>
      <c r="F802" s="465" t="s">
        <v>336</v>
      </c>
      <c r="G802" s="465"/>
      <c r="H802" s="465"/>
      <c r="I802" s="465"/>
      <c r="J802" s="465"/>
      <c r="K802" s="465" t="s">
        <v>336</v>
      </c>
      <c r="L802" s="465"/>
      <c r="M802" s="466"/>
    </row>
    <row r="803" spans="1:13" ht="35.1" customHeight="1">
      <c r="A803" s="491" t="s">
        <v>580</v>
      </c>
      <c r="B803" s="492"/>
      <c r="C803" s="492"/>
      <c r="D803" s="492"/>
      <c r="E803" s="492"/>
      <c r="F803" s="460" t="s">
        <v>551</v>
      </c>
      <c r="G803" s="460"/>
      <c r="H803" s="460"/>
      <c r="I803" s="460"/>
      <c r="J803" s="460"/>
      <c r="K803" s="460" t="s">
        <v>551</v>
      </c>
      <c r="L803" s="460"/>
      <c r="M803" s="493"/>
    </row>
    <row r="804" spans="1:13" ht="35.1" customHeight="1">
      <c r="A804" s="494" t="s">
        <v>555</v>
      </c>
      <c r="B804" s="495"/>
      <c r="C804" s="495"/>
      <c r="D804" s="495"/>
      <c r="E804" s="496"/>
      <c r="F804" s="461" t="s">
        <v>336</v>
      </c>
      <c r="G804" s="469"/>
      <c r="H804" s="469"/>
      <c r="I804" s="469"/>
      <c r="J804" s="462"/>
      <c r="K804" s="461" t="s">
        <v>336</v>
      </c>
      <c r="L804" s="469"/>
      <c r="M804" s="470"/>
    </row>
    <row r="805" spans="1:13" ht="35.1" customHeight="1">
      <c r="A805" s="494" t="s">
        <v>556</v>
      </c>
      <c r="B805" s="495"/>
      <c r="C805" s="495"/>
      <c r="D805" s="495"/>
      <c r="E805" s="496"/>
      <c r="F805" s="461" t="s">
        <v>336</v>
      </c>
      <c r="G805" s="469"/>
      <c r="H805" s="469"/>
      <c r="I805" s="469"/>
      <c r="J805" s="462"/>
      <c r="K805" s="461" t="s">
        <v>336</v>
      </c>
      <c r="L805" s="469"/>
      <c r="M805" s="470"/>
    </row>
    <row r="806" spans="1:13" ht="35.1" customHeight="1">
      <c r="A806" s="464" t="s">
        <v>557</v>
      </c>
      <c r="B806" s="465"/>
      <c r="C806" s="465"/>
      <c r="D806" s="465"/>
      <c r="E806" s="465"/>
      <c r="F806" s="465"/>
      <c r="G806" s="465"/>
      <c r="H806" s="465"/>
      <c r="I806" s="465"/>
      <c r="J806" s="465"/>
      <c r="K806" s="465"/>
      <c r="L806" s="465"/>
      <c r="M806" s="466"/>
    </row>
    <row r="807" spans="1:13" ht="35.1" customHeight="1">
      <c r="A807" s="464" t="s">
        <v>547</v>
      </c>
      <c r="B807" s="465"/>
      <c r="C807" s="465"/>
      <c r="D807" s="465"/>
      <c r="E807" s="465"/>
      <c r="F807" s="465" t="s">
        <v>548</v>
      </c>
      <c r="G807" s="465"/>
      <c r="H807" s="465"/>
      <c r="I807" s="465"/>
      <c r="J807" s="465"/>
      <c r="K807" s="465" t="s">
        <v>549</v>
      </c>
      <c r="L807" s="465"/>
      <c r="M807" s="466"/>
    </row>
    <row r="808" spans="1:13" ht="35.1" customHeight="1">
      <c r="A808" s="467" t="s">
        <v>418</v>
      </c>
      <c r="B808" s="468"/>
      <c r="C808" s="468"/>
      <c r="D808" s="468"/>
      <c r="E808" s="468"/>
      <c r="F808" s="468"/>
      <c r="G808" s="461" t="s">
        <v>642</v>
      </c>
      <c r="H808" s="469"/>
      <c r="I808" s="469"/>
      <c r="J808" s="469"/>
      <c r="K808" s="469"/>
      <c r="L808" s="469"/>
      <c r="M808" s="470"/>
    </row>
    <row r="809" spans="1:13" ht="35.1" customHeight="1">
      <c r="A809" s="222" t="s">
        <v>558</v>
      </c>
      <c r="B809" s="471" t="s">
        <v>670</v>
      </c>
      <c r="C809" s="471"/>
      <c r="D809" s="471"/>
      <c r="E809" s="471"/>
      <c r="F809" s="471"/>
      <c r="G809" s="471"/>
      <c r="H809" s="471"/>
      <c r="I809" s="471"/>
      <c r="J809" s="471"/>
      <c r="K809" s="471"/>
      <c r="L809" s="471"/>
      <c r="M809" s="472"/>
    </row>
    <row r="810" spans="1:13" ht="35.1" customHeight="1">
      <c r="A810" s="222" t="s">
        <v>559</v>
      </c>
      <c r="B810" s="471"/>
      <c r="C810" s="471"/>
      <c r="D810" s="471"/>
      <c r="E810" s="471"/>
      <c r="F810" s="471"/>
      <c r="G810" s="471"/>
      <c r="H810" s="471"/>
      <c r="I810" s="471"/>
      <c r="J810" s="471"/>
      <c r="K810" s="471"/>
      <c r="L810" s="471"/>
      <c r="M810" s="472"/>
    </row>
    <row r="811" spans="1:13" ht="35.1" customHeight="1">
      <c r="A811" s="473" t="s">
        <v>633</v>
      </c>
      <c r="B811" s="474"/>
      <c r="C811" s="475"/>
      <c r="D811" s="482" t="s">
        <v>634</v>
      </c>
      <c r="E811" s="474"/>
      <c r="F811" s="474"/>
      <c r="G811" s="474"/>
      <c r="H811" s="474"/>
      <c r="I811" s="475"/>
      <c r="J811" s="482" t="s">
        <v>560</v>
      </c>
      <c r="K811" s="474"/>
      <c r="L811" s="474"/>
      <c r="M811" s="485"/>
    </row>
    <row r="812" spans="1:13" ht="35.1" customHeight="1">
      <c r="A812" s="476"/>
      <c r="B812" s="522"/>
      <c r="C812" s="478"/>
      <c r="D812" s="483"/>
      <c r="E812" s="522"/>
      <c r="F812" s="522"/>
      <c r="G812" s="522"/>
      <c r="H812" s="522"/>
      <c r="I812" s="478"/>
      <c r="J812" s="483"/>
      <c r="K812" s="522"/>
      <c r="L812" s="522"/>
      <c r="M812" s="486"/>
    </row>
    <row r="813" spans="1:13" ht="35.1" customHeight="1">
      <c r="A813" s="476"/>
      <c r="B813" s="522"/>
      <c r="C813" s="478"/>
      <c r="D813" s="483"/>
      <c r="E813" s="522"/>
      <c r="F813" s="522"/>
      <c r="G813" s="522"/>
      <c r="H813" s="522"/>
      <c r="I813" s="478"/>
      <c r="J813" s="483"/>
      <c r="K813" s="522"/>
      <c r="L813" s="522"/>
      <c r="M813" s="486"/>
    </row>
    <row r="814" spans="1:13" ht="35.1" customHeight="1">
      <c r="A814" s="479"/>
      <c r="B814" s="480"/>
      <c r="C814" s="481"/>
      <c r="D814" s="484"/>
      <c r="E814" s="480"/>
      <c r="F814" s="480"/>
      <c r="G814" s="480"/>
      <c r="H814" s="480"/>
      <c r="I814" s="481"/>
      <c r="J814" s="484"/>
      <c r="K814" s="480"/>
      <c r="L814" s="480"/>
      <c r="M814" s="487"/>
    </row>
    <row r="815" spans="1:13" ht="35.1" customHeight="1">
      <c r="A815" s="464" t="s">
        <v>561</v>
      </c>
      <c r="B815" s="465"/>
      <c r="C815" s="465"/>
      <c r="D815" s="465"/>
      <c r="E815" s="465"/>
      <c r="F815" s="465"/>
      <c r="G815" s="465"/>
      <c r="H815" s="488" t="s">
        <v>562</v>
      </c>
      <c r="I815" s="489"/>
      <c r="J815" s="489"/>
      <c r="K815" s="489"/>
      <c r="L815" s="489"/>
      <c r="M815" s="490"/>
    </row>
    <row r="816" spans="1:13" ht="35.1" customHeight="1">
      <c r="A816" s="244" t="s">
        <v>563</v>
      </c>
      <c r="B816" s="465" t="s">
        <v>379</v>
      </c>
      <c r="C816" s="465"/>
      <c r="D816" s="215" t="s">
        <v>563</v>
      </c>
      <c r="E816" s="224"/>
      <c r="F816" s="465" t="s">
        <v>379</v>
      </c>
      <c r="G816" s="465"/>
      <c r="H816" s="245"/>
      <c r="I816" s="245"/>
      <c r="J816" s="241" t="s">
        <v>564</v>
      </c>
      <c r="K816" s="245"/>
      <c r="L816" s="241" t="s">
        <v>379</v>
      </c>
      <c r="M816" s="246"/>
    </row>
    <row r="817" spans="1:13" ht="35.1" customHeight="1">
      <c r="A817" s="247" t="s">
        <v>565</v>
      </c>
      <c r="B817" s="460" t="s">
        <v>566</v>
      </c>
      <c r="C817" s="460"/>
      <c r="D817" s="460" t="s">
        <v>567</v>
      </c>
      <c r="E817" s="460"/>
      <c r="F817" s="460" t="s">
        <v>568</v>
      </c>
      <c r="G817" s="460"/>
      <c r="H817" s="245"/>
      <c r="I817" s="245"/>
      <c r="J817" s="461">
        <v>3</v>
      </c>
      <c r="K817" s="462"/>
      <c r="L817" s="224" t="s">
        <v>336</v>
      </c>
      <c r="M817" s="246"/>
    </row>
    <row r="818" spans="1:13" ht="35.1" customHeight="1">
      <c r="A818" s="247" t="s">
        <v>569</v>
      </c>
      <c r="B818" s="460" t="s">
        <v>570</v>
      </c>
      <c r="C818" s="460"/>
      <c r="D818" s="460" t="s">
        <v>571</v>
      </c>
      <c r="E818" s="460"/>
      <c r="F818" s="460" t="s">
        <v>485</v>
      </c>
      <c r="G818" s="460"/>
      <c r="H818" s="245"/>
      <c r="I818" s="245"/>
      <c r="J818" s="461">
        <v>2</v>
      </c>
      <c r="K818" s="462"/>
      <c r="L818" s="224" t="s">
        <v>551</v>
      </c>
      <c r="M818" s="246"/>
    </row>
    <row r="819" spans="1:13" ht="35.1" customHeight="1">
      <c r="A819" s="247" t="s">
        <v>572</v>
      </c>
      <c r="B819" s="460" t="s">
        <v>573</v>
      </c>
      <c r="C819" s="460"/>
      <c r="D819" s="460" t="s">
        <v>574</v>
      </c>
      <c r="E819" s="460"/>
      <c r="F819" s="460" t="s">
        <v>575</v>
      </c>
      <c r="G819" s="460"/>
      <c r="H819" s="245"/>
      <c r="I819" s="245"/>
      <c r="J819" s="461">
        <v>1</v>
      </c>
      <c r="K819" s="462"/>
      <c r="L819" s="224" t="s">
        <v>333</v>
      </c>
      <c r="M819" s="246"/>
    </row>
    <row r="820" spans="1:13" ht="35.1" customHeight="1" thickBot="1">
      <c r="A820" s="248" t="s">
        <v>576</v>
      </c>
      <c r="B820" s="463" t="s">
        <v>577</v>
      </c>
      <c r="C820" s="463"/>
      <c r="D820" s="463" t="s">
        <v>578</v>
      </c>
      <c r="E820" s="463"/>
      <c r="F820" s="463" t="s">
        <v>340</v>
      </c>
      <c r="G820" s="463"/>
      <c r="H820" s="249"/>
      <c r="I820" s="249"/>
      <c r="J820" s="249"/>
      <c r="K820" s="249"/>
      <c r="L820" s="249"/>
      <c r="M820" s="250"/>
    </row>
    <row r="821" spans="1:13" ht="35.1" customHeight="1" thickBot="1"/>
    <row r="822" spans="1:13" ht="35.1" customHeight="1">
      <c r="A822" s="210"/>
      <c r="B822" s="511" t="s">
        <v>507</v>
      </c>
      <c r="C822" s="511"/>
      <c r="D822" s="511"/>
      <c r="E822" s="511"/>
      <c r="F822" s="511"/>
      <c r="G822" s="511"/>
      <c r="H822" s="511"/>
      <c r="I822" s="512"/>
      <c r="J822" s="513" t="s">
        <v>508</v>
      </c>
      <c r="K822" s="511"/>
      <c r="L822" s="511"/>
      <c r="M822" s="514"/>
    </row>
    <row r="823" spans="1:13" ht="35.1" customHeight="1">
      <c r="A823" s="464" t="s">
        <v>509</v>
      </c>
      <c r="B823" s="465"/>
      <c r="C823" s="465"/>
      <c r="D823" s="465"/>
      <c r="E823" s="465"/>
      <c r="F823" s="465"/>
      <c r="G823" s="465"/>
      <c r="H823" s="465"/>
      <c r="I823" s="465"/>
      <c r="J823" s="465"/>
      <c r="K823" s="465"/>
      <c r="L823" s="465"/>
      <c r="M823" s="466"/>
    </row>
    <row r="824" spans="1:13" ht="35.1" customHeight="1">
      <c r="A824" s="212"/>
      <c r="B824" s="474" t="s">
        <v>510</v>
      </c>
      <c r="C824" s="474"/>
      <c r="D824" s="474"/>
      <c r="E824" s="475"/>
      <c r="F824" s="213" t="s">
        <v>511</v>
      </c>
      <c r="G824" s="213"/>
      <c r="H824" s="488" t="s">
        <v>512</v>
      </c>
      <c r="I824" s="489"/>
      <c r="J824" s="515"/>
      <c r="K824" s="214" t="s">
        <v>513</v>
      </c>
      <c r="L824" s="215"/>
      <c r="M824" s="216"/>
    </row>
    <row r="825" spans="1:13" ht="35.1" customHeight="1">
      <c r="A825" s="516" t="s">
        <v>629</v>
      </c>
      <c r="B825" s="489"/>
      <c r="C825" s="489"/>
      <c r="D825" s="489"/>
      <c r="E825" s="489"/>
      <c r="F825" s="489"/>
      <c r="G825" s="489"/>
      <c r="H825" s="489"/>
      <c r="I825" s="489"/>
      <c r="J825" s="489"/>
      <c r="K825" s="489"/>
      <c r="L825" s="489"/>
      <c r="M825" s="490"/>
    </row>
    <row r="826" spans="1:13" ht="35.1" customHeight="1">
      <c r="A826" s="494" t="s">
        <v>514</v>
      </c>
      <c r="B826" s="495"/>
      <c r="C826" s="495"/>
      <c r="D826" s="495"/>
      <c r="E826" s="495"/>
      <c r="F826" s="495"/>
      <c r="G826" s="495"/>
      <c r="H826" s="495"/>
      <c r="I826" s="495"/>
      <c r="J826" s="495"/>
      <c r="K826" s="495"/>
      <c r="L826" s="495"/>
      <c r="M826" s="502"/>
    </row>
    <row r="827" spans="1:13" ht="35.1" customHeight="1">
      <c r="A827" s="491" t="s">
        <v>515</v>
      </c>
      <c r="B827" s="492"/>
      <c r="C827" s="506" t="s">
        <v>199</v>
      </c>
      <c r="D827" s="495"/>
      <c r="E827" s="495"/>
      <c r="F827" s="495"/>
      <c r="G827" s="496"/>
      <c r="H827" s="217" t="s">
        <v>516</v>
      </c>
      <c r="I827" s="218"/>
      <c r="J827" s="468">
        <v>18</v>
      </c>
      <c r="K827" s="468"/>
      <c r="L827" s="468"/>
      <c r="M827" s="529"/>
    </row>
    <row r="828" spans="1:13" ht="35.1" customHeight="1">
      <c r="A828" s="491" t="s">
        <v>517</v>
      </c>
      <c r="B828" s="492"/>
      <c r="C828" s="506" t="s">
        <v>372</v>
      </c>
      <c r="D828" s="495"/>
      <c r="E828" s="495"/>
      <c r="F828" s="495"/>
      <c r="G828" s="496"/>
      <c r="H828" s="217" t="s">
        <v>518</v>
      </c>
      <c r="I828" s="218"/>
      <c r="J828" s="468" t="s">
        <v>198</v>
      </c>
      <c r="K828" s="468"/>
      <c r="L828" s="468"/>
      <c r="M828" s="529"/>
    </row>
    <row r="829" spans="1:13" ht="35.1" customHeight="1">
      <c r="A829" s="491" t="s">
        <v>519</v>
      </c>
      <c r="B829" s="492"/>
      <c r="C829" s="506" t="s">
        <v>609</v>
      </c>
      <c r="D829" s="495"/>
      <c r="E829" s="495"/>
      <c r="F829" s="495"/>
      <c r="G829" s="496"/>
      <c r="H829" s="217" t="s">
        <v>521</v>
      </c>
      <c r="I829" s="218"/>
      <c r="J829" s="468">
        <v>9596951128</v>
      </c>
      <c r="K829" s="468"/>
      <c r="L829" s="468"/>
      <c r="M829" s="529"/>
    </row>
    <row r="830" spans="1:13" ht="35.1" customHeight="1">
      <c r="A830" s="491" t="s">
        <v>522</v>
      </c>
      <c r="B830" s="492"/>
      <c r="C830" s="506" t="s">
        <v>202</v>
      </c>
      <c r="D830" s="495"/>
      <c r="E830" s="495"/>
      <c r="F830" s="495"/>
      <c r="G830" s="496"/>
      <c r="H830" s="467" t="s">
        <v>375</v>
      </c>
      <c r="I830" s="468"/>
      <c r="J830" s="468" t="s">
        <v>200</v>
      </c>
      <c r="K830" s="468"/>
      <c r="L830" s="468"/>
      <c r="M830" s="529"/>
    </row>
    <row r="831" spans="1:13" ht="35.1" customHeight="1">
      <c r="A831" s="491" t="s">
        <v>523</v>
      </c>
      <c r="B831" s="492"/>
      <c r="C831" s="531" t="s">
        <v>610</v>
      </c>
      <c r="D831" s="532"/>
      <c r="E831" s="532"/>
      <c r="F831" s="532"/>
      <c r="G831" s="532"/>
      <c r="H831" s="532"/>
      <c r="I831" s="532"/>
      <c r="J831" s="532"/>
      <c r="K831" s="532"/>
      <c r="L831" s="532"/>
      <c r="M831" s="533"/>
    </row>
    <row r="832" spans="1:13" ht="35.1" customHeight="1">
      <c r="A832" s="464" t="s">
        <v>525</v>
      </c>
      <c r="B832" s="465"/>
      <c r="C832" s="465"/>
      <c r="D832" s="465"/>
      <c r="E832" s="465"/>
      <c r="F832" s="465"/>
      <c r="G832" s="465"/>
      <c r="H832" s="465"/>
      <c r="I832" s="465"/>
      <c r="J832" s="465"/>
      <c r="K832" s="465"/>
      <c r="L832" s="465"/>
      <c r="M832" s="466"/>
    </row>
    <row r="833" spans="1:13" ht="35.1" customHeight="1">
      <c r="A833" s="497" t="s">
        <v>526</v>
      </c>
      <c r="B833" s="465" t="s">
        <v>527</v>
      </c>
      <c r="C833" s="465"/>
      <c r="D833" s="465"/>
      <c r="E833" s="465"/>
      <c r="F833" s="465"/>
      <c r="G833" s="465"/>
      <c r="H833" s="465" t="s">
        <v>528</v>
      </c>
      <c r="I833" s="465"/>
      <c r="J833" s="465"/>
      <c r="K833" s="465"/>
      <c r="L833" s="465"/>
      <c r="M833" s="466"/>
    </row>
    <row r="834" spans="1:13" ht="46.5" customHeight="1">
      <c r="A834" s="497"/>
      <c r="B834" s="219" t="s">
        <v>529</v>
      </c>
      <c r="C834" s="219" t="s">
        <v>530</v>
      </c>
      <c r="D834" s="219" t="s">
        <v>531</v>
      </c>
      <c r="E834" s="219" t="s">
        <v>532</v>
      </c>
      <c r="F834" s="219">
        <v>100</v>
      </c>
      <c r="G834" s="220" t="s">
        <v>364</v>
      </c>
      <c r="H834" s="219" t="s">
        <v>533</v>
      </c>
      <c r="I834" s="219" t="s">
        <v>530</v>
      </c>
      <c r="J834" s="219" t="s">
        <v>531</v>
      </c>
      <c r="K834" s="219" t="s">
        <v>638</v>
      </c>
      <c r="L834" s="219">
        <v>100</v>
      </c>
      <c r="M834" s="221" t="s">
        <v>364</v>
      </c>
    </row>
    <row r="835" spans="1:13" ht="35.1" customHeight="1">
      <c r="A835" s="222" t="s">
        <v>380</v>
      </c>
      <c r="B835" s="224">
        <v>2.5</v>
      </c>
      <c r="C835" s="224"/>
      <c r="D835" s="224"/>
      <c r="E835" s="224"/>
      <c r="F835" s="269">
        <v>2.5</v>
      </c>
      <c r="G835" s="262" t="s">
        <v>340</v>
      </c>
      <c r="H835" s="236">
        <v>3.25</v>
      </c>
      <c r="I835" s="236" t="s">
        <v>19</v>
      </c>
      <c r="J835" s="236" t="s">
        <v>19</v>
      </c>
      <c r="K835" s="255">
        <v>9.5</v>
      </c>
      <c r="L835" s="255">
        <v>12.75</v>
      </c>
      <c r="M835" s="256" t="s">
        <v>340</v>
      </c>
    </row>
    <row r="836" spans="1:13" ht="35.1" customHeight="1">
      <c r="A836" s="222" t="s">
        <v>381</v>
      </c>
      <c r="B836" s="224">
        <v>1.75</v>
      </c>
      <c r="C836" s="224">
        <v>2</v>
      </c>
      <c r="D836" s="224">
        <v>3</v>
      </c>
      <c r="E836" s="224">
        <v>0</v>
      </c>
      <c r="F836" s="269">
        <v>6.75</v>
      </c>
      <c r="G836" s="262" t="s">
        <v>340</v>
      </c>
      <c r="H836" s="236">
        <v>2.25</v>
      </c>
      <c r="I836" s="277" t="s">
        <v>19</v>
      </c>
      <c r="J836" s="277" t="s">
        <v>19</v>
      </c>
      <c r="K836" s="277">
        <v>14</v>
      </c>
      <c r="L836" s="266">
        <v>16.25</v>
      </c>
      <c r="M836" s="256" t="s">
        <v>340</v>
      </c>
    </row>
    <row r="837" spans="1:13" ht="35.1" customHeight="1">
      <c r="A837" s="222" t="s">
        <v>534</v>
      </c>
      <c r="B837" s="224">
        <v>2.5</v>
      </c>
      <c r="C837" s="224">
        <v>2.5</v>
      </c>
      <c r="D837" s="224">
        <v>2.5</v>
      </c>
      <c r="E837" s="224"/>
      <c r="F837" s="262">
        <v>7.5</v>
      </c>
      <c r="G837" s="262" t="s">
        <v>340</v>
      </c>
      <c r="H837" s="236">
        <v>3</v>
      </c>
      <c r="I837" s="236" t="s">
        <v>19</v>
      </c>
      <c r="J837" s="236" t="s">
        <v>19</v>
      </c>
      <c r="K837" s="236">
        <v>3</v>
      </c>
      <c r="L837" s="278">
        <v>6</v>
      </c>
      <c r="M837" s="256" t="s">
        <v>340</v>
      </c>
    </row>
    <row r="838" spans="1:13" ht="35.1" customHeight="1">
      <c r="A838" s="222" t="s">
        <v>383</v>
      </c>
      <c r="B838" s="224">
        <v>2.5</v>
      </c>
      <c r="C838" s="224">
        <v>2</v>
      </c>
      <c r="D838" s="224">
        <v>2</v>
      </c>
      <c r="E838" s="224"/>
      <c r="F838" s="262">
        <v>6.5</v>
      </c>
      <c r="G838" s="262" t="s">
        <v>340</v>
      </c>
      <c r="H838" s="266">
        <v>0</v>
      </c>
      <c r="I838" s="279">
        <v>1</v>
      </c>
      <c r="J838" s="278">
        <v>1</v>
      </c>
      <c r="K838" s="236">
        <v>7</v>
      </c>
      <c r="L838" s="255">
        <v>9</v>
      </c>
      <c r="M838" s="258" t="s">
        <v>340</v>
      </c>
    </row>
    <row r="839" spans="1:13" ht="35.1" customHeight="1">
      <c r="A839" s="222" t="s">
        <v>426</v>
      </c>
      <c r="B839" s="224">
        <v>2.5</v>
      </c>
      <c r="C839" s="224"/>
      <c r="D839" s="224"/>
      <c r="E839" s="224"/>
      <c r="F839" s="224">
        <v>2.5</v>
      </c>
      <c r="G839" s="262" t="s">
        <v>340</v>
      </c>
      <c r="H839" s="236">
        <v>3</v>
      </c>
      <c r="I839" s="236">
        <v>3</v>
      </c>
      <c r="J839" s="236">
        <v>3</v>
      </c>
      <c r="K839" s="266">
        <v>7</v>
      </c>
      <c r="L839" s="266">
        <v>16</v>
      </c>
      <c r="M839" s="256" t="s">
        <v>340</v>
      </c>
    </row>
    <row r="840" spans="1:13" ht="35.1" customHeight="1">
      <c r="A840" s="222" t="s">
        <v>409</v>
      </c>
      <c r="B840" s="224"/>
      <c r="C840" s="224"/>
      <c r="D840" s="224"/>
      <c r="E840" s="224"/>
      <c r="F840" s="224"/>
      <c r="G840" s="224"/>
      <c r="H840" s="224"/>
      <c r="I840" s="224"/>
      <c r="J840" s="224"/>
      <c r="K840" s="224">
        <v>9</v>
      </c>
      <c r="L840" s="224"/>
      <c r="M840" s="227"/>
    </row>
    <row r="841" spans="1:13" ht="53.25" customHeight="1">
      <c r="A841" s="222" t="s">
        <v>535</v>
      </c>
      <c r="B841" s="215"/>
      <c r="C841" s="267" t="s">
        <v>536</v>
      </c>
      <c r="D841" s="236">
        <f>(F835+F836+F837+F838+F839)</f>
        <v>25.75</v>
      </c>
      <c r="E841" s="236"/>
      <c r="F841" s="267" t="s">
        <v>537</v>
      </c>
      <c r="G841" s="236">
        <f>(D841/500)*100</f>
        <v>5.1499999999999995</v>
      </c>
      <c r="H841" s="236"/>
      <c r="I841" s="215"/>
      <c r="J841" s="498" t="s">
        <v>538</v>
      </c>
      <c r="K841" s="498"/>
      <c r="L841" s="460" t="str">
        <f>IF(G841&gt;=91,"A1",IF(G841&gt;=81,"A2",IF(G841&gt;=71,"B1",IF(G841&gt;=61,"B2",IF(G841&gt;=51,"C1",IF(G841&gt;=41,"C2",IF(G841&gt;=33,"D","E")))))))</f>
        <v>E</v>
      </c>
      <c r="M841" s="493" t="str">
        <f t="shared" ref="M841:M842" si="29">IF(K841&gt;=91,"A1",IF(K841&gt;=81,"A2",IF(K841&gt;=71,"B1",IF(K841&gt;=61,"B2",IF(K841&gt;=51,"C1",IF(K841&gt;=41,"C2",IF(K841&gt;=33,"D","E")))))))</f>
        <v>E</v>
      </c>
    </row>
    <row r="842" spans="1:13" ht="51.75" customHeight="1">
      <c r="A842" s="268" t="s">
        <v>539</v>
      </c>
      <c r="B842" s="215"/>
      <c r="C842" s="267" t="s">
        <v>540</v>
      </c>
      <c r="D842" s="236">
        <f>(L835+L836+L837+L838+L839)</f>
        <v>60</v>
      </c>
      <c r="E842" s="236"/>
      <c r="F842" s="267" t="s">
        <v>541</v>
      </c>
      <c r="G842" s="224">
        <f>D842/500*100</f>
        <v>12</v>
      </c>
      <c r="H842" s="224"/>
      <c r="I842" s="238"/>
      <c r="J842" s="498" t="s">
        <v>542</v>
      </c>
      <c r="K842" s="498"/>
      <c r="L842" s="460" t="str">
        <f>IF(G842&gt;=91,"A1",IF(G842&gt;=81,"A2",IF(G842&gt;=71,"B1",IF(G842&gt;=61,"B2",IF(G842&gt;=51,"C1",IF(G842&gt;=41,"C2",IF(G842&gt;=33,"D","E")))))))</f>
        <v>E</v>
      </c>
      <c r="M842" s="493" t="str">
        <f t="shared" si="29"/>
        <v>E</v>
      </c>
    </row>
    <row r="843" spans="1:13" ht="35.1" customHeight="1">
      <c r="A843" s="464" t="s">
        <v>543</v>
      </c>
      <c r="B843" s="465"/>
      <c r="C843" s="465"/>
      <c r="D843" s="465">
        <f>SUM(D841,D842)</f>
        <v>85.75</v>
      </c>
      <c r="E843" s="465"/>
      <c r="F843" s="494" t="s">
        <v>386</v>
      </c>
      <c r="G843" s="495"/>
      <c r="H843" s="496"/>
      <c r="I843" s="241">
        <f>D843*100/1000</f>
        <v>8.5749999999999993</v>
      </c>
      <c r="J843" s="239" t="s">
        <v>544</v>
      </c>
      <c r="K843" s="242"/>
      <c r="L843" s="239"/>
      <c r="M843" s="243" t="str">
        <f>IF(I843&gt;=91,"A1",IF(I843&gt;=81,"A2",IF(I843&gt;=71,"B1",IF(I843&gt;=61,"B2",IF(I843&gt;=51,"C1",IF(I843&gt;=41,"C2",IF(I843&gt;=33,"D","E")))))))</f>
        <v>E</v>
      </c>
    </row>
    <row r="844" spans="1:13" ht="35.1" customHeight="1">
      <c r="A844" s="499" t="s">
        <v>545</v>
      </c>
      <c r="B844" s="500"/>
      <c r="C844" s="500"/>
      <c r="D844" s="500"/>
      <c r="E844" s="500"/>
      <c r="F844" s="500"/>
      <c r="G844" s="500"/>
      <c r="H844" s="500"/>
      <c r="I844" s="500"/>
      <c r="J844" s="500"/>
      <c r="K844" s="500"/>
      <c r="L844" s="500"/>
      <c r="M844" s="501"/>
    </row>
    <row r="845" spans="1:13" ht="35.1" customHeight="1">
      <c r="A845" s="464" t="s">
        <v>546</v>
      </c>
      <c r="B845" s="465"/>
      <c r="C845" s="465"/>
      <c r="D845" s="465"/>
      <c r="E845" s="465"/>
      <c r="F845" s="465"/>
      <c r="G845" s="465"/>
      <c r="H845" s="465"/>
      <c r="I845" s="465"/>
      <c r="J845" s="465"/>
      <c r="K845" s="465"/>
      <c r="L845" s="465"/>
      <c r="M845" s="466"/>
    </row>
    <row r="846" spans="1:13" ht="35.1" customHeight="1">
      <c r="A846" s="464" t="s">
        <v>547</v>
      </c>
      <c r="B846" s="465"/>
      <c r="C846" s="465"/>
      <c r="D846" s="465"/>
      <c r="E846" s="465"/>
      <c r="F846" s="465" t="s">
        <v>548</v>
      </c>
      <c r="G846" s="465"/>
      <c r="H846" s="465"/>
      <c r="I846" s="465"/>
      <c r="J846" s="465"/>
      <c r="K846" s="465" t="s">
        <v>549</v>
      </c>
      <c r="L846" s="465"/>
      <c r="M846" s="466"/>
    </row>
    <row r="847" spans="1:13" ht="35.1" customHeight="1">
      <c r="A847" s="467" t="s">
        <v>550</v>
      </c>
      <c r="B847" s="468"/>
      <c r="C847" s="468"/>
      <c r="D847" s="468"/>
      <c r="E847" s="468"/>
      <c r="F847" s="460" t="s">
        <v>551</v>
      </c>
      <c r="G847" s="460"/>
      <c r="H847" s="460"/>
      <c r="I847" s="460"/>
      <c r="J847" s="460"/>
      <c r="K847" s="460" t="s">
        <v>551</v>
      </c>
      <c r="L847" s="460"/>
      <c r="M847" s="493"/>
    </row>
    <row r="848" spans="1:13" ht="35.1" customHeight="1">
      <c r="A848" s="464" t="s">
        <v>552</v>
      </c>
      <c r="B848" s="465"/>
      <c r="C848" s="465"/>
      <c r="D848" s="465"/>
      <c r="E848" s="465"/>
      <c r="F848" s="465"/>
      <c r="G848" s="465"/>
      <c r="H848" s="465"/>
      <c r="I848" s="465"/>
      <c r="J848" s="465"/>
      <c r="K848" s="465"/>
      <c r="L848" s="465"/>
      <c r="M848" s="466"/>
    </row>
    <row r="849" spans="1:13" ht="35.1" customHeight="1">
      <c r="A849" s="464" t="s">
        <v>547</v>
      </c>
      <c r="B849" s="465"/>
      <c r="C849" s="465"/>
      <c r="D849" s="465"/>
      <c r="E849" s="465"/>
      <c r="F849" s="465" t="s">
        <v>548</v>
      </c>
      <c r="G849" s="465"/>
      <c r="H849" s="465"/>
      <c r="I849" s="465"/>
      <c r="J849" s="465"/>
      <c r="K849" s="465" t="s">
        <v>549</v>
      </c>
      <c r="L849" s="465"/>
      <c r="M849" s="466"/>
    </row>
    <row r="850" spans="1:13" ht="35.1" customHeight="1">
      <c r="A850" s="491" t="s">
        <v>553</v>
      </c>
      <c r="B850" s="492"/>
      <c r="C850" s="492"/>
      <c r="D850" s="492"/>
      <c r="E850" s="492"/>
      <c r="F850" s="465" t="s">
        <v>551</v>
      </c>
      <c r="G850" s="465"/>
      <c r="H850" s="465"/>
      <c r="I850" s="465"/>
      <c r="J850" s="465"/>
      <c r="K850" s="465" t="s">
        <v>551</v>
      </c>
      <c r="L850" s="465"/>
      <c r="M850" s="466"/>
    </row>
    <row r="851" spans="1:13" ht="35.1" customHeight="1">
      <c r="A851" s="491" t="s">
        <v>580</v>
      </c>
      <c r="B851" s="492"/>
      <c r="C851" s="492"/>
      <c r="D851" s="492"/>
      <c r="E851" s="492"/>
      <c r="F851" s="460" t="s">
        <v>551</v>
      </c>
      <c r="G851" s="460"/>
      <c r="H851" s="460"/>
      <c r="I851" s="460"/>
      <c r="J851" s="460"/>
      <c r="K851" s="460" t="s">
        <v>551</v>
      </c>
      <c r="L851" s="460"/>
      <c r="M851" s="493"/>
    </row>
    <row r="852" spans="1:13" ht="35.1" customHeight="1">
      <c r="A852" s="494" t="s">
        <v>555</v>
      </c>
      <c r="B852" s="495"/>
      <c r="C852" s="495"/>
      <c r="D852" s="495"/>
      <c r="E852" s="496"/>
      <c r="F852" s="461" t="s">
        <v>551</v>
      </c>
      <c r="G852" s="469"/>
      <c r="H852" s="469"/>
      <c r="I852" s="469"/>
      <c r="J852" s="462"/>
      <c r="K852" s="461" t="s">
        <v>551</v>
      </c>
      <c r="L852" s="469"/>
      <c r="M852" s="470"/>
    </row>
    <row r="853" spans="1:13" ht="35.1" customHeight="1">
      <c r="A853" s="494" t="s">
        <v>556</v>
      </c>
      <c r="B853" s="495"/>
      <c r="C853" s="495"/>
      <c r="D853" s="495"/>
      <c r="E853" s="496"/>
      <c r="F853" s="461" t="s">
        <v>551</v>
      </c>
      <c r="G853" s="469"/>
      <c r="H853" s="469"/>
      <c r="I853" s="469"/>
      <c r="J853" s="462"/>
      <c r="K853" s="461" t="s">
        <v>551</v>
      </c>
      <c r="L853" s="469"/>
      <c r="M853" s="470"/>
    </row>
    <row r="854" spans="1:13" ht="35.1" customHeight="1">
      <c r="A854" s="464" t="s">
        <v>557</v>
      </c>
      <c r="B854" s="465"/>
      <c r="C854" s="465"/>
      <c r="D854" s="465"/>
      <c r="E854" s="465"/>
      <c r="F854" s="465"/>
      <c r="G854" s="465"/>
      <c r="H854" s="465"/>
      <c r="I854" s="465"/>
      <c r="J854" s="465"/>
      <c r="K854" s="465"/>
      <c r="L854" s="465"/>
      <c r="M854" s="466"/>
    </row>
    <row r="855" spans="1:13" ht="35.1" customHeight="1">
      <c r="A855" s="464" t="s">
        <v>547</v>
      </c>
      <c r="B855" s="465"/>
      <c r="C855" s="465"/>
      <c r="D855" s="465"/>
      <c r="E855" s="465"/>
      <c r="F855" s="465" t="s">
        <v>548</v>
      </c>
      <c r="G855" s="465"/>
      <c r="H855" s="465"/>
      <c r="I855" s="465"/>
      <c r="J855" s="465"/>
      <c r="K855" s="465" t="s">
        <v>549</v>
      </c>
      <c r="L855" s="465"/>
      <c r="M855" s="466"/>
    </row>
    <row r="856" spans="1:13" ht="35.1" customHeight="1">
      <c r="A856" s="467" t="s">
        <v>418</v>
      </c>
      <c r="B856" s="468"/>
      <c r="C856" s="468"/>
      <c r="D856" s="468"/>
      <c r="E856" s="468"/>
      <c r="F856" s="468"/>
      <c r="G856" s="461" t="s">
        <v>657</v>
      </c>
      <c r="H856" s="469"/>
      <c r="I856" s="469"/>
      <c r="J856" s="469"/>
      <c r="K856" s="469"/>
      <c r="L856" s="469"/>
      <c r="M856" s="470"/>
    </row>
    <row r="857" spans="1:13" ht="35.1" customHeight="1">
      <c r="A857" s="222" t="s">
        <v>558</v>
      </c>
      <c r="B857" s="471"/>
      <c r="C857" s="471"/>
      <c r="D857" s="471"/>
      <c r="E857" s="471"/>
      <c r="F857" s="471"/>
      <c r="G857" s="471"/>
      <c r="H857" s="471"/>
      <c r="I857" s="471"/>
      <c r="J857" s="471"/>
      <c r="K857" s="471"/>
      <c r="L857" s="471"/>
      <c r="M857" s="472"/>
    </row>
    <row r="858" spans="1:13" ht="35.1" customHeight="1">
      <c r="A858" s="222" t="s">
        <v>559</v>
      </c>
      <c r="B858" s="471"/>
      <c r="C858" s="471"/>
      <c r="D858" s="471"/>
      <c r="E858" s="471"/>
      <c r="F858" s="471"/>
      <c r="G858" s="471"/>
      <c r="H858" s="471"/>
      <c r="I858" s="471"/>
      <c r="J858" s="471"/>
      <c r="K858" s="471"/>
      <c r="L858" s="471"/>
      <c r="M858" s="472"/>
    </row>
    <row r="859" spans="1:13" ht="35.1" customHeight="1">
      <c r="A859" s="473" t="s">
        <v>633</v>
      </c>
      <c r="B859" s="474"/>
      <c r="C859" s="475"/>
      <c r="D859" s="482" t="s">
        <v>634</v>
      </c>
      <c r="E859" s="474"/>
      <c r="F859" s="474"/>
      <c r="G859" s="474"/>
      <c r="H859" s="474"/>
      <c r="I859" s="475"/>
      <c r="J859" s="482" t="s">
        <v>560</v>
      </c>
      <c r="K859" s="474"/>
      <c r="L859" s="474"/>
      <c r="M859" s="485"/>
    </row>
    <row r="860" spans="1:13" ht="35.1" customHeight="1">
      <c r="A860" s="476"/>
      <c r="B860" s="522"/>
      <c r="C860" s="478"/>
      <c r="D860" s="483"/>
      <c r="E860" s="522"/>
      <c r="F860" s="522"/>
      <c r="G860" s="522"/>
      <c r="H860" s="522"/>
      <c r="I860" s="478"/>
      <c r="J860" s="483"/>
      <c r="K860" s="522"/>
      <c r="L860" s="522"/>
      <c r="M860" s="486"/>
    </row>
    <row r="861" spans="1:13" ht="35.1" customHeight="1">
      <c r="A861" s="476"/>
      <c r="B861" s="522"/>
      <c r="C861" s="478"/>
      <c r="D861" s="483"/>
      <c r="E861" s="522"/>
      <c r="F861" s="522"/>
      <c r="G861" s="522"/>
      <c r="H861" s="522"/>
      <c r="I861" s="478"/>
      <c r="J861" s="483"/>
      <c r="K861" s="522"/>
      <c r="L861" s="522"/>
      <c r="M861" s="486"/>
    </row>
    <row r="862" spans="1:13" ht="35.1" customHeight="1">
      <c r="A862" s="479"/>
      <c r="B862" s="480"/>
      <c r="C862" s="481"/>
      <c r="D862" s="484"/>
      <c r="E862" s="480"/>
      <c r="F862" s="480"/>
      <c r="G862" s="480"/>
      <c r="H862" s="480"/>
      <c r="I862" s="481"/>
      <c r="J862" s="484"/>
      <c r="K862" s="480"/>
      <c r="L862" s="480"/>
      <c r="M862" s="487"/>
    </row>
    <row r="863" spans="1:13" ht="35.1" customHeight="1">
      <c r="A863" s="464" t="s">
        <v>561</v>
      </c>
      <c r="B863" s="465"/>
      <c r="C863" s="465"/>
      <c r="D863" s="465"/>
      <c r="E863" s="465"/>
      <c r="F863" s="465"/>
      <c r="G863" s="465"/>
      <c r="H863" s="488" t="s">
        <v>562</v>
      </c>
      <c r="I863" s="489"/>
      <c r="J863" s="489"/>
      <c r="K863" s="489"/>
      <c r="L863" s="489"/>
      <c r="M863" s="490"/>
    </row>
    <row r="864" spans="1:13" ht="35.1" customHeight="1">
      <c r="A864" s="244" t="s">
        <v>563</v>
      </c>
      <c r="B864" s="465" t="s">
        <v>379</v>
      </c>
      <c r="C864" s="465"/>
      <c r="D864" s="215" t="s">
        <v>563</v>
      </c>
      <c r="E864" s="224"/>
      <c r="F864" s="465" t="s">
        <v>379</v>
      </c>
      <c r="G864" s="465"/>
      <c r="H864" s="245"/>
      <c r="I864" s="245"/>
      <c r="J864" s="241" t="s">
        <v>564</v>
      </c>
      <c r="K864" s="245"/>
      <c r="L864" s="241" t="s">
        <v>379</v>
      </c>
      <c r="M864" s="246"/>
    </row>
    <row r="865" spans="1:13" ht="35.1" customHeight="1">
      <c r="A865" s="247" t="s">
        <v>565</v>
      </c>
      <c r="B865" s="460" t="s">
        <v>566</v>
      </c>
      <c r="C865" s="460"/>
      <c r="D865" s="460" t="s">
        <v>567</v>
      </c>
      <c r="E865" s="460"/>
      <c r="F865" s="460" t="s">
        <v>568</v>
      </c>
      <c r="G865" s="460"/>
      <c r="H865" s="245"/>
      <c r="I865" s="245"/>
      <c r="J865" s="461">
        <v>3</v>
      </c>
      <c r="K865" s="462"/>
      <c r="L865" s="224" t="s">
        <v>336</v>
      </c>
      <c r="M865" s="246"/>
    </row>
    <row r="866" spans="1:13" ht="35.1" customHeight="1">
      <c r="A866" s="247" t="s">
        <v>569</v>
      </c>
      <c r="B866" s="460" t="s">
        <v>570</v>
      </c>
      <c r="C866" s="460"/>
      <c r="D866" s="460" t="s">
        <v>571</v>
      </c>
      <c r="E866" s="460"/>
      <c r="F866" s="460" t="s">
        <v>485</v>
      </c>
      <c r="G866" s="460"/>
      <c r="H866" s="245"/>
      <c r="I866" s="245"/>
      <c r="J866" s="461">
        <v>2</v>
      </c>
      <c r="K866" s="462"/>
      <c r="L866" s="224" t="s">
        <v>551</v>
      </c>
      <c r="M866" s="246"/>
    </row>
    <row r="867" spans="1:13" ht="35.1" customHeight="1">
      <c r="A867" s="247" t="s">
        <v>572</v>
      </c>
      <c r="B867" s="460" t="s">
        <v>573</v>
      </c>
      <c r="C867" s="460"/>
      <c r="D867" s="460" t="s">
        <v>574</v>
      </c>
      <c r="E867" s="460"/>
      <c r="F867" s="460" t="s">
        <v>575</v>
      </c>
      <c r="G867" s="460"/>
      <c r="H867" s="245"/>
      <c r="I867" s="245"/>
      <c r="J867" s="461">
        <v>1</v>
      </c>
      <c r="K867" s="462"/>
      <c r="L867" s="224" t="s">
        <v>333</v>
      </c>
      <c r="M867" s="246"/>
    </row>
    <row r="868" spans="1:13" ht="35.1" customHeight="1" thickBot="1">
      <c r="A868" s="248" t="s">
        <v>576</v>
      </c>
      <c r="B868" s="463" t="s">
        <v>577</v>
      </c>
      <c r="C868" s="463"/>
      <c r="D868" s="463" t="s">
        <v>578</v>
      </c>
      <c r="E868" s="463"/>
      <c r="F868" s="463" t="s">
        <v>340</v>
      </c>
      <c r="G868" s="463"/>
      <c r="H868" s="249"/>
      <c r="I868" s="249"/>
      <c r="J868" s="249"/>
      <c r="K868" s="249"/>
      <c r="L868" s="249"/>
      <c r="M868" s="250"/>
    </row>
    <row r="869" spans="1:13" ht="35.1" customHeight="1" thickBot="1"/>
    <row r="870" spans="1:13" ht="35.1" customHeight="1">
      <c r="A870" s="210"/>
      <c r="B870" s="511" t="s">
        <v>507</v>
      </c>
      <c r="C870" s="511"/>
      <c r="D870" s="511"/>
      <c r="E870" s="511"/>
      <c r="F870" s="511"/>
      <c r="G870" s="511"/>
      <c r="H870" s="511"/>
      <c r="I870" s="512"/>
      <c r="J870" s="513" t="s">
        <v>508</v>
      </c>
      <c r="K870" s="511"/>
      <c r="L870" s="511"/>
      <c r="M870" s="514"/>
    </row>
    <row r="871" spans="1:13" ht="35.1" customHeight="1">
      <c r="A871" s="464" t="s">
        <v>509</v>
      </c>
      <c r="B871" s="465"/>
      <c r="C871" s="465"/>
      <c r="D871" s="465"/>
      <c r="E871" s="465"/>
      <c r="F871" s="465"/>
      <c r="G871" s="465"/>
      <c r="H871" s="465"/>
      <c r="I871" s="465"/>
      <c r="J871" s="465"/>
      <c r="K871" s="465"/>
      <c r="L871" s="465"/>
      <c r="M871" s="466"/>
    </row>
    <row r="872" spans="1:13" ht="35.1" customHeight="1">
      <c r="A872" s="212"/>
      <c r="B872" s="474" t="s">
        <v>510</v>
      </c>
      <c r="C872" s="474"/>
      <c r="D872" s="474"/>
      <c r="E872" s="475"/>
      <c r="F872" s="213" t="s">
        <v>511</v>
      </c>
      <c r="G872" s="213"/>
      <c r="H872" s="488" t="s">
        <v>512</v>
      </c>
      <c r="I872" s="489"/>
      <c r="J872" s="515"/>
      <c r="K872" s="214" t="s">
        <v>513</v>
      </c>
      <c r="L872" s="215"/>
      <c r="M872" s="216"/>
    </row>
    <row r="873" spans="1:13" ht="35.1" customHeight="1">
      <c r="A873" s="516" t="s">
        <v>629</v>
      </c>
      <c r="B873" s="489"/>
      <c r="C873" s="489"/>
      <c r="D873" s="489"/>
      <c r="E873" s="489"/>
      <c r="F873" s="489"/>
      <c r="G873" s="489"/>
      <c r="H873" s="489"/>
      <c r="I873" s="489"/>
      <c r="J873" s="489"/>
      <c r="K873" s="489"/>
      <c r="L873" s="489"/>
      <c r="M873" s="490"/>
    </row>
    <row r="874" spans="1:13" ht="35.1" customHeight="1">
      <c r="A874" s="494" t="s">
        <v>514</v>
      </c>
      <c r="B874" s="495"/>
      <c r="C874" s="495"/>
      <c r="D874" s="495"/>
      <c r="E874" s="495"/>
      <c r="F874" s="495"/>
      <c r="G874" s="495"/>
      <c r="H874" s="495"/>
      <c r="I874" s="495"/>
      <c r="J874" s="495"/>
      <c r="K874" s="495"/>
      <c r="L874" s="495"/>
      <c r="M874" s="502"/>
    </row>
    <row r="875" spans="1:13" ht="35.1" customHeight="1">
      <c r="A875" s="491" t="s">
        <v>515</v>
      </c>
      <c r="B875" s="492"/>
      <c r="C875" s="503" t="s">
        <v>219</v>
      </c>
      <c r="D875" s="504"/>
      <c r="E875" s="504"/>
      <c r="F875" s="504"/>
      <c r="G875" s="505"/>
      <c r="H875" s="217" t="s">
        <v>516</v>
      </c>
      <c r="I875" s="218"/>
      <c r="J875" s="500">
        <v>19</v>
      </c>
      <c r="K875" s="500"/>
      <c r="L875" s="500"/>
      <c r="M875" s="501"/>
    </row>
    <row r="876" spans="1:13" ht="35.1" customHeight="1">
      <c r="A876" s="491" t="s">
        <v>517</v>
      </c>
      <c r="B876" s="492"/>
      <c r="C876" s="506" t="s">
        <v>372</v>
      </c>
      <c r="D876" s="495"/>
      <c r="E876" s="495"/>
      <c r="F876" s="495"/>
      <c r="G876" s="496"/>
      <c r="H876" s="217" t="s">
        <v>518</v>
      </c>
      <c r="I876" s="218"/>
      <c r="J876" s="500" t="s">
        <v>218</v>
      </c>
      <c r="K876" s="500"/>
      <c r="L876" s="500"/>
      <c r="M876" s="501"/>
    </row>
    <row r="877" spans="1:13" ht="35.1" customHeight="1">
      <c r="A877" s="491" t="s">
        <v>519</v>
      </c>
      <c r="B877" s="492"/>
      <c r="C877" s="507">
        <v>40156</v>
      </c>
      <c r="D877" s="504"/>
      <c r="E877" s="504"/>
      <c r="F877" s="504"/>
      <c r="G877" s="505"/>
      <c r="H877" s="217" t="s">
        <v>521</v>
      </c>
      <c r="I877" s="218"/>
      <c r="J877" s="500">
        <v>7051961798</v>
      </c>
      <c r="K877" s="500"/>
      <c r="L877" s="500"/>
      <c r="M877" s="501"/>
    </row>
    <row r="878" spans="1:13" ht="35.1" customHeight="1">
      <c r="A878" s="491" t="s">
        <v>522</v>
      </c>
      <c r="B878" s="492"/>
      <c r="C878" s="503" t="s">
        <v>221</v>
      </c>
      <c r="D878" s="504"/>
      <c r="E878" s="504"/>
      <c r="F878" s="504"/>
      <c r="G878" s="505"/>
      <c r="H878" s="467" t="s">
        <v>375</v>
      </c>
      <c r="I878" s="468"/>
      <c r="J878" s="500" t="s">
        <v>220</v>
      </c>
      <c r="K878" s="500"/>
      <c r="L878" s="500"/>
      <c r="M878" s="501"/>
    </row>
    <row r="879" spans="1:13" ht="35.1" customHeight="1">
      <c r="A879" s="491" t="s">
        <v>523</v>
      </c>
      <c r="B879" s="492"/>
      <c r="C879" s="508" t="s">
        <v>611</v>
      </c>
      <c r="D879" s="509"/>
      <c r="E879" s="509"/>
      <c r="F879" s="509"/>
      <c r="G879" s="509"/>
      <c r="H879" s="509"/>
      <c r="I879" s="509"/>
      <c r="J879" s="509"/>
      <c r="K879" s="509"/>
      <c r="L879" s="509"/>
      <c r="M879" s="510"/>
    </row>
    <row r="880" spans="1:13" ht="35.1" customHeight="1">
      <c r="A880" s="464" t="s">
        <v>525</v>
      </c>
      <c r="B880" s="465"/>
      <c r="C880" s="465"/>
      <c r="D880" s="465"/>
      <c r="E880" s="465"/>
      <c r="F880" s="465"/>
      <c r="G880" s="465"/>
      <c r="H880" s="465"/>
      <c r="I880" s="465"/>
      <c r="J880" s="465"/>
      <c r="K880" s="465"/>
      <c r="L880" s="465"/>
      <c r="M880" s="466"/>
    </row>
    <row r="881" spans="1:13" ht="35.1" customHeight="1">
      <c r="A881" s="497" t="s">
        <v>526</v>
      </c>
      <c r="B881" s="465" t="s">
        <v>527</v>
      </c>
      <c r="C881" s="465"/>
      <c r="D881" s="465"/>
      <c r="E881" s="465"/>
      <c r="F881" s="465"/>
      <c r="G881" s="465"/>
      <c r="H881" s="465" t="s">
        <v>528</v>
      </c>
      <c r="I881" s="465"/>
      <c r="J881" s="465"/>
      <c r="K881" s="465"/>
      <c r="L881" s="465"/>
      <c r="M881" s="466"/>
    </row>
    <row r="882" spans="1:13" ht="50.25" customHeight="1">
      <c r="A882" s="497"/>
      <c r="B882" s="219" t="s">
        <v>529</v>
      </c>
      <c r="C882" s="219" t="s">
        <v>530</v>
      </c>
      <c r="D882" s="219" t="s">
        <v>531</v>
      </c>
      <c r="E882" s="219" t="s">
        <v>532</v>
      </c>
      <c r="F882" s="219">
        <v>100</v>
      </c>
      <c r="G882" s="220" t="s">
        <v>364</v>
      </c>
      <c r="H882" s="219" t="s">
        <v>533</v>
      </c>
      <c r="I882" s="219" t="s">
        <v>530</v>
      </c>
      <c r="J882" s="219" t="s">
        <v>531</v>
      </c>
      <c r="K882" s="219" t="s">
        <v>638</v>
      </c>
      <c r="L882" s="219">
        <v>100</v>
      </c>
      <c r="M882" s="221" t="s">
        <v>364</v>
      </c>
    </row>
    <row r="883" spans="1:13" ht="35.1" customHeight="1">
      <c r="A883" s="222" t="s">
        <v>380</v>
      </c>
      <c r="B883" s="224">
        <v>6.5</v>
      </c>
      <c r="C883" s="224">
        <v>4</v>
      </c>
      <c r="D883" s="224">
        <v>3</v>
      </c>
      <c r="E883" s="224">
        <v>30</v>
      </c>
      <c r="F883" s="225">
        <v>43.5</v>
      </c>
      <c r="G883" s="224" t="s">
        <v>485</v>
      </c>
      <c r="H883" s="224">
        <v>4</v>
      </c>
      <c r="I883" s="224">
        <v>4</v>
      </c>
      <c r="J883" s="224">
        <v>3</v>
      </c>
      <c r="K883" s="225">
        <v>36</v>
      </c>
      <c r="L883" s="264">
        <v>47</v>
      </c>
      <c r="M883" s="227" t="s">
        <v>485</v>
      </c>
    </row>
    <row r="884" spans="1:13" ht="35.1" customHeight="1">
      <c r="A884" s="222" t="s">
        <v>381</v>
      </c>
      <c r="B884" s="224">
        <v>4.75</v>
      </c>
      <c r="C884" s="224">
        <v>3.5</v>
      </c>
      <c r="D884" s="224">
        <v>3.5</v>
      </c>
      <c r="E884" s="224">
        <v>39.5</v>
      </c>
      <c r="F884" s="225">
        <v>51.25</v>
      </c>
      <c r="G884" s="224" t="s">
        <v>568</v>
      </c>
      <c r="H884" s="224">
        <v>6.25</v>
      </c>
      <c r="I884" s="229" t="s">
        <v>32</v>
      </c>
      <c r="J884" s="229" t="s">
        <v>32</v>
      </c>
      <c r="K884" s="229">
        <v>27</v>
      </c>
      <c r="L884" s="225">
        <v>33.25</v>
      </c>
      <c r="M884" s="227" t="s">
        <v>575</v>
      </c>
    </row>
    <row r="885" spans="1:13" ht="35.1" customHeight="1">
      <c r="A885" s="222" t="s">
        <v>534</v>
      </c>
      <c r="B885" s="224">
        <v>4</v>
      </c>
      <c r="C885" s="224">
        <v>3</v>
      </c>
      <c r="D885" s="224">
        <v>3</v>
      </c>
      <c r="E885" s="224">
        <v>17</v>
      </c>
      <c r="F885" s="224">
        <v>27</v>
      </c>
      <c r="G885" s="224" t="s">
        <v>340</v>
      </c>
      <c r="H885" s="224">
        <v>3.5</v>
      </c>
      <c r="I885" s="224">
        <v>3</v>
      </c>
      <c r="J885" s="224">
        <v>3</v>
      </c>
      <c r="K885" s="224">
        <v>21</v>
      </c>
      <c r="L885" s="225">
        <v>30.5</v>
      </c>
      <c r="M885" s="227" t="s">
        <v>340</v>
      </c>
    </row>
    <row r="886" spans="1:13" ht="35.1" customHeight="1">
      <c r="A886" s="222" t="s">
        <v>383</v>
      </c>
      <c r="B886" s="224">
        <v>3.5</v>
      </c>
      <c r="C886" s="224">
        <v>2</v>
      </c>
      <c r="D886" s="224">
        <v>2</v>
      </c>
      <c r="E886" s="224">
        <v>33.5</v>
      </c>
      <c r="F886" s="224">
        <v>41</v>
      </c>
      <c r="G886" s="224" t="s">
        <v>485</v>
      </c>
      <c r="H886" s="264">
        <v>3.75</v>
      </c>
      <c r="I886" s="265">
        <v>2</v>
      </c>
      <c r="J886" s="226">
        <v>2</v>
      </c>
      <c r="K886" s="224">
        <v>27</v>
      </c>
      <c r="L886" s="225">
        <v>34.75</v>
      </c>
      <c r="M886" s="233" t="s">
        <v>575</v>
      </c>
    </row>
    <row r="887" spans="1:13" ht="35.1" customHeight="1">
      <c r="A887" s="222" t="s">
        <v>426</v>
      </c>
      <c r="B887" s="224">
        <v>4.75</v>
      </c>
      <c r="C887" s="224">
        <v>3</v>
      </c>
      <c r="D887" s="224">
        <v>2</v>
      </c>
      <c r="E887" s="224">
        <v>12.5</v>
      </c>
      <c r="F887" s="224">
        <v>22.25</v>
      </c>
      <c r="G887" s="224" t="s">
        <v>340</v>
      </c>
      <c r="H887" s="224">
        <v>7.25</v>
      </c>
      <c r="I887" s="224">
        <v>3</v>
      </c>
      <c r="J887" s="224">
        <v>3</v>
      </c>
      <c r="K887" s="264">
        <v>23</v>
      </c>
      <c r="L887" s="264">
        <f>SUM(H887:K887)</f>
        <v>36.25</v>
      </c>
      <c r="M887" s="227" t="s">
        <v>575</v>
      </c>
    </row>
    <row r="888" spans="1:13" ht="35.1" customHeight="1">
      <c r="A888" s="222" t="s">
        <v>409</v>
      </c>
      <c r="B888" s="224"/>
      <c r="C888" s="224"/>
      <c r="D888" s="224"/>
      <c r="E888" s="224">
        <v>19</v>
      </c>
      <c r="F888" s="224"/>
      <c r="G888" s="224"/>
      <c r="H888" s="224"/>
      <c r="I888" s="224"/>
      <c r="J888" s="224"/>
      <c r="K888" s="224">
        <v>35.5</v>
      </c>
      <c r="L888" s="224"/>
      <c r="M888" s="227"/>
    </row>
    <row r="889" spans="1:13" ht="55.5" customHeight="1">
      <c r="A889" s="222" t="s">
        <v>535</v>
      </c>
      <c r="B889" s="215"/>
      <c r="C889" s="267" t="s">
        <v>536</v>
      </c>
      <c r="D889" s="236">
        <f>(F883+F884+F885+F886+F887)</f>
        <v>185</v>
      </c>
      <c r="E889" s="236"/>
      <c r="F889" s="267" t="s">
        <v>537</v>
      </c>
      <c r="G889" s="236">
        <f>(D889/500)*100</f>
        <v>37</v>
      </c>
      <c r="H889" s="236"/>
      <c r="I889" s="215"/>
      <c r="J889" s="498" t="s">
        <v>538</v>
      </c>
      <c r="K889" s="498"/>
      <c r="L889" s="460" t="str">
        <f>IF(G889&gt;=91,"A1",IF(G889&gt;=81,"A2",IF(G889&gt;=71,"B1",IF(G889&gt;=61,"B2",IF(G889&gt;=51,"C1",IF(G889&gt;=41,"C2",IF(G889&gt;=33,"D","E")))))))</f>
        <v>D</v>
      </c>
      <c r="M889" s="493" t="str">
        <f t="shared" ref="M889:M890" si="30">IF(K889&gt;=91,"A1",IF(K889&gt;=81,"A2",IF(K889&gt;=71,"B1",IF(K889&gt;=61,"B2",IF(K889&gt;=51,"C1",IF(K889&gt;=41,"C2",IF(K889&gt;=33,"D","E")))))))</f>
        <v>E</v>
      </c>
    </row>
    <row r="890" spans="1:13" ht="51.75" customHeight="1">
      <c r="A890" s="268" t="s">
        <v>539</v>
      </c>
      <c r="B890" s="215"/>
      <c r="C890" s="267" t="s">
        <v>540</v>
      </c>
      <c r="D890" s="236">
        <f>(L883+L884+L885+L886+L887)</f>
        <v>181.75</v>
      </c>
      <c r="E890" s="236"/>
      <c r="F890" s="267" t="s">
        <v>541</v>
      </c>
      <c r="G890" s="224">
        <f>D890/500*100</f>
        <v>36.35</v>
      </c>
      <c r="H890" s="224"/>
      <c r="I890" s="238"/>
      <c r="J890" s="498" t="s">
        <v>542</v>
      </c>
      <c r="K890" s="498"/>
      <c r="L890" s="460" t="str">
        <f>IF(G890&gt;=91,"A1",IF(G890&gt;=81,"A2",IF(G890&gt;=71,"B1",IF(G890&gt;=61,"B2",IF(G890&gt;=51,"C1",IF(G890&gt;=41,"C2",IF(G890&gt;=33,"D","E")))))))</f>
        <v>D</v>
      </c>
      <c r="M890" s="493" t="str">
        <f t="shared" si="30"/>
        <v>E</v>
      </c>
    </row>
    <row r="891" spans="1:13" ht="35.1" customHeight="1">
      <c r="A891" s="464" t="s">
        <v>543</v>
      </c>
      <c r="B891" s="465"/>
      <c r="C891" s="465"/>
      <c r="D891" s="465">
        <f>SUM(D889,D890)</f>
        <v>366.75</v>
      </c>
      <c r="E891" s="465"/>
      <c r="F891" s="494" t="s">
        <v>386</v>
      </c>
      <c r="G891" s="495"/>
      <c r="H891" s="496"/>
      <c r="I891" s="261">
        <f>D891*100/1000</f>
        <v>36.674999999999997</v>
      </c>
      <c r="J891" s="239" t="s">
        <v>544</v>
      </c>
      <c r="K891" s="242"/>
      <c r="L891" s="239"/>
      <c r="M891" s="243" t="str">
        <f>IF(I891&gt;=91,"A1",IF(I891&gt;=81,"A2",IF(I891&gt;=71,"B1",IF(I891&gt;=61,"B2",IF(I891&gt;=51,"C1",IF(I891&gt;=41,"C2",IF(I891&gt;=33,"D","E")))))))</f>
        <v>D</v>
      </c>
    </row>
    <row r="892" spans="1:13" ht="35.1" customHeight="1">
      <c r="A892" s="499" t="s">
        <v>545</v>
      </c>
      <c r="B892" s="500"/>
      <c r="C892" s="500"/>
      <c r="D892" s="500"/>
      <c r="E892" s="500"/>
      <c r="F892" s="500"/>
      <c r="G892" s="500"/>
      <c r="H892" s="500"/>
      <c r="I892" s="500"/>
      <c r="J892" s="500"/>
      <c r="K892" s="500"/>
      <c r="L892" s="500"/>
      <c r="M892" s="501"/>
    </row>
    <row r="893" spans="1:13" ht="35.1" customHeight="1">
      <c r="A893" s="464" t="s">
        <v>546</v>
      </c>
      <c r="B893" s="465"/>
      <c r="C893" s="465"/>
      <c r="D893" s="465"/>
      <c r="E893" s="465"/>
      <c r="F893" s="465"/>
      <c r="G893" s="465"/>
      <c r="H893" s="465"/>
      <c r="I893" s="465"/>
      <c r="J893" s="465"/>
      <c r="K893" s="465"/>
      <c r="L893" s="465"/>
      <c r="M893" s="466"/>
    </row>
    <row r="894" spans="1:13" ht="35.1" customHeight="1">
      <c r="A894" s="464" t="s">
        <v>547</v>
      </c>
      <c r="B894" s="465"/>
      <c r="C894" s="465"/>
      <c r="D894" s="465"/>
      <c r="E894" s="465"/>
      <c r="F894" s="465" t="s">
        <v>548</v>
      </c>
      <c r="G894" s="465"/>
      <c r="H894" s="465"/>
      <c r="I894" s="465"/>
      <c r="J894" s="465"/>
      <c r="K894" s="465" t="s">
        <v>549</v>
      </c>
      <c r="L894" s="465"/>
      <c r="M894" s="466"/>
    </row>
    <row r="895" spans="1:13" ht="35.1" customHeight="1">
      <c r="A895" s="467" t="s">
        <v>550</v>
      </c>
      <c r="B895" s="468"/>
      <c r="C895" s="468"/>
      <c r="D895" s="468"/>
      <c r="E895" s="468"/>
      <c r="F895" s="460" t="s">
        <v>336</v>
      </c>
      <c r="G895" s="460"/>
      <c r="H895" s="460"/>
      <c r="I895" s="460"/>
      <c r="J895" s="460"/>
      <c r="K895" s="460" t="s">
        <v>336</v>
      </c>
      <c r="L895" s="460"/>
      <c r="M895" s="493"/>
    </row>
    <row r="896" spans="1:13" ht="35.1" customHeight="1">
      <c r="A896" s="464" t="s">
        <v>552</v>
      </c>
      <c r="B896" s="465"/>
      <c r="C896" s="465"/>
      <c r="D896" s="465"/>
      <c r="E896" s="465"/>
      <c r="F896" s="465"/>
      <c r="G896" s="465"/>
      <c r="H896" s="465"/>
      <c r="I896" s="465"/>
      <c r="J896" s="465"/>
      <c r="K896" s="465"/>
      <c r="L896" s="465"/>
      <c r="M896" s="466"/>
    </row>
    <row r="897" spans="1:13" ht="35.1" customHeight="1">
      <c r="A897" s="464" t="s">
        <v>547</v>
      </c>
      <c r="B897" s="465"/>
      <c r="C897" s="465"/>
      <c r="D897" s="465"/>
      <c r="E897" s="465"/>
      <c r="F897" s="465" t="s">
        <v>548</v>
      </c>
      <c r="G897" s="465"/>
      <c r="H897" s="465"/>
      <c r="I897" s="465"/>
      <c r="J897" s="465"/>
      <c r="K897" s="465" t="s">
        <v>549</v>
      </c>
      <c r="L897" s="465"/>
      <c r="M897" s="466"/>
    </row>
    <row r="898" spans="1:13" ht="35.1" customHeight="1">
      <c r="A898" s="491" t="s">
        <v>553</v>
      </c>
      <c r="B898" s="492"/>
      <c r="C898" s="492"/>
      <c r="D898" s="492"/>
      <c r="E898" s="492"/>
      <c r="F898" s="465" t="s">
        <v>551</v>
      </c>
      <c r="G898" s="465"/>
      <c r="H898" s="465"/>
      <c r="I898" s="465"/>
      <c r="J898" s="465"/>
      <c r="K898" s="465" t="s">
        <v>551</v>
      </c>
      <c r="L898" s="465"/>
      <c r="M898" s="466"/>
    </row>
    <row r="899" spans="1:13" ht="35.1" customHeight="1">
      <c r="A899" s="491" t="s">
        <v>580</v>
      </c>
      <c r="B899" s="492"/>
      <c r="C899" s="492"/>
      <c r="D899" s="492"/>
      <c r="E899" s="492"/>
      <c r="F899" s="460" t="s">
        <v>333</v>
      </c>
      <c r="G899" s="460"/>
      <c r="H899" s="460"/>
      <c r="I899" s="460"/>
      <c r="J899" s="460"/>
      <c r="K899" s="460" t="s">
        <v>333</v>
      </c>
      <c r="L899" s="460"/>
      <c r="M899" s="493"/>
    </row>
    <row r="900" spans="1:13" ht="35.1" customHeight="1">
      <c r="A900" s="494" t="s">
        <v>555</v>
      </c>
      <c r="B900" s="495"/>
      <c r="C900" s="495"/>
      <c r="D900" s="495"/>
      <c r="E900" s="496"/>
      <c r="F900" s="461" t="s">
        <v>336</v>
      </c>
      <c r="G900" s="469"/>
      <c r="H900" s="469"/>
      <c r="I900" s="469"/>
      <c r="J900" s="462"/>
      <c r="K900" s="461" t="s">
        <v>336</v>
      </c>
      <c r="L900" s="469"/>
      <c r="M900" s="470"/>
    </row>
    <row r="901" spans="1:13" ht="35.1" customHeight="1">
      <c r="A901" s="494" t="s">
        <v>556</v>
      </c>
      <c r="B901" s="495"/>
      <c r="C901" s="495"/>
      <c r="D901" s="495"/>
      <c r="E901" s="496"/>
      <c r="F901" s="461" t="s">
        <v>336</v>
      </c>
      <c r="G901" s="469"/>
      <c r="H901" s="469"/>
      <c r="I901" s="469"/>
      <c r="J901" s="462"/>
      <c r="K901" s="461" t="s">
        <v>336</v>
      </c>
      <c r="L901" s="469"/>
      <c r="M901" s="470"/>
    </row>
    <row r="902" spans="1:13" ht="35.1" customHeight="1">
      <c r="A902" s="464" t="s">
        <v>557</v>
      </c>
      <c r="B902" s="465"/>
      <c r="C902" s="465"/>
      <c r="D902" s="465"/>
      <c r="E902" s="465"/>
      <c r="F902" s="465"/>
      <c r="G902" s="465"/>
      <c r="H902" s="465"/>
      <c r="I902" s="465"/>
      <c r="J902" s="465"/>
      <c r="K902" s="465"/>
      <c r="L902" s="465"/>
      <c r="M902" s="466"/>
    </row>
    <row r="903" spans="1:13" ht="35.1" customHeight="1">
      <c r="A903" s="464" t="s">
        <v>547</v>
      </c>
      <c r="B903" s="465"/>
      <c r="C903" s="465"/>
      <c r="D903" s="465"/>
      <c r="E903" s="465"/>
      <c r="F903" s="465" t="s">
        <v>548</v>
      </c>
      <c r="G903" s="465"/>
      <c r="H903" s="465"/>
      <c r="I903" s="465"/>
      <c r="J903" s="465"/>
      <c r="K903" s="465" t="s">
        <v>549</v>
      </c>
      <c r="L903" s="465"/>
      <c r="M903" s="466"/>
    </row>
    <row r="904" spans="1:13" ht="35.1" customHeight="1">
      <c r="A904" s="467" t="s">
        <v>418</v>
      </c>
      <c r="B904" s="468"/>
      <c r="C904" s="468"/>
      <c r="D904" s="468"/>
      <c r="E904" s="468"/>
      <c r="F904" s="468"/>
      <c r="G904" s="461" t="s">
        <v>658</v>
      </c>
      <c r="H904" s="469"/>
      <c r="I904" s="469"/>
      <c r="J904" s="469"/>
      <c r="K904" s="469"/>
      <c r="L904" s="469"/>
      <c r="M904" s="470"/>
    </row>
    <row r="905" spans="1:13" ht="35.1" customHeight="1">
      <c r="A905" s="222" t="s">
        <v>558</v>
      </c>
      <c r="B905" s="471"/>
      <c r="C905" s="471"/>
      <c r="D905" s="471"/>
      <c r="E905" s="471"/>
      <c r="F905" s="471"/>
      <c r="G905" s="471"/>
      <c r="H905" s="471"/>
      <c r="I905" s="471"/>
      <c r="J905" s="471"/>
      <c r="K905" s="471"/>
      <c r="L905" s="471"/>
      <c r="M905" s="472"/>
    </row>
    <row r="906" spans="1:13" ht="35.1" customHeight="1">
      <c r="A906" s="222" t="s">
        <v>559</v>
      </c>
      <c r="B906" s="471"/>
      <c r="C906" s="471"/>
      <c r="D906" s="471"/>
      <c r="E906" s="471"/>
      <c r="F906" s="471"/>
      <c r="G906" s="471"/>
      <c r="H906" s="471"/>
      <c r="I906" s="471"/>
      <c r="J906" s="471"/>
      <c r="K906" s="471"/>
      <c r="L906" s="471"/>
      <c r="M906" s="472"/>
    </row>
    <row r="907" spans="1:13" ht="35.1" customHeight="1">
      <c r="A907" s="473" t="s">
        <v>633</v>
      </c>
      <c r="B907" s="474"/>
      <c r="C907" s="475"/>
      <c r="D907" s="482" t="s">
        <v>634</v>
      </c>
      <c r="E907" s="474"/>
      <c r="F907" s="474"/>
      <c r="G907" s="474"/>
      <c r="H907" s="474"/>
      <c r="I907" s="475"/>
      <c r="J907" s="482" t="s">
        <v>560</v>
      </c>
      <c r="K907" s="474"/>
      <c r="L907" s="474"/>
      <c r="M907" s="485"/>
    </row>
    <row r="908" spans="1:13" ht="35.1" customHeight="1">
      <c r="A908" s="476"/>
      <c r="B908" s="522"/>
      <c r="C908" s="478"/>
      <c r="D908" s="483"/>
      <c r="E908" s="522"/>
      <c r="F908" s="522"/>
      <c r="G908" s="522"/>
      <c r="H908" s="522"/>
      <c r="I908" s="478"/>
      <c r="J908" s="483"/>
      <c r="K908" s="522"/>
      <c r="L908" s="522"/>
      <c r="M908" s="486"/>
    </row>
    <row r="909" spans="1:13" ht="35.1" customHeight="1">
      <c r="A909" s="476"/>
      <c r="B909" s="522"/>
      <c r="C909" s="478"/>
      <c r="D909" s="483"/>
      <c r="E909" s="522"/>
      <c r="F909" s="522"/>
      <c r="G909" s="522"/>
      <c r="H909" s="522"/>
      <c r="I909" s="478"/>
      <c r="J909" s="483"/>
      <c r="K909" s="522"/>
      <c r="L909" s="522"/>
      <c r="M909" s="486"/>
    </row>
    <row r="910" spans="1:13" ht="35.1" customHeight="1">
      <c r="A910" s="479"/>
      <c r="B910" s="480"/>
      <c r="C910" s="481"/>
      <c r="D910" s="484"/>
      <c r="E910" s="480"/>
      <c r="F910" s="480"/>
      <c r="G910" s="480"/>
      <c r="H910" s="480"/>
      <c r="I910" s="481"/>
      <c r="J910" s="484"/>
      <c r="K910" s="480"/>
      <c r="L910" s="480"/>
      <c r="M910" s="487"/>
    </row>
    <row r="911" spans="1:13" ht="35.1" customHeight="1">
      <c r="A911" s="464" t="s">
        <v>561</v>
      </c>
      <c r="B911" s="465"/>
      <c r="C911" s="465"/>
      <c r="D911" s="465"/>
      <c r="E911" s="465"/>
      <c r="F911" s="465"/>
      <c r="G911" s="465"/>
      <c r="H911" s="488" t="s">
        <v>562</v>
      </c>
      <c r="I911" s="489"/>
      <c r="J911" s="489"/>
      <c r="K911" s="489"/>
      <c r="L911" s="489"/>
      <c r="M911" s="490"/>
    </row>
    <row r="912" spans="1:13" ht="35.1" customHeight="1">
      <c r="A912" s="244" t="s">
        <v>563</v>
      </c>
      <c r="B912" s="465" t="s">
        <v>379</v>
      </c>
      <c r="C912" s="465"/>
      <c r="D912" s="215" t="s">
        <v>563</v>
      </c>
      <c r="E912" s="224"/>
      <c r="F912" s="465" t="s">
        <v>379</v>
      </c>
      <c r="G912" s="465"/>
      <c r="H912" s="245"/>
      <c r="I912" s="245"/>
      <c r="J912" s="241" t="s">
        <v>564</v>
      </c>
      <c r="K912" s="245"/>
      <c r="L912" s="241" t="s">
        <v>379</v>
      </c>
      <c r="M912" s="246"/>
    </row>
    <row r="913" spans="1:13" ht="35.1" customHeight="1">
      <c r="A913" s="247" t="s">
        <v>565</v>
      </c>
      <c r="B913" s="460" t="s">
        <v>566</v>
      </c>
      <c r="C913" s="460"/>
      <c r="D913" s="460" t="s">
        <v>567</v>
      </c>
      <c r="E913" s="460"/>
      <c r="F913" s="460" t="s">
        <v>568</v>
      </c>
      <c r="G913" s="460"/>
      <c r="H913" s="245"/>
      <c r="I913" s="245"/>
      <c r="J913" s="461">
        <v>3</v>
      </c>
      <c r="K913" s="462"/>
      <c r="L913" s="224" t="s">
        <v>336</v>
      </c>
      <c r="M913" s="246"/>
    </row>
    <row r="914" spans="1:13" ht="35.1" customHeight="1">
      <c r="A914" s="247" t="s">
        <v>569</v>
      </c>
      <c r="B914" s="460" t="s">
        <v>570</v>
      </c>
      <c r="C914" s="460"/>
      <c r="D914" s="460" t="s">
        <v>571</v>
      </c>
      <c r="E914" s="460"/>
      <c r="F914" s="460" t="s">
        <v>485</v>
      </c>
      <c r="G914" s="460"/>
      <c r="H914" s="245"/>
      <c r="I914" s="245"/>
      <c r="J914" s="461">
        <v>2</v>
      </c>
      <c r="K914" s="462"/>
      <c r="L914" s="224" t="s">
        <v>551</v>
      </c>
      <c r="M914" s="246"/>
    </row>
    <row r="915" spans="1:13" ht="35.1" customHeight="1">
      <c r="A915" s="247" t="s">
        <v>572</v>
      </c>
      <c r="B915" s="460" t="s">
        <v>573</v>
      </c>
      <c r="C915" s="460"/>
      <c r="D915" s="460" t="s">
        <v>574</v>
      </c>
      <c r="E915" s="460"/>
      <c r="F915" s="460" t="s">
        <v>575</v>
      </c>
      <c r="G915" s="460"/>
      <c r="H915" s="245"/>
      <c r="I915" s="245"/>
      <c r="J915" s="461">
        <v>1</v>
      </c>
      <c r="K915" s="462"/>
      <c r="L915" s="224" t="s">
        <v>333</v>
      </c>
      <c r="M915" s="246"/>
    </row>
    <row r="916" spans="1:13" ht="35.1" customHeight="1" thickBot="1">
      <c r="A916" s="248" t="s">
        <v>576</v>
      </c>
      <c r="B916" s="463" t="s">
        <v>577</v>
      </c>
      <c r="C916" s="463"/>
      <c r="D916" s="463" t="s">
        <v>578</v>
      </c>
      <c r="E916" s="463"/>
      <c r="F916" s="463" t="s">
        <v>340</v>
      </c>
      <c r="G916" s="463"/>
      <c r="H916" s="249"/>
      <c r="I916" s="249"/>
      <c r="J916" s="249"/>
      <c r="K916" s="249"/>
      <c r="L916" s="249"/>
      <c r="M916" s="250"/>
    </row>
    <row r="918" spans="1:13" ht="35.1" customHeight="1" thickBot="1">
      <c r="F918" s="251"/>
    </row>
    <row r="919" spans="1:13" ht="35.1" customHeight="1">
      <c r="A919" s="210"/>
      <c r="B919" s="511" t="s">
        <v>507</v>
      </c>
      <c r="C919" s="511"/>
      <c r="D919" s="511"/>
      <c r="E919" s="511"/>
      <c r="F919" s="511"/>
      <c r="G919" s="511"/>
      <c r="H919" s="511"/>
      <c r="I919" s="512"/>
      <c r="J919" s="513" t="s">
        <v>508</v>
      </c>
      <c r="K919" s="511"/>
      <c r="L919" s="511"/>
      <c r="M919" s="514"/>
    </row>
    <row r="920" spans="1:13" ht="35.1" customHeight="1">
      <c r="A920" s="464" t="s">
        <v>509</v>
      </c>
      <c r="B920" s="465"/>
      <c r="C920" s="465"/>
      <c r="D920" s="465"/>
      <c r="E920" s="465"/>
      <c r="F920" s="465"/>
      <c r="G920" s="465"/>
      <c r="H920" s="465"/>
      <c r="I920" s="465"/>
      <c r="J920" s="465"/>
      <c r="K920" s="465"/>
      <c r="L920" s="465"/>
      <c r="M920" s="466"/>
    </row>
    <row r="921" spans="1:13" ht="35.1" customHeight="1">
      <c r="A921" s="212"/>
      <c r="B921" s="474" t="s">
        <v>510</v>
      </c>
      <c r="C921" s="474"/>
      <c r="D921" s="474"/>
      <c r="E921" s="475"/>
      <c r="F921" s="213" t="s">
        <v>511</v>
      </c>
      <c r="G921" s="213"/>
      <c r="H921" s="488" t="s">
        <v>512</v>
      </c>
      <c r="I921" s="489"/>
      <c r="J921" s="515"/>
      <c r="K921" s="214" t="s">
        <v>513</v>
      </c>
      <c r="L921" s="215"/>
      <c r="M921" s="216"/>
    </row>
    <row r="922" spans="1:13" ht="35.1" customHeight="1">
      <c r="A922" s="516" t="s">
        <v>629</v>
      </c>
      <c r="B922" s="489"/>
      <c r="C922" s="489"/>
      <c r="D922" s="489"/>
      <c r="E922" s="489"/>
      <c r="F922" s="489"/>
      <c r="G922" s="489"/>
      <c r="H922" s="489"/>
      <c r="I922" s="489"/>
      <c r="J922" s="489"/>
      <c r="K922" s="489"/>
      <c r="L922" s="489"/>
      <c r="M922" s="490"/>
    </row>
    <row r="923" spans="1:13" ht="35.1" customHeight="1">
      <c r="A923" s="494" t="s">
        <v>514</v>
      </c>
      <c r="B923" s="495"/>
      <c r="C923" s="495"/>
      <c r="D923" s="495"/>
      <c r="E923" s="495"/>
      <c r="F923" s="495"/>
      <c r="G923" s="495"/>
      <c r="H923" s="495"/>
      <c r="I923" s="495"/>
      <c r="J923" s="495"/>
      <c r="K923" s="495"/>
      <c r="L923" s="495"/>
      <c r="M923" s="502"/>
    </row>
    <row r="924" spans="1:13" ht="35.1" customHeight="1">
      <c r="A924" s="491" t="s">
        <v>515</v>
      </c>
      <c r="B924" s="492"/>
      <c r="C924" s="503" t="s">
        <v>228</v>
      </c>
      <c r="D924" s="504"/>
      <c r="E924" s="504"/>
      <c r="F924" s="504"/>
      <c r="G924" s="505"/>
      <c r="H924" s="217" t="s">
        <v>516</v>
      </c>
      <c r="I924" s="218"/>
      <c r="J924" s="500">
        <v>20</v>
      </c>
      <c r="K924" s="500"/>
      <c r="L924" s="500"/>
      <c r="M924" s="501"/>
    </row>
    <row r="925" spans="1:13" ht="35.1" customHeight="1">
      <c r="A925" s="491" t="s">
        <v>517</v>
      </c>
      <c r="B925" s="492"/>
      <c r="C925" s="506" t="s">
        <v>372</v>
      </c>
      <c r="D925" s="495"/>
      <c r="E925" s="495"/>
      <c r="F925" s="495"/>
      <c r="G925" s="496"/>
      <c r="H925" s="217" t="s">
        <v>518</v>
      </c>
      <c r="I925" s="218"/>
      <c r="J925" s="500" t="s">
        <v>227</v>
      </c>
      <c r="K925" s="500"/>
      <c r="L925" s="500"/>
      <c r="M925" s="501"/>
    </row>
    <row r="926" spans="1:13" ht="35.1" customHeight="1">
      <c r="A926" s="491" t="s">
        <v>519</v>
      </c>
      <c r="B926" s="492"/>
      <c r="C926" s="503" t="s">
        <v>612</v>
      </c>
      <c r="D926" s="504"/>
      <c r="E926" s="504"/>
      <c r="F926" s="504"/>
      <c r="G926" s="505"/>
      <c r="H926" s="217" t="s">
        <v>521</v>
      </c>
      <c r="I926" s="218"/>
      <c r="J926" s="500">
        <v>9419122616</v>
      </c>
      <c r="K926" s="500"/>
      <c r="L926" s="500"/>
      <c r="M926" s="501"/>
    </row>
    <row r="927" spans="1:13" ht="35.1" customHeight="1">
      <c r="A927" s="491" t="s">
        <v>522</v>
      </c>
      <c r="B927" s="492"/>
      <c r="C927" s="503" t="s">
        <v>231</v>
      </c>
      <c r="D927" s="504"/>
      <c r="E927" s="504"/>
      <c r="F927" s="504"/>
      <c r="G927" s="505"/>
      <c r="H927" s="467" t="s">
        <v>375</v>
      </c>
      <c r="I927" s="468"/>
      <c r="J927" s="500" t="s">
        <v>229</v>
      </c>
      <c r="K927" s="500"/>
      <c r="L927" s="500"/>
      <c r="M927" s="501"/>
    </row>
    <row r="928" spans="1:13" ht="35.1" customHeight="1">
      <c r="A928" s="491" t="s">
        <v>523</v>
      </c>
      <c r="B928" s="492"/>
      <c r="C928" s="508" t="s">
        <v>613</v>
      </c>
      <c r="D928" s="509"/>
      <c r="E928" s="509"/>
      <c r="F928" s="509"/>
      <c r="G928" s="509"/>
      <c r="H928" s="509"/>
      <c r="I928" s="509"/>
      <c r="J928" s="509"/>
      <c r="K928" s="509"/>
      <c r="L928" s="509"/>
      <c r="M928" s="510"/>
    </row>
    <row r="929" spans="1:13" ht="35.1" customHeight="1">
      <c r="A929" s="464" t="s">
        <v>525</v>
      </c>
      <c r="B929" s="465"/>
      <c r="C929" s="465"/>
      <c r="D929" s="465"/>
      <c r="E929" s="465"/>
      <c r="F929" s="465"/>
      <c r="G929" s="465"/>
      <c r="H929" s="465"/>
      <c r="I929" s="465"/>
      <c r="J929" s="465"/>
      <c r="K929" s="465"/>
      <c r="L929" s="465"/>
      <c r="M929" s="466"/>
    </row>
    <row r="930" spans="1:13" ht="35.1" customHeight="1">
      <c r="A930" s="497" t="s">
        <v>526</v>
      </c>
      <c r="B930" s="465" t="s">
        <v>527</v>
      </c>
      <c r="C930" s="465"/>
      <c r="D930" s="465"/>
      <c r="E930" s="465"/>
      <c r="F930" s="465"/>
      <c r="G930" s="465"/>
      <c r="H930" s="465" t="s">
        <v>528</v>
      </c>
      <c r="I930" s="465"/>
      <c r="J930" s="465"/>
      <c r="K930" s="465"/>
      <c r="L930" s="465"/>
      <c r="M930" s="466"/>
    </row>
    <row r="931" spans="1:13" ht="51" customHeight="1">
      <c r="A931" s="497"/>
      <c r="B931" s="219" t="s">
        <v>529</v>
      </c>
      <c r="C931" s="219" t="s">
        <v>530</v>
      </c>
      <c r="D931" s="219" t="s">
        <v>531</v>
      </c>
      <c r="E931" s="219" t="s">
        <v>532</v>
      </c>
      <c r="F931" s="219">
        <v>100</v>
      </c>
      <c r="G931" s="220" t="s">
        <v>364</v>
      </c>
      <c r="H931" s="219" t="s">
        <v>533</v>
      </c>
      <c r="I931" s="219" t="s">
        <v>530</v>
      </c>
      <c r="J931" s="219" t="s">
        <v>531</v>
      </c>
      <c r="K931" s="219" t="s">
        <v>638</v>
      </c>
      <c r="L931" s="219">
        <v>100</v>
      </c>
      <c r="M931" s="221" t="s">
        <v>364</v>
      </c>
    </row>
    <row r="932" spans="1:13" ht="35.1" customHeight="1">
      <c r="A932" s="222" t="s">
        <v>380</v>
      </c>
      <c r="B932" s="224">
        <v>2.5</v>
      </c>
      <c r="C932" s="224">
        <v>4</v>
      </c>
      <c r="D932" s="224">
        <v>5</v>
      </c>
      <c r="E932" s="224">
        <v>39</v>
      </c>
      <c r="F932" s="226">
        <v>50.5</v>
      </c>
      <c r="G932" s="224" t="s">
        <v>485</v>
      </c>
      <c r="H932" s="224">
        <v>3.75</v>
      </c>
      <c r="I932" s="224" t="s">
        <v>45</v>
      </c>
      <c r="J932" s="224" t="s">
        <v>45</v>
      </c>
      <c r="K932" s="226">
        <v>30</v>
      </c>
      <c r="L932" s="226">
        <v>33.75</v>
      </c>
      <c r="M932" s="227" t="s">
        <v>575</v>
      </c>
    </row>
    <row r="933" spans="1:13" ht="35.1" customHeight="1">
      <c r="A933" s="222" t="s">
        <v>381</v>
      </c>
      <c r="B933" s="224">
        <v>4.25</v>
      </c>
      <c r="C933" s="224">
        <v>3.5</v>
      </c>
      <c r="D933" s="224">
        <v>3</v>
      </c>
      <c r="E933" s="224">
        <v>32</v>
      </c>
      <c r="F933" s="225">
        <v>42.75</v>
      </c>
      <c r="G933" s="224" t="s">
        <v>485</v>
      </c>
      <c r="H933" s="224">
        <v>4.25</v>
      </c>
      <c r="I933" s="229" t="s">
        <v>45</v>
      </c>
      <c r="J933" s="229" t="s">
        <v>45</v>
      </c>
      <c r="K933" s="229">
        <v>38.5</v>
      </c>
      <c r="L933" s="225">
        <v>42.75</v>
      </c>
      <c r="M933" s="227" t="s">
        <v>485</v>
      </c>
    </row>
    <row r="934" spans="1:13" ht="35.1" customHeight="1">
      <c r="A934" s="222" t="s">
        <v>534</v>
      </c>
      <c r="B934" s="224">
        <v>5.75</v>
      </c>
      <c r="C934" s="224">
        <v>3</v>
      </c>
      <c r="D934" s="224">
        <v>3</v>
      </c>
      <c r="E934" s="224">
        <v>23</v>
      </c>
      <c r="F934" s="224">
        <v>34.75</v>
      </c>
      <c r="G934" s="224" t="s">
        <v>575</v>
      </c>
      <c r="H934" s="224">
        <v>6</v>
      </c>
      <c r="I934" s="224">
        <v>3</v>
      </c>
      <c r="J934" s="224" t="s">
        <v>32</v>
      </c>
      <c r="K934" s="224">
        <v>18</v>
      </c>
      <c r="L934" s="225">
        <v>27</v>
      </c>
      <c r="M934" s="227" t="s">
        <v>340</v>
      </c>
    </row>
    <row r="935" spans="1:13" ht="35.1" customHeight="1">
      <c r="A935" s="222" t="s">
        <v>383</v>
      </c>
      <c r="B935" s="224">
        <v>3.25</v>
      </c>
      <c r="C935" s="224">
        <v>2</v>
      </c>
      <c r="D935" s="224">
        <v>2</v>
      </c>
      <c r="E935" s="224">
        <v>28.5</v>
      </c>
      <c r="F935" s="224">
        <v>35.75</v>
      </c>
      <c r="G935" s="224" t="s">
        <v>575</v>
      </c>
      <c r="H935" s="264">
        <v>2.5</v>
      </c>
      <c r="I935" s="264">
        <v>2</v>
      </c>
      <c r="J935" s="264">
        <v>1</v>
      </c>
      <c r="K935" s="224">
        <v>17</v>
      </c>
      <c r="L935" s="225">
        <v>22.5</v>
      </c>
      <c r="M935" s="233" t="s">
        <v>340</v>
      </c>
    </row>
    <row r="936" spans="1:13" ht="35.1" customHeight="1">
      <c r="A936" s="222" t="s">
        <v>426</v>
      </c>
      <c r="B936" s="224">
        <v>4.75</v>
      </c>
      <c r="C936" s="224"/>
      <c r="D936" s="224"/>
      <c r="E936" s="224"/>
      <c r="F936" s="224">
        <v>4.75</v>
      </c>
      <c r="G936" s="224" t="s">
        <v>340</v>
      </c>
      <c r="H936" s="224">
        <v>7</v>
      </c>
      <c r="I936" s="224">
        <v>3.5</v>
      </c>
      <c r="J936" s="224">
        <v>3.5</v>
      </c>
      <c r="K936" s="226">
        <v>30.5</v>
      </c>
      <c r="L936" s="264">
        <v>44.5</v>
      </c>
      <c r="M936" s="227" t="s">
        <v>485</v>
      </c>
    </row>
    <row r="937" spans="1:13" ht="35.1" customHeight="1">
      <c r="A937" s="222" t="s">
        <v>409</v>
      </c>
      <c r="B937" s="224"/>
      <c r="C937" s="224"/>
      <c r="D937" s="224"/>
      <c r="E937" s="224">
        <v>29</v>
      </c>
      <c r="F937" s="224"/>
      <c r="G937" s="224"/>
      <c r="H937" s="224"/>
      <c r="I937" s="224"/>
      <c r="J937" s="224"/>
      <c r="K937" s="224">
        <v>36</v>
      </c>
      <c r="L937" s="224"/>
      <c r="M937" s="227"/>
    </row>
    <row r="938" spans="1:13" ht="48.75" customHeight="1">
      <c r="A938" s="222" t="s">
        <v>535</v>
      </c>
      <c r="B938" s="215"/>
      <c r="C938" s="267" t="s">
        <v>536</v>
      </c>
      <c r="D938" s="236">
        <f>(F932+F933+F934+F935+F936)</f>
        <v>168.5</v>
      </c>
      <c r="E938" s="236"/>
      <c r="F938" s="267" t="s">
        <v>537</v>
      </c>
      <c r="G938" s="236">
        <f>(D938/500)*100</f>
        <v>33.700000000000003</v>
      </c>
      <c r="H938" s="236"/>
      <c r="I938" s="215"/>
      <c r="J938" s="498" t="s">
        <v>538</v>
      </c>
      <c r="K938" s="498"/>
      <c r="L938" s="460" t="str">
        <f>IF(G938&gt;=91,"A1",IF(G938&gt;=81,"A2",IF(G938&gt;=71,"B1",IF(G938&gt;=61,"B2",IF(G938&gt;=51,"C1",IF(G938&gt;=41,"C2",IF(G938&gt;=33,"D","E")))))))</f>
        <v>D</v>
      </c>
      <c r="M938" s="493" t="str">
        <f t="shared" ref="M938:M939" si="31">IF(K938&gt;=91,"A1",IF(K938&gt;=81,"A2",IF(K938&gt;=71,"B1",IF(K938&gt;=61,"B2",IF(K938&gt;=51,"C1",IF(K938&gt;=41,"C2",IF(K938&gt;=33,"D","E")))))))</f>
        <v>E</v>
      </c>
    </row>
    <row r="939" spans="1:13" ht="52.5" customHeight="1">
      <c r="A939" s="268" t="s">
        <v>539</v>
      </c>
      <c r="B939" s="215"/>
      <c r="C939" s="267" t="s">
        <v>540</v>
      </c>
      <c r="D939" s="236">
        <f>(L932+L933+L934+L935+L936)</f>
        <v>170.5</v>
      </c>
      <c r="E939" s="236"/>
      <c r="F939" s="267" t="s">
        <v>541</v>
      </c>
      <c r="G939" s="224">
        <f>D939/500*100</f>
        <v>34.1</v>
      </c>
      <c r="H939" s="224"/>
      <c r="I939" s="238"/>
      <c r="J939" s="498" t="s">
        <v>542</v>
      </c>
      <c r="K939" s="498"/>
      <c r="L939" s="460" t="str">
        <f>IF(G939&gt;=91,"A1",IF(G939&gt;=81,"A2",IF(G939&gt;=71,"B1",IF(G939&gt;=61,"B2",IF(G939&gt;=51,"C1",IF(G939&gt;=41,"C2",IF(G939&gt;=33,"D","E")))))))</f>
        <v>D</v>
      </c>
      <c r="M939" s="493" t="str">
        <f t="shared" si="31"/>
        <v>E</v>
      </c>
    </row>
    <row r="940" spans="1:13" ht="35.1" customHeight="1">
      <c r="A940" s="464" t="s">
        <v>543</v>
      </c>
      <c r="B940" s="465"/>
      <c r="C940" s="465"/>
      <c r="D940" s="465">
        <f>SUM(D938,D939)</f>
        <v>339</v>
      </c>
      <c r="E940" s="465"/>
      <c r="F940" s="494" t="s">
        <v>386</v>
      </c>
      <c r="G940" s="495"/>
      <c r="H940" s="496"/>
      <c r="I940" s="241">
        <f>D940*100/1000</f>
        <v>33.9</v>
      </c>
      <c r="J940" s="239" t="s">
        <v>544</v>
      </c>
      <c r="K940" s="242"/>
      <c r="L940" s="239"/>
      <c r="M940" s="243" t="str">
        <f>IF(I940&gt;=91,"A1",IF(I940&gt;=81,"A2",IF(I940&gt;=71,"B1",IF(I940&gt;=61,"B2",IF(I940&gt;=51,"C1",IF(I940&gt;=41,"C2",IF(I940&gt;=33,"D","E")))))))</f>
        <v>D</v>
      </c>
    </row>
    <row r="941" spans="1:13" ht="35.1" customHeight="1">
      <c r="A941" s="499" t="s">
        <v>545</v>
      </c>
      <c r="B941" s="500"/>
      <c r="C941" s="500"/>
      <c r="D941" s="500"/>
      <c r="E941" s="500"/>
      <c r="F941" s="500"/>
      <c r="G941" s="500"/>
      <c r="H941" s="500"/>
      <c r="I941" s="500"/>
      <c r="J941" s="500"/>
      <c r="K941" s="500"/>
      <c r="L941" s="500"/>
      <c r="M941" s="501"/>
    </row>
    <row r="942" spans="1:13" ht="35.1" customHeight="1">
      <c r="A942" s="464" t="s">
        <v>546</v>
      </c>
      <c r="B942" s="465"/>
      <c r="C942" s="465"/>
      <c r="D942" s="465"/>
      <c r="E942" s="465"/>
      <c r="F942" s="465"/>
      <c r="G942" s="465"/>
      <c r="H942" s="465"/>
      <c r="I942" s="465"/>
      <c r="J942" s="465"/>
      <c r="K942" s="465"/>
      <c r="L942" s="465"/>
      <c r="M942" s="466"/>
    </row>
    <row r="943" spans="1:13" ht="35.1" customHeight="1">
      <c r="A943" s="464" t="s">
        <v>547</v>
      </c>
      <c r="B943" s="465"/>
      <c r="C943" s="465"/>
      <c r="D943" s="465"/>
      <c r="E943" s="465"/>
      <c r="F943" s="465" t="s">
        <v>548</v>
      </c>
      <c r="G943" s="465"/>
      <c r="H943" s="465"/>
      <c r="I943" s="465"/>
      <c r="J943" s="465"/>
      <c r="K943" s="465" t="s">
        <v>549</v>
      </c>
      <c r="L943" s="465"/>
      <c r="M943" s="466"/>
    </row>
    <row r="944" spans="1:13" ht="35.1" customHeight="1">
      <c r="A944" s="467" t="s">
        <v>550</v>
      </c>
      <c r="B944" s="468"/>
      <c r="C944" s="468"/>
      <c r="D944" s="468"/>
      <c r="E944" s="468"/>
      <c r="F944" s="460" t="s">
        <v>551</v>
      </c>
      <c r="G944" s="460"/>
      <c r="H944" s="460"/>
      <c r="I944" s="460"/>
      <c r="J944" s="460"/>
      <c r="K944" s="460" t="s">
        <v>551</v>
      </c>
      <c r="L944" s="460"/>
      <c r="M944" s="493"/>
    </row>
    <row r="945" spans="1:13" ht="35.1" customHeight="1">
      <c r="A945" s="464" t="s">
        <v>552</v>
      </c>
      <c r="B945" s="465"/>
      <c r="C945" s="465"/>
      <c r="D945" s="465"/>
      <c r="E945" s="465"/>
      <c r="F945" s="465"/>
      <c r="G945" s="465"/>
      <c r="H945" s="465"/>
      <c r="I945" s="465"/>
      <c r="J945" s="465"/>
      <c r="K945" s="465"/>
      <c r="L945" s="465"/>
      <c r="M945" s="466"/>
    </row>
    <row r="946" spans="1:13" ht="35.1" customHeight="1">
      <c r="A946" s="464" t="s">
        <v>547</v>
      </c>
      <c r="B946" s="465"/>
      <c r="C946" s="465"/>
      <c r="D946" s="465"/>
      <c r="E946" s="465"/>
      <c r="F946" s="465" t="s">
        <v>548</v>
      </c>
      <c r="G946" s="465"/>
      <c r="H946" s="465"/>
      <c r="I946" s="465"/>
      <c r="J946" s="465"/>
      <c r="K946" s="465" t="s">
        <v>549</v>
      </c>
      <c r="L946" s="465"/>
      <c r="M946" s="466"/>
    </row>
    <row r="947" spans="1:13" ht="35.1" customHeight="1">
      <c r="A947" s="491" t="s">
        <v>553</v>
      </c>
      <c r="B947" s="492"/>
      <c r="C947" s="492"/>
      <c r="D947" s="492"/>
      <c r="E947" s="492"/>
      <c r="F947" s="465" t="s">
        <v>551</v>
      </c>
      <c r="G947" s="465"/>
      <c r="H947" s="465"/>
      <c r="I947" s="465"/>
      <c r="J947" s="465"/>
      <c r="K947" s="465" t="s">
        <v>551</v>
      </c>
      <c r="L947" s="465"/>
      <c r="M947" s="466"/>
    </row>
    <row r="948" spans="1:13" ht="35.1" customHeight="1">
      <c r="A948" s="491" t="s">
        <v>580</v>
      </c>
      <c r="B948" s="492"/>
      <c r="C948" s="492"/>
      <c r="D948" s="492"/>
      <c r="E948" s="492"/>
      <c r="F948" s="460" t="s">
        <v>551</v>
      </c>
      <c r="G948" s="460"/>
      <c r="H948" s="460"/>
      <c r="I948" s="460"/>
      <c r="J948" s="460"/>
      <c r="K948" s="460" t="s">
        <v>551</v>
      </c>
      <c r="L948" s="460"/>
      <c r="M948" s="493"/>
    </row>
    <row r="949" spans="1:13" ht="35.1" customHeight="1">
      <c r="A949" s="494" t="s">
        <v>555</v>
      </c>
      <c r="B949" s="495"/>
      <c r="C949" s="495"/>
      <c r="D949" s="495"/>
      <c r="E949" s="496"/>
      <c r="F949" s="461" t="s">
        <v>551</v>
      </c>
      <c r="G949" s="469"/>
      <c r="H949" s="469"/>
      <c r="I949" s="469"/>
      <c r="J949" s="462"/>
      <c r="K949" s="461" t="s">
        <v>551</v>
      </c>
      <c r="L949" s="469"/>
      <c r="M949" s="470"/>
    </row>
    <row r="950" spans="1:13" ht="35.1" customHeight="1">
      <c r="A950" s="494" t="s">
        <v>556</v>
      </c>
      <c r="B950" s="495"/>
      <c r="C950" s="495"/>
      <c r="D950" s="495"/>
      <c r="E950" s="496"/>
      <c r="F950" s="461" t="s">
        <v>551</v>
      </c>
      <c r="G950" s="469"/>
      <c r="H950" s="469"/>
      <c r="I950" s="469"/>
      <c r="J950" s="462"/>
      <c r="K950" s="461" t="s">
        <v>551</v>
      </c>
      <c r="L950" s="469"/>
      <c r="M950" s="470"/>
    </row>
    <row r="951" spans="1:13" ht="35.1" customHeight="1">
      <c r="A951" s="464" t="s">
        <v>557</v>
      </c>
      <c r="B951" s="465"/>
      <c r="C951" s="465"/>
      <c r="D951" s="465"/>
      <c r="E951" s="465"/>
      <c r="F951" s="465"/>
      <c r="G951" s="465"/>
      <c r="H951" s="465"/>
      <c r="I951" s="465"/>
      <c r="J951" s="465"/>
      <c r="K951" s="465"/>
      <c r="L951" s="465"/>
      <c r="M951" s="466"/>
    </row>
    <row r="952" spans="1:13" ht="35.1" customHeight="1">
      <c r="A952" s="464" t="s">
        <v>547</v>
      </c>
      <c r="B952" s="465"/>
      <c r="C952" s="465"/>
      <c r="D952" s="465"/>
      <c r="E952" s="465"/>
      <c r="F952" s="465" t="s">
        <v>548</v>
      </c>
      <c r="G952" s="465"/>
      <c r="H952" s="465"/>
      <c r="I952" s="465"/>
      <c r="J952" s="465"/>
      <c r="K952" s="465" t="s">
        <v>549</v>
      </c>
      <c r="L952" s="465"/>
      <c r="M952" s="466"/>
    </row>
    <row r="953" spans="1:13" ht="35.1" customHeight="1">
      <c r="A953" s="467" t="s">
        <v>418</v>
      </c>
      <c r="B953" s="468"/>
      <c r="C953" s="468"/>
      <c r="D953" s="468"/>
      <c r="E953" s="468"/>
      <c r="F953" s="468"/>
      <c r="G953" s="461" t="s">
        <v>659</v>
      </c>
      <c r="H953" s="469"/>
      <c r="I953" s="469"/>
      <c r="J953" s="469"/>
      <c r="K953" s="469"/>
      <c r="L953" s="469"/>
      <c r="M953" s="470"/>
    </row>
    <row r="954" spans="1:13" ht="35.1" customHeight="1">
      <c r="A954" s="222" t="s">
        <v>558</v>
      </c>
      <c r="B954" s="471"/>
      <c r="C954" s="471"/>
      <c r="D954" s="471"/>
      <c r="E954" s="471"/>
      <c r="F954" s="471"/>
      <c r="G954" s="471"/>
      <c r="H954" s="471"/>
      <c r="I954" s="471"/>
      <c r="J954" s="471"/>
      <c r="K954" s="471"/>
      <c r="L954" s="471"/>
      <c r="M954" s="472"/>
    </row>
    <row r="955" spans="1:13" ht="35.1" customHeight="1">
      <c r="A955" s="222" t="s">
        <v>559</v>
      </c>
      <c r="B955" s="471"/>
      <c r="C955" s="471"/>
      <c r="D955" s="471"/>
      <c r="E955" s="471"/>
      <c r="F955" s="471"/>
      <c r="G955" s="471"/>
      <c r="H955" s="471"/>
      <c r="I955" s="471"/>
      <c r="J955" s="471"/>
      <c r="K955" s="471"/>
      <c r="L955" s="471"/>
      <c r="M955" s="472"/>
    </row>
    <row r="956" spans="1:13" ht="35.1" customHeight="1">
      <c r="A956" s="473" t="s">
        <v>633</v>
      </c>
      <c r="B956" s="474"/>
      <c r="C956" s="475"/>
      <c r="D956" s="482" t="s">
        <v>634</v>
      </c>
      <c r="E956" s="474"/>
      <c r="F956" s="474"/>
      <c r="G956" s="474"/>
      <c r="H956" s="474"/>
      <c r="I956" s="475"/>
      <c r="J956" s="482" t="s">
        <v>560</v>
      </c>
      <c r="K956" s="474"/>
      <c r="L956" s="474"/>
      <c r="M956" s="485"/>
    </row>
    <row r="957" spans="1:13" ht="35.1" customHeight="1">
      <c r="A957" s="476"/>
      <c r="B957" s="522"/>
      <c r="C957" s="478"/>
      <c r="D957" s="483"/>
      <c r="E957" s="522"/>
      <c r="F957" s="522"/>
      <c r="G957" s="522"/>
      <c r="H957" s="522"/>
      <c r="I957" s="478"/>
      <c r="J957" s="483"/>
      <c r="K957" s="522"/>
      <c r="L957" s="522"/>
      <c r="M957" s="486"/>
    </row>
    <row r="958" spans="1:13" ht="35.1" customHeight="1">
      <c r="A958" s="476"/>
      <c r="B958" s="522"/>
      <c r="C958" s="478"/>
      <c r="D958" s="483"/>
      <c r="E958" s="522"/>
      <c r="F958" s="522"/>
      <c r="G958" s="522"/>
      <c r="H958" s="522"/>
      <c r="I958" s="478"/>
      <c r="J958" s="483"/>
      <c r="K958" s="522"/>
      <c r="L958" s="522"/>
      <c r="M958" s="486"/>
    </row>
    <row r="959" spans="1:13" ht="35.1" customHeight="1">
      <c r="A959" s="479"/>
      <c r="B959" s="480"/>
      <c r="C959" s="481"/>
      <c r="D959" s="484"/>
      <c r="E959" s="480"/>
      <c r="F959" s="480"/>
      <c r="G959" s="480"/>
      <c r="H959" s="480"/>
      <c r="I959" s="481"/>
      <c r="J959" s="484"/>
      <c r="K959" s="480"/>
      <c r="L959" s="480"/>
      <c r="M959" s="487"/>
    </row>
    <row r="960" spans="1:13" ht="35.1" customHeight="1">
      <c r="A960" s="464" t="s">
        <v>561</v>
      </c>
      <c r="B960" s="465"/>
      <c r="C960" s="465"/>
      <c r="D960" s="465"/>
      <c r="E960" s="465"/>
      <c r="F960" s="465"/>
      <c r="G960" s="465"/>
      <c r="H960" s="488" t="s">
        <v>562</v>
      </c>
      <c r="I960" s="489"/>
      <c r="J960" s="489"/>
      <c r="K960" s="489"/>
      <c r="L960" s="489"/>
      <c r="M960" s="490"/>
    </row>
    <row r="961" spans="1:13" ht="35.1" customHeight="1">
      <c r="A961" s="244" t="s">
        <v>563</v>
      </c>
      <c r="B961" s="465" t="s">
        <v>379</v>
      </c>
      <c r="C961" s="465"/>
      <c r="D961" s="215" t="s">
        <v>563</v>
      </c>
      <c r="E961" s="224"/>
      <c r="F961" s="465" t="s">
        <v>379</v>
      </c>
      <c r="G961" s="465"/>
      <c r="H961" s="245"/>
      <c r="I961" s="245"/>
      <c r="J961" s="241" t="s">
        <v>564</v>
      </c>
      <c r="K961" s="245"/>
      <c r="L961" s="241" t="s">
        <v>379</v>
      </c>
      <c r="M961" s="246"/>
    </row>
    <row r="962" spans="1:13" ht="35.1" customHeight="1">
      <c r="A962" s="247" t="s">
        <v>565</v>
      </c>
      <c r="B962" s="460" t="s">
        <v>566</v>
      </c>
      <c r="C962" s="460"/>
      <c r="D962" s="460" t="s">
        <v>567</v>
      </c>
      <c r="E962" s="460"/>
      <c r="F962" s="460" t="s">
        <v>568</v>
      </c>
      <c r="G962" s="460"/>
      <c r="H962" s="245"/>
      <c r="I962" s="245"/>
      <c r="J962" s="461">
        <v>3</v>
      </c>
      <c r="K962" s="462"/>
      <c r="L962" s="224" t="s">
        <v>336</v>
      </c>
      <c r="M962" s="246"/>
    </row>
    <row r="963" spans="1:13" ht="35.1" customHeight="1">
      <c r="A963" s="247" t="s">
        <v>569</v>
      </c>
      <c r="B963" s="460" t="s">
        <v>570</v>
      </c>
      <c r="C963" s="460"/>
      <c r="D963" s="460" t="s">
        <v>571</v>
      </c>
      <c r="E963" s="460"/>
      <c r="F963" s="460" t="s">
        <v>485</v>
      </c>
      <c r="G963" s="460"/>
      <c r="H963" s="245"/>
      <c r="I963" s="245"/>
      <c r="J963" s="461">
        <v>2</v>
      </c>
      <c r="K963" s="462"/>
      <c r="L963" s="224" t="s">
        <v>551</v>
      </c>
      <c r="M963" s="246"/>
    </row>
    <row r="964" spans="1:13" ht="35.1" customHeight="1">
      <c r="A964" s="247" t="s">
        <v>572</v>
      </c>
      <c r="B964" s="460" t="s">
        <v>573</v>
      </c>
      <c r="C964" s="460"/>
      <c r="D964" s="460" t="s">
        <v>574</v>
      </c>
      <c r="E964" s="460"/>
      <c r="F964" s="460" t="s">
        <v>575</v>
      </c>
      <c r="G964" s="460"/>
      <c r="H964" s="245"/>
      <c r="I964" s="245"/>
      <c r="J964" s="461">
        <v>1</v>
      </c>
      <c r="K964" s="462"/>
      <c r="L964" s="224" t="s">
        <v>333</v>
      </c>
      <c r="M964" s="246"/>
    </row>
    <row r="965" spans="1:13" ht="35.1" customHeight="1" thickBot="1">
      <c r="A965" s="248" t="s">
        <v>576</v>
      </c>
      <c r="B965" s="463" t="s">
        <v>577</v>
      </c>
      <c r="C965" s="463"/>
      <c r="D965" s="463" t="s">
        <v>578</v>
      </c>
      <c r="E965" s="463"/>
      <c r="F965" s="463" t="s">
        <v>340</v>
      </c>
      <c r="G965" s="463"/>
      <c r="H965" s="249"/>
      <c r="I965" s="249"/>
      <c r="J965" s="249"/>
      <c r="K965" s="249"/>
      <c r="L965" s="249"/>
      <c r="M965" s="250"/>
    </row>
    <row r="966" spans="1:13" ht="35.1" customHeight="1" thickBot="1"/>
    <row r="967" spans="1:13" ht="35.1" customHeight="1">
      <c r="A967" s="210"/>
      <c r="B967" s="511" t="s">
        <v>507</v>
      </c>
      <c r="C967" s="511"/>
      <c r="D967" s="511"/>
      <c r="E967" s="511"/>
      <c r="F967" s="511"/>
      <c r="G967" s="511"/>
      <c r="H967" s="511"/>
      <c r="I967" s="512"/>
      <c r="J967" s="513" t="s">
        <v>508</v>
      </c>
      <c r="K967" s="511"/>
      <c r="L967" s="511"/>
      <c r="M967" s="514"/>
    </row>
    <row r="968" spans="1:13" ht="35.1" customHeight="1">
      <c r="A968" s="464" t="s">
        <v>509</v>
      </c>
      <c r="B968" s="465"/>
      <c r="C968" s="465"/>
      <c r="D968" s="465"/>
      <c r="E968" s="465"/>
      <c r="F968" s="465"/>
      <c r="G968" s="465"/>
      <c r="H968" s="465"/>
      <c r="I968" s="465"/>
      <c r="J968" s="465"/>
      <c r="K968" s="465"/>
      <c r="L968" s="465"/>
      <c r="M968" s="466"/>
    </row>
    <row r="969" spans="1:13" ht="35.1" customHeight="1">
      <c r="A969" s="212"/>
      <c r="B969" s="474" t="s">
        <v>510</v>
      </c>
      <c r="C969" s="474"/>
      <c r="D969" s="474"/>
      <c r="E969" s="475"/>
      <c r="F969" s="517" t="s">
        <v>511</v>
      </c>
      <c r="G969" s="518"/>
      <c r="H969" s="488" t="s">
        <v>512</v>
      </c>
      <c r="I969" s="489"/>
      <c r="J969" s="515"/>
      <c r="K969" s="214" t="s">
        <v>513</v>
      </c>
      <c r="L969" s="215"/>
      <c r="M969" s="216"/>
    </row>
    <row r="970" spans="1:13" ht="35.1" customHeight="1">
      <c r="A970" s="516" t="s">
        <v>629</v>
      </c>
      <c r="B970" s="489"/>
      <c r="C970" s="489"/>
      <c r="D970" s="489"/>
      <c r="E970" s="489"/>
      <c r="F970" s="489"/>
      <c r="G970" s="489"/>
      <c r="H970" s="489"/>
      <c r="I970" s="489"/>
      <c r="J970" s="489"/>
      <c r="K970" s="489"/>
      <c r="L970" s="489"/>
      <c r="M970" s="490"/>
    </row>
    <row r="971" spans="1:13" ht="35.1" customHeight="1">
      <c r="A971" s="494" t="s">
        <v>514</v>
      </c>
      <c r="B971" s="495"/>
      <c r="C971" s="495"/>
      <c r="D971" s="495"/>
      <c r="E971" s="495"/>
      <c r="F971" s="495"/>
      <c r="G971" s="495"/>
      <c r="H971" s="495"/>
      <c r="I971" s="495"/>
      <c r="J971" s="495"/>
      <c r="K971" s="495"/>
      <c r="L971" s="495"/>
      <c r="M971" s="502"/>
    </row>
    <row r="972" spans="1:13" ht="35.1" customHeight="1">
      <c r="A972" s="491" t="s">
        <v>515</v>
      </c>
      <c r="B972" s="492"/>
      <c r="C972" s="503" t="s">
        <v>419</v>
      </c>
      <c r="D972" s="504"/>
      <c r="E972" s="504"/>
      <c r="F972" s="504"/>
      <c r="G972" s="505"/>
      <c r="H972" s="217" t="s">
        <v>516</v>
      </c>
      <c r="I972" s="218"/>
      <c r="J972" s="500">
        <v>21</v>
      </c>
      <c r="K972" s="500"/>
      <c r="L972" s="500"/>
      <c r="M972" s="501"/>
    </row>
    <row r="973" spans="1:13" ht="35.1" customHeight="1">
      <c r="A973" s="491" t="s">
        <v>517</v>
      </c>
      <c r="B973" s="492"/>
      <c r="C973" s="506" t="s">
        <v>372</v>
      </c>
      <c r="D973" s="495"/>
      <c r="E973" s="495"/>
      <c r="F973" s="495"/>
      <c r="G973" s="496"/>
      <c r="H973" s="217" t="s">
        <v>518</v>
      </c>
      <c r="I973" s="218"/>
      <c r="J973" s="500" t="s">
        <v>239</v>
      </c>
      <c r="K973" s="500"/>
      <c r="L973" s="500"/>
      <c r="M973" s="501"/>
    </row>
    <row r="974" spans="1:13" ht="35.1" customHeight="1">
      <c r="A974" s="491" t="s">
        <v>519</v>
      </c>
      <c r="B974" s="492"/>
      <c r="C974" s="503" t="s">
        <v>614</v>
      </c>
      <c r="D974" s="504"/>
      <c r="E974" s="504"/>
      <c r="F974" s="504"/>
      <c r="G974" s="505"/>
      <c r="H974" s="217" t="s">
        <v>521</v>
      </c>
      <c r="I974" s="218"/>
      <c r="J974" s="500">
        <v>9622338463</v>
      </c>
      <c r="K974" s="500"/>
      <c r="L974" s="500"/>
      <c r="M974" s="501"/>
    </row>
    <row r="975" spans="1:13" ht="35.1" customHeight="1">
      <c r="A975" s="491" t="s">
        <v>522</v>
      </c>
      <c r="B975" s="492"/>
      <c r="C975" s="503" t="s">
        <v>242</v>
      </c>
      <c r="D975" s="504"/>
      <c r="E975" s="504"/>
      <c r="F975" s="504"/>
      <c r="G975" s="505"/>
      <c r="H975" s="467" t="s">
        <v>375</v>
      </c>
      <c r="I975" s="468"/>
      <c r="J975" s="500" t="s">
        <v>241</v>
      </c>
      <c r="K975" s="500"/>
      <c r="L975" s="500"/>
      <c r="M975" s="501"/>
    </row>
    <row r="976" spans="1:13" ht="35.1" customHeight="1">
      <c r="A976" s="491" t="s">
        <v>523</v>
      </c>
      <c r="B976" s="492"/>
      <c r="C976" s="508" t="s">
        <v>615</v>
      </c>
      <c r="D976" s="509"/>
      <c r="E976" s="509"/>
      <c r="F976" s="509"/>
      <c r="G976" s="509"/>
      <c r="H976" s="509"/>
      <c r="I976" s="509"/>
      <c r="J976" s="509"/>
      <c r="K976" s="509"/>
      <c r="L976" s="509"/>
      <c r="M976" s="510"/>
    </row>
    <row r="977" spans="1:13" ht="35.1" customHeight="1">
      <c r="A977" s="464" t="s">
        <v>525</v>
      </c>
      <c r="B977" s="465"/>
      <c r="C977" s="465"/>
      <c r="D977" s="465"/>
      <c r="E977" s="465"/>
      <c r="F977" s="465"/>
      <c r="G977" s="465"/>
      <c r="H977" s="465"/>
      <c r="I977" s="465"/>
      <c r="J977" s="465"/>
      <c r="K977" s="465"/>
      <c r="L977" s="465"/>
      <c r="M977" s="466"/>
    </row>
    <row r="978" spans="1:13" ht="35.1" customHeight="1">
      <c r="A978" s="497" t="s">
        <v>526</v>
      </c>
      <c r="B978" s="465" t="s">
        <v>527</v>
      </c>
      <c r="C978" s="465"/>
      <c r="D978" s="465"/>
      <c r="E978" s="465"/>
      <c r="F978" s="465"/>
      <c r="G978" s="465"/>
      <c r="H978" s="465" t="s">
        <v>528</v>
      </c>
      <c r="I978" s="465"/>
      <c r="J978" s="465"/>
      <c r="K978" s="465"/>
      <c r="L978" s="465"/>
      <c r="M978" s="466"/>
    </row>
    <row r="979" spans="1:13" ht="48.75" customHeight="1">
      <c r="A979" s="497"/>
      <c r="B979" s="219" t="s">
        <v>529</v>
      </c>
      <c r="C979" s="219" t="s">
        <v>530</v>
      </c>
      <c r="D979" s="219" t="s">
        <v>531</v>
      </c>
      <c r="E979" s="219" t="s">
        <v>532</v>
      </c>
      <c r="F979" s="219">
        <v>100</v>
      </c>
      <c r="G979" s="220" t="s">
        <v>364</v>
      </c>
      <c r="H979" s="219" t="s">
        <v>533</v>
      </c>
      <c r="I979" s="219" t="s">
        <v>530</v>
      </c>
      <c r="J979" s="219" t="s">
        <v>531</v>
      </c>
      <c r="K979" s="219" t="s">
        <v>638</v>
      </c>
      <c r="L979" s="219">
        <v>100</v>
      </c>
      <c r="M979" s="221" t="s">
        <v>364</v>
      </c>
    </row>
    <row r="980" spans="1:13" ht="35.1" customHeight="1">
      <c r="A980" s="222" t="s">
        <v>380</v>
      </c>
      <c r="B980" s="224">
        <v>4.75</v>
      </c>
      <c r="C980" s="224">
        <v>3</v>
      </c>
      <c r="D980" s="224">
        <v>3</v>
      </c>
      <c r="E980" s="224">
        <v>23</v>
      </c>
      <c r="F980" s="269">
        <v>33.75</v>
      </c>
      <c r="G980" s="262" t="s">
        <v>575</v>
      </c>
      <c r="H980" s="224">
        <v>6.25</v>
      </c>
      <c r="I980" s="224">
        <v>3</v>
      </c>
      <c r="J980" s="224" t="s">
        <v>57</v>
      </c>
      <c r="K980" s="225">
        <v>38</v>
      </c>
      <c r="L980" s="225">
        <v>47.25</v>
      </c>
      <c r="M980" s="224" t="s">
        <v>485</v>
      </c>
    </row>
    <row r="981" spans="1:13" ht="35.1" customHeight="1">
      <c r="A981" s="222" t="s">
        <v>381</v>
      </c>
      <c r="B981" s="224">
        <v>4</v>
      </c>
      <c r="C981" s="224">
        <v>4</v>
      </c>
      <c r="D981" s="224">
        <v>4</v>
      </c>
      <c r="E981" s="224">
        <v>37.5</v>
      </c>
      <c r="F981" s="269">
        <v>49.5</v>
      </c>
      <c r="G981" s="262" t="s">
        <v>485</v>
      </c>
      <c r="H981" s="224">
        <v>4</v>
      </c>
      <c r="I981" s="229" t="s">
        <v>45</v>
      </c>
      <c r="J981" s="229" t="s">
        <v>45</v>
      </c>
      <c r="K981" s="229">
        <v>38.5</v>
      </c>
      <c r="L981" s="225">
        <v>42.5</v>
      </c>
      <c r="M981" s="224" t="s">
        <v>485</v>
      </c>
    </row>
    <row r="982" spans="1:13" ht="35.1" customHeight="1">
      <c r="A982" s="222" t="s">
        <v>534</v>
      </c>
      <c r="B982" s="224">
        <v>3.5</v>
      </c>
      <c r="C982" s="224">
        <v>3</v>
      </c>
      <c r="D982" s="224">
        <v>3.5</v>
      </c>
      <c r="E982" s="224">
        <v>16</v>
      </c>
      <c r="F982" s="262">
        <v>26</v>
      </c>
      <c r="G982" s="262" t="s">
        <v>340</v>
      </c>
      <c r="H982" s="224">
        <v>3.5</v>
      </c>
      <c r="I982" s="224">
        <v>3</v>
      </c>
      <c r="J982" s="224" t="s">
        <v>32</v>
      </c>
      <c r="K982" s="224">
        <v>22</v>
      </c>
      <c r="L982" s="225">
        <v>28.5</v>
      </c>
      <c r="M982" s="224" t="s">
        <v>340</v>
      </c>
    </row>
    <row r="983" spans="1:13" ht="35.1" customHeight="1">
      <c r="A983" s="222" t="s">
        <v>383</v>
      </c>
      <c r="B983" s="224">
        <v>2.25</v>
      </c>
      <c r="C983" s="224">
        <v>2</v>
      </c>
      <c r="D983" s="224">
        <v>2</v>
      </c>
      <c r="E983" s="224">
        <v>14.5</v>
      </c>
      <c r="F983" s="262">
        <v>20.75</v>
      </c>
      <c r="G983" s="262" t="s">
        <v>340</v>
      </c>
      <c r="H983" s="264">
        <v>4</v>
      </c>
      <c r="I983" s="226">
        <v>3</v>
      </c>
      <c r="J983" s="226">
        <v>2</v>
      </c>
      <c r="K983" s="224">
        <v>19</v>
      </c>
      <c r="L983" s="226">
        <v>28</v>
      </c>
      <c r="M983" s="225" t="s">
        <v>340</v>
      </c>
    </row>
    <row r="984" spans="1:13" ht="35.1" customHeight="1">
      <c r="A984" s="222" t="s">
        <v>426</v>
      </c>
      <c r="B984" s="224">
        <v>3</v>
      </c>
      <c r="C984" s="224">
        <v>2</v>
      </c>
      <c r="D984" s="224">
        <v>3</v>
      </c>
      <c r="E984" s="224">
        <v>28</v>
      </c>
      <c r="F984" s="224">
        <v>36</v>
      </c>
      <c r="G984" s="262" t="s">
        <v>575</v>
      </c>
      <c r="H984" s="224">
        <v>7</v>
      </c>
      <c r="I984" s="224">
        <v>3.5</v>
      </c>
      <c r="J984" s="224">
        <v>3.5</v>
      </c>
      <c r="K984" s="264">
        <v>22.5</v>
      </c>
      <c r="L984" s="226">
        <v>36.5</v>
      </c>
      <c r="M984" s="224" t="s">
        <v>575</v>
      </c>
    </row>
    <row r="985" spans="1:13" ht="35.1" customHeight="1">
      <c r="A985" s="222" t="s">
        <v>409</v>
      </c>
      <c r="B985" s="224"/>
      <c r="C985" s="224"/>
      <c r="D985" s="224"/>
      <c r="E985" s="224">
        <v>32</v>
      </c>
      <c r="F985" s="224"/>
      <c r="G985" s="224"/>
      <c r="H985" s="224"/>
      <c r="I985" s="224"/>
      <c r="J985" s="224"/>
      <c r="K985" s="224">
        <v>25</v>
      </c>
      <c r="L985" s="224"/>
      <c r="M985" s="227"/>
    </row>
    <row r="986" spans="1:13" ht="48.75" customHeight="1">
      <c r="A986" s="215" t="s">
        <v>535</v>
      </c>
      <c r="B986" s="215"/>
      <c r="C986" s="267" t="s">
        <v>536</v>
      </c>
      <c r="D986" s="236">
        <f>(F980+F981+F982+F983+F984)</f>
        <v>166</v>
      </c>
      <c r="E986" s="236"/>
      <c r="F986" s="267" t="s">
        <v>537</v>
      </c>
      <c r="G986" s="236">
        <f>(D986/500)*100</f>
        <v>33.200000000000003</v>
      </c>
      <c r="H986" s="236"/>
      <c r="I986" s="215"/>
      <c r="J986" s="498" t="s">
        <v>538</v>
      </c>
      <c r="K986" s="498"/>
      <c r="L986" s="460" t="str">
        <f>IF(G986&gt;=91,"A1",IF(G986&gt;=81,"A2",IF(G986&gt;=71,"B1",IF(G986&gt;=61,"B2",IF(G986&gt;=51,"C1",IF(G986&gt;=41,"C2",IF(G986&gt;=33,"D","E")))))))</f>
        <v>D</v>
      </c>
      <c r="M986" s="460" t="str">
        <f t="shared" ref="M986" si="32">IF(K986&gt;=91,"A1",IF(K986&gt;=81,"A2",IF(K986&gt;=71,"B1",IF(K986&gt;=61,"B2",IF(K986&gt;=51,"C1",IF(K986&gt;=41,"C2",IF(K986&gt;=33,"D","E")))))))</f>
        <v>E</v>
      </c>
    </row>
    <row r="987" spans="1:13" ht="52.5" customHeight="1">
      <c r="A987" s="267" t="s">
        <v>539</v>
      </c>
      <c r="B987" s="215"/>
      <c r="C987" s="267" t="s">
        <v>540</v>
      </c>
      <c r="D987" s="236">
        <f>(L980+L981+L982+L983+L984)</f>
        <v>182.75</v>
      </c>
      <c r="E987" s="236"/>
      <c r="F987" s="267" t="s">
        <v>541</v>
      </c>
      <c r="G987" s="224">
        <f>D987/500*100</f>
        <v>36.549999999999997</v>
      </c>
      <c r="H987" s="224"/>
      <c r="I987" s="238"/>
      <c r="J987" s="543" t="s">
        <v>542</v>
      </c>
      <c r="K987" s="544"/>
      <c r="L987" s="461" t="str">
        <f>IF(G987&gt;=91,"A1",IF(G987&gt;=81,"A2",IF(G987&gt;=71,"B1",IF(G987&gt;=61,"B2",IF(G987&gt;=51,"C1",IF(G987&gt;=41,"C2",IF(G987&gt;=33,"D","E")))))))</f>
        <v>D</v>
      </c>
      <c r="M987" s="462"/>
    </row>
    <row r="988" spans="1:13" ht="35.1" customHeight="1">
      <c r="A988" s="464" t="s">
        <v>543</v>
      </c>
      <c r="B988" s="465"/>
      <c r="C988" s="465"/>
      <c r="D988" s="465">
        <f>SUM(D986,D987)</f>
        <v>348.75</v>
      </c>
      <c r="E988" s="465"/>
      <c r="F988" s="494" t="s">
        <v>386</v>
      </c>
      <c r="G988" s="495"/>
      <c r="H988" s="496"/>
      <c r="I988" s="280">
        <f>D988*100/1000</f>
        <v>34.875</v>
      </c>
      <c r="J988" s="239" t="s">
        <v>544</v>
      </c>
      <c r="K988" s="242"/>
      <c r="L988" s="239"/>
      <c r="M988" s="238" t="str">
        <f>IF(I988&gt;=91,"A1",IF(I988&gt;=81,"A2",IF(I988&gt;=71,"B1",IF(I988&gt;=61,"B2",IF(I988&gt;=51,"C1",IF(I988&gt;=41,"C2",IF(I988&gt;=33,"D","E")))))))</f>
        <v>D</v>
      </c>
    </row>
    <row r="989" spans="1:13" ht="35.1" customHeight="1">
      <c r="A989" s="499" t="s">
        <v>545</v>
      </c>
      <c r="B989" s="500"/>
      <c r="C989" s="500"/>
      <c r="D989" s="500"/>
      <c r="E989" s="500"/>
      <c r="F989" s="500"/>
      <c r="G989" s="500"/>
      <c r="H989" s="500"/>
      <c r="I989" s="500"/>
      <c r="J989" s="500"/>
      <c r="K989" s="500"/>
      <c r="L989" s="500"/>
      <c r="M989" s="501"/>
    </row>
    <row r="990" spans="1:13" ht="35.1" customHeight="1">
      <c r="A990" s="464" t="s">
        <v>546</v>
      </c>
      <c r="B990" s="465"/>
      <c r="C990" s="465"/>
      <c r="D990" s="465"/>
      <c r="E990" s="465"/>
      <c r="F990" s="465"/>
      <c r="G990" s="465"/>
      <c r="H990" s="465"/>
      <c r="I990" s="465"/>
      <c r="J990" s="465"/>
      <c r="K990" s="465"/>
      <c r="L990" s="465"/>
      <c r="M990" s="466"/>
    </row>
    <row r="991" spans="1:13" ht="35.1" customHeight="1">
      <c r="A991" s="464" t="s">
        <v>547</v>
      </c>
      <c r="B991" s="465"/>
      <c r="C991" s="465"/>
      <c r="D991" s="465"/>
      <c r="E991" s="465"/>
      <c r="F991" s="465" t="s">
        <v>548</v>
      </c>
      <c r="G991" s="465"/>
      <c r="H991" s="465"/>
      <c r="I991" s="465"/>
      <c r="J991" s="465"/>
      <c r="K991" s="465" t="s">
        <v>549</v>
      </c>
      <c r="L991" s="465"/>
      <c r="M991" s="466"/>
    </row>
    <row r="992" spans="1:13" ht="35.1" customHeight="1">
      <c r="A992" s="467" t="s">
        <v>550</v>
      </c>
      <c r="B992" s="468"/>
      <c r="C992" s="468"/>
      <c r="D992" s="468"/>
      <c r="E992" s="468"/>
      <c r="F992" s="460" t="s">
        <v>551</v>
      </c>
      <c r="G992" s="460"/>
      <c r="H992" s="460"/>
      <c r="I992" s="460"/>
      <c r="J992" s="460"/>
      <c r="K992" s="460" t="s">
        <v>551</v>
      </c>
      <c r="L992" s="460"/>
      <c r="M992" s="493"/>
    </row>
    <row r="993" spans="1:13" ht="35.1" customHeight="1">
      <c r="A993" s="464" t="s">
        <v>552</v>
      </c>
      <c r="B993" s="465"/>
      <c r="C993" s="465"/>
      <c r="D993" s="465"/>
      <c r="E993" s="465"/>
      <c r="F993" s="465"/>
      <c r="G993" s="465"/>
      <c r="H993" s="465"/>
      <c r="I993" s="465"/>
      <c r="J993" s="465"/>
      <c r="K993" s="465"/>
      <c r="L993" s="465"/>
      <c r="M993" s="466"/>
    </row>
    <row r="994" spans="1:13" ht="35.1" customHeight="1">
      <c r="A994" s="464" t="s">
        <v>547</v>
      </c>
      <c r="B994" s="465"/>
      <c r="C994" s="465"/>
      <c r="D994" s="465"/>
      <c r="E994" s="465"/>
      <c r="F994" s="465" t="s">
        <v>548</v>
      </c>
      <c r="G994" s="465"/>
      <c r="H994" s="465"/>
      <c r="I994" s="465"/>
      <c r="J994" s="465"/>
      <c r="K994" s="465" t="s">
        <v>549</v>
      </c>
      <c r="L994" s="465"/>
      <c r="M994" s="466"/>
    </row>
    <row r="995" spans="1:13" ht="35.1" customHeight="1">
      <c r="A995" s="491" t="s">
        <v>553</v>
      </c>
      <c r="B995" s="492"/>
      <c r="C995" s="492"/>
      <c r="D995" s="492"/>
      <c r="E995" s="492"/>
      <c r="F995" s="465" t="s">
        <v>336</v>
      </c>
      <c r="G995" s="465"/>
      <c r="H995" s="465"/>
      <c r="I995" s="465"/>
      <c r="J995" s="465"/>
      <c r="K995" s="465" t="s">
        <v>336</v>
      </c>
      <c r="L995" s="465"/>
      <c r="M995" s="466"/>
    </row>
    <row r="996" spans="1:13" ht="35.1" customHeight="1">
      <c r="A996" s="491" t="s">
        <v>580</v>
      </c>
      <c r="B996" s="492"/>
      <c r="C996" s="492"/>
      <c r="D996" s="492"/>
      <c r="E996" s="492"/>
      <c r="F996" s="460" t="s">
        <v>551</v>
      </c>
      <c r="G996" s="460"/>
      <c r="H996" s="460"/>
      <c r="I996" s="460"/>
      <c r="J996" s="460"/>
      <c r="K996" s="460" t="s">
        <v>551</v>
      </c>
      <c r="L996" s="460"/>
      <c r="M996" s="493"/>
    </row>
    <row r="997" spans="1:13" ht="35.1" customHeight="1">
      <c r="A997" s="494" t="s">
        <v>555</v>
      </c>
      <c r="B997" s="495"/>
      <c r="C997" s="495"/>
      <c r="D997" s="495"/>
      <c r="E997" s="496"/>
      <c r="F997" s="461" t="s">
        <v>551</v>
      </c>
      <c r="G997" s="469"/>
      <c r="H997" s="469"/>
      <c r="I997" s="469"/>
      <c r="J997" s="462"/>
      <c r="K997" s="461" t="s">
        <v>551</v>
      </c>
      <c r="L997" s="469"/>
      <c r="M997" s="470"/>
    </row>
    <row r="998" spans="1:13" ht="35.1" customHeight="1">
      <c r="A998" s="494" t="s">
        <v>556</v>
      </c>
      <c r="B998" s="495"/>
      <c r="C998" s="495"/>
      <c r="D998" s="495"/>
      <c r="E998" s="496"/>
      <c r="F998" s="461" t="s">
        <v>336</v>
      </c>
      <c r="G998" s="469"/>
      <c r="H998" s="469"/>
      <c r="I998" s="469"/>
      <c r="J998" s="462"/>
      <c r="K998" s="461" t="s">
        <v>336</v>
      </c>
      <c r="L998" s="469"/>
      <c r="M998" s="470"/>
    </row>
    <row r="999" spans="1:13" ht="35.1" customHeight="1">
      <c r="A999" s="464" t="s">
        <v>557</v>
      </c>
      <c r="B999" s="465"/>
      <c r="C999" s="465"/>
      <c r="D999" s="465"/>
      <c r="E999" s="465"/>
      <c r="F999" s="465"/>
      <c r="G999" s="465"/>
      <c r="H999" s="465"/>
      <c r="I999" s="465"/>
      <c r="J999" s="465"/>
      <c r="K999" s="465"/>
      <c r="L999" s="465"/>
      <c r="M999" s="466"/>
    </row>
    <row r="1000" spans="1:13" ht="35.1" customHeight="1">
      <c r="A1000" s="464" t="s">
        <v>547</v>
      </c>
      <c r="B1000" s="465"/>
      <c r="C1000" s="465"/>
      <c r="D1000" s="465"/>
      <c r="E1000" s="465"/>
      <c r="F1000" s="465" t="s">
        <v>548</v>
      </c>
      <c r="G1000" s="465"/>
      <c r="H1000" s="465"/>
      <c r="I1000" s="465"/>
      <c r="J1000" s="465"/>
      <c r="K1000" s="465" t="s">
        <v>549</v>
      </c>
      <c r="L1000" s="465"/>
      <c r="M1000" s="466"/>
    </row>
    <row r="1001" spans="1:13" ht="35.1" customHeight="1">
      <c r="A1001" s="467" t="s">
        <v>418</v>
      </c>
      <c r="B1001" s="468"/>
      <c r="C1001" s="468"/>
      <c r="D1001" s="468"/>
      <c r="E1001" s="468"/>
      <c r="F1001" s="468"/>
      <c r="G1001" s="461" t="s">
        <v>651</v>
      </c>
      <c r="H1001" s="469"/>
      <c r="I1001" s="469"/>
      <c r="J1001" s="469"/>
      <c r="K1001" s="469"/>
      <c r="L1001" s="469"/>
      <c r="M1001" s="470"/>
    </row>
    <row r="1002" spans="1:13" ht="35.1" customHeight="1">
      <c r="A1002" s="222" t="s">
        <v>558</v>
      </c>
      <c r="B1002" s="471"/>
      <c r="C1002" s="471"/>
      <c r="D1002" s="471"/>
      <c r="E1002" s="471"/>
      <c r="F1002" s="471"/>
      <c r="G1002" s="471"/>
      <c r="H1002" s="471"/>
      <c r="I1002" s="471"/>
      <c r="J1002" s="471"/>
      <c r="K1002" s="471"/>
      <c r="L1002" s="471"/>
      <c r="M1002" s="472"/>
    </row>
    <row r="1003" spans="1:13" ht="35.1" customHeight="1">
      <c r="A1003" s="222" t="s">
        <v>559</v>
      </c>
      <c r="B1003" s="471"/>
      <c r="C1003" s="471"/>
      <c r="D1003" s="471"/>
      <c r="E1003" s="471"/>
      <c r="F1003" s="471"/>
      <c r="G1003" s="471"/>
      <c r="H1003" s="471"/>
      <c r="I1003" s="471"/>
      <c r="J1003" s="471"/>
      <c r="K1003" s="471"/>
      <c r="L1003" s="471"/>
      <c r="M1003" s="472"/>
    </row>
    <row r="1004" spans="1:13" ht="35.1" customHeight="1">
      <c r="A1004" s="473" t="s">
        <v>633</v>
      </c>
      <c r="B1004" s="474"/>
      <c r="C1004" s="475"/>
      <c r="D1004" s="482" t="s">
        <v>634</v>
      </c>
      <c r="E1004" s="474"/>
      <c r="F1004" s="474"/>
      <c r="G1004" s="474"/>
      <c r="H1004" s="474"/>
      <c r="I1004" s="475"/>
      <c r="J1004" s="482" t="s">
        <v>560</v>
      </c>
      <c r="K1004" s="474"/>
      <c r="L1004" s="474"/>
      <c r="M1004" s="485"/>
    </row>
    <row r="1005" spans="1:13" ht="35.1" customHeight="1">
      <c r="A1005" s="476"/>
      <c r="B1005" s="477"/>
      <c r="C1005" s="478"/>
      <c r="D1005" s="483"/>
      <c r="E1005" s="477"/>
      <c r="F1005" s="477"/>
      <c r="G1005" s="477"/>
      <c r="H1005" s="477"/>
      <c r="I1005" s="478"/>
      <c r="J1005" s="483"/>
      <c r="K1005" s="477"/>
      <c r="L1005" s="477"/>
      <c r="M1005" s="486"/>
    </row>
    <row r="1006" spans="1:13" ht="35.1" customHeight="1">
      <c r="A1006" s="476"/>
      <c r="B1006" s="477"/>
      <c r="C1006" s="478"/>
      <c r="D1006" s="483"/>
      <c r="E1006" s="477"/>
      <c r="F1006" s="477"/>
      <c r="G1006" s="477"/>
      <c r="H1006" s="477"/>
      <c r="I1006" s="478"/>
      <c r="J1006" s="483"/>
      <c r="K1006" s="477"/>
      <c r="L1006" s="477"/>
      <c r="M1006" s="486"/>
    </row>
    <row r="1007" spans="1:13" ht="35.1" customHeight="1">
      <c r="A1007" s="479"/>
      <c r="B1007" s="480"/>
      <c r="C1007" s="481"/>
      <c r="D1007" s="484"/>
      <c r="E1007" s="480"/>
      <c r="F1007" s="480"/>
      <c r="G1007" s="480"/>
      <c r="H1007" s="480"/>
      <c r="I1007" s="481"/>
      <c r="J1007" s="484"/>
      <c r="K1007" s="480"/>
      <c r="L1007" s="480"/>
      <c r="M1007" s="487"/>
    </row>
    <row r="1008" spans="1:13" ht="35.1" customHeight="1">
      <c r="A1008" s="464" t="s">
        <v>561</v>
      </c>
      <c r="B1008" s="465"/>
      <c r="C1008" s="465"/>
      <c r="D1008" s="465"/>
      <c r="E1008" s="465"/>
      <c r="F1008" s="465"/>
      <c r="G1008" s="465"/>
      <c r="H1008" s="488" t="s">
        <v>562</v>
      </c>
      <c r="I1008" s="489"/>
      <c r="J1008" s="489"/>
      <c r="K1008" s="489"/>
      <c r="L1008" s="489"/>
      <c r="M1008" s="490"/>
    </row>
    <row r="1009" spans="1:13" ht="35.1" customHeight="1">
      <c r="A1009" s="244" t="s">
        <v>563</v>
      </c>
      <c r="B1009" s="465" t="s">
        <v>379</v>
      </c>
      <c r="C1009" s="465"/>
      <c r="D1009" s="215" t="s">
        <v>563</v>
      </c>
      <c r="E1009" s="224"/>
      <c r="F1009" s="465" t="s">
        <v>379</v>
      </c>
      <c r="G1009" s="465"/>
      <c r="J1009" s="281" t="s">
        <v>564</v>
      </c>
      <c r="L1009" s="281" t="s">
        <v>379</v>
      </c>
      <c r="M1009" s="246"/>
    </row>
    <row r="1010" spans="1:13" ht="35.1" customHeight="1">
      <c r="A1010" s="247" t="s">
        <v>565</v>
      </c>
      <c r="B1010" s="460" t="s">
        <v>566</v>
      </c>
      <c r="C1010" s="460"/>
      <c r="D1010" s="460" t="s">
        <v>567</v>
      </c>
      <c r="E1010" s="460"/>
      <c r="F1010" s="460" t="s">
        <v>568</v>
      </c>
      <c r="G1010" s="460"/>
      <c r="J1010" s="461">
        <v>3</v>
      </c>
      <c r="K1010" s="462"/>
      <c r="L1010" s="224" t="s">
        <v>336</v>
      </c>
      <c r="M1010" s="246"/>
    </row>
    <row r="1011" spans="1:13" ht="35.1" customHeight="1">
      <c r="A1011" s="247" t="s">
        <v>569</v>
      </c>
      <c r="B1011" s="460" t="s">
        <v>570</v>
      </c>
      <c r="C1011" s="460"/>
      <c r="D1011" s="460" t="s">
        <v>571</v>
      </c>
      <c r="E1011" s="460"/>
      <c r="F1011" s="460" t="s">
        <v>485</v>
      </c>
      <c r="G1011" s="460"/>
      <c r="J1011" s="461">
        <v>2</v>
      </c>
      <c r="K1011" s="462"/>
      <c r="L1011" s="224" t="s">
        <v>551</v>
      </c>
      <c r="M1011" s="246"/>
    </row>
    <row r="1012" spans="1:13" ht="35.1" customHeight="1">
      <c r="A1012" s="247" t="s">
        <v>572</v>
      </c>
      <c r="B1012" s="460" t="s">
        <v>573</v>
      </c>
      <c r="C1012" s="460"/>
      <c r="D1012" s="460" t="s">
        <v>574</v>
      </c>
      <c r="E1012" s="460"/>
      <c r="F1012" s="460" t="s">
        <v>575</v>
      </c>
      <c r="G1012" s="460"/>
      <c r="J1012" s="461">
        <v>1</v>
      </c>
      <c r="K1012" s="462"/>
      <c r="L1012" s="224" t="s">
        <v>333</v>
      </c>
      <c r="M1012" s="246"/>
    </row>
    <row r="1013" spans="1:13" ht="35.1" customHeight="1" thickBot="1">
      <c r="A1013" s="248" t="s">
        <v>576</v>
      </c>
      <c r="B1013" s="463" t="s">
        <v>577</v>
      </c>
      <c r="C1013" s="463"/>
      <c r="D1013" s="463" t="s">
        <v>578</v>
      </c>
      <c r="E1013" s="463"/>
      <c r="F1013" s="463" t="s">
        <v>340</v>
      </c>
      <c r="G1013" s="463"/>
      <c r="H1013" s="249"/>
      <c r="I1013" s="249"/>
      <c r="J1013" s="249"/>
      <c r="K1013" s="249"/>
      <c r="L1013" s="249"/>
      <c r="M1013" s="250"/>
    </row>
    <row r="1014" spans="1:13" ht="35.1" customHeight="1" thickBot="1"/>
    <row r="1015" spans="1:13" ht="35.1" customHeight="1">
      <c r="A1015" s="210"/>
      <c r="B1015" s="511" t="s">
        <v>507</v>
      </c>
      <c r="C1015" s="511"/>
      <c r="D1015" s="511"/>
      <c r="E1015" s="511"/>
      <c r="F1015" s="511"/>
      <c r="G1015" s="511"/>
      <c r="H1015" s="511"/>
      <c r="I1015" s="512"/>
      <c r="J1015" s="513" t="s">
        <v>508</v>
      </c>
      <c r="K1015" s="511"/>
      <c r="L1015" s="511"/>
      <c r="M1015" s="514"/>
    </row>
    <row r="1016" spans="1:13" ht="35.1" customHeight="1">
      <c r="A1016" s="464" t="s">
        <v>509</v>
      </c>
      <c r="B1016" s="465"/>
      <c r="C1016" s="465"/>
      <c r="D1016" s="465"/>
      <c r="E1016" s="465"/>
      <c r="F1016" s="465"/>
      <c r="G1016" s="465"/>
      <c r="H1016" s="465"/>
      <c r="I1016" s="465"/>
      <c r="J1016" s="465"/>
      <c r="K1016" s="465"/>
      <c r="L1016" s="465"/>
      <c r="M1016" s="466"/>
    </row>
    <row r="1017" spans="1:13" ht="35.1" customHeight="1">
      <c r="A1017" s="212"/>
      <c r="B1017" s="474" t="s">
        <v>510</v>
      </c>
      <c r="C1017" s="474"/>
      <c r="D1017" s="474"/>
      <c r="E1017" s="475"/>
      <c r="F1017" s="213" t="s">
        <v>511</v>
      </c>
      <c r="G1017" s="213"/>
      <c r="H1017" s="488" t="s">
        <v>512</v>
      </c>
      <c r="I1017" s="489"/>
      <c r="J1017" s="515"/>
      <c r="K1017" s="214" t="s">
        <v>513</v>
      </c>
      <c r="L1017" s="215"/>
      <c r="M1017" s="216"/>
    </row>
    <row r="1018" spans="1:13" ht="35.1" customHeight="1">
      <c r="A1018" s="516" t="s">
        <v>629</v>
      </c>
      <c r="B1018" s="489"/>
      <c r="C1018" s="489"/>
      <c r="D1018" s="489"/>
      <c r="E1018" s="489"/>
      <c r="F1018" s="489"/>
      <c r="G1018" s="489"/>
      <c r="H1018" s="489"/>
      <c r="I1018" s="489"/>
      <c r="J1018" s="489"/>
      <c r="K1018" s="489"/>
      <c r="L1018" s="489"/>
      <c r="M1018" s="490"/>
    </row>
    <row r="1019" spans="1:13" ht="35.1" customHeight="1">
      <c r="A1019" s="494" t="s">
        <v>514</v>
      </c>
      <c r="B1019" s="495"/>
      <c r="C1019" s="495"/>
      <c r="D1019" s="495"/>
      <c r="E1019" s="495"/>
      <c r="F1019" s="495"/>
      <c r="G1019" s="495"/>
      <c r="H1019" s="495"/>
      <c r="I1019" s="495"/>
      <c r="J1019" s="495"/>
      <c r="K1019" s="495"/>
      <c r="L1019" s="495"/>
      <c r="M1019" s="502"/>
    </row>
    <row r="1020" spans="1:13" ht="35.1" customHeight="1">
      <c r="A1020" s="491" t="s">
        <v>515</v>
      </c>
      <c r="B1020" s="492"/>
      <c r="C1020" s="503" t="s">
        <v>251</v>
      </c>
      <c r="D1020" s="504"/>
      <c r="E1020" s="504"/>
      <c r="F1020" s="504"/>
      <c r="G1020" s="505"/>
      <c r="H1020" s="217" t="s">
        <v>516</v>
      </c>
      <c r="I1020" s="218"/>
      <c r="J1020" s="500">
        <v>22</v>
      </c>
      <c r="K1020" s="500"/>
      <c r="L1020" s="500"/>
      <c r="M1020" s="501"/>
    </row>
    <row r="1021" spans="1:13" ht="35.1" customHeight="1">
      <c r="A1021" s="491" t="s">
        <v>517</v>
      </c>
      <c r="B1021" s="492"/>
      <c r="C1021" s="506" t="s">
        <v>372</v>
      </c>
      <c r="D1021" s="495"/>
      <c r="E1021" s="495"/>
      <c r="F1021" s="495"/>
      <c r="G1021" s="496"/>
      <c r="H1021" s="217" t="s">
        <v>518</v>
      </c>
      <c r="I1021" s="218"/>
      <c r="J1021" s="500" t="s">
        <v>250</v>
      </c>
      <c r="K1021" s="500"/>
      <c r="L1021" s="500"/>
      <c r="M1021" s="501"/>
    </row>
    <row r="1022" spans="1:13" ht="35.1" customHeight="1">
      <c r="A1022" s="491" t="s">
        <v>519</v>
      </c>
      <c r="B1022" s="492"/>
      <c r="C1022" s="503" t="s">
        <v>596</v>
      </c>
      <c r="D1022" s="504"/>
      <c r="E1022" s="504"/>
      <c r="F1022" s="504"/>
      <c r="G1022" s="505"/>
      <c r="H1022" s="217" t="s">
        <v>521</v>
      </c>
      <c r="I1022" s="218"/>
      <c r="J1022" s="500">
        <v>7006558023</v>
      </c>
      <c r="K1022" s="500"/>
      <c r="L1022" s="500"/>
      <c r="M1022" s="501"/>
    </row>
    <row r="1023" spans="1:13" ht="35.1" customHeight="1">
      <c r="A1023" s="491" t="s">
        <v>522</v>
      </c>
      <c r="B1023" s="492"/>
      <c r="C1023" s="503" t="s">
        <v>253</v>
      </c>
      <c r="D1023" s="504"/>
      <c r="E1023" s="504"/>
      <c r="F1023" s="504"/>
      <c r="G1023" s="505"/>
      <c r="H1023" s="467" t="s">
        <v>375</v>
      </c>
      <c r="I1023" s="468"/>
      <c r="J1023" s="500" t="s">
        <v>252</v>
      </c>
      <c r="K1023" s="500"/>
      <c r="L1023" s="500"/>
      <c r="M1023" s="501"/>
    </row>
    <row r="1024" spans="1:13" ht="35.1" customHeight="1">
      <c r="A1024" s="491" t="s">
        <v>523</v>
      </c>
      <c r="B1024" s="492"/>
      <c r="C1024" s="508" t="s">
        <v>616</v>
      </c>
      <c r="D1024" s="509"/>
      <c r="E1024" s="509"/>
      <c r="F1024" s="509"/>
      <c r="G1024" s="509"/>
      <c r="H1024" s="509"/>
      <c r="I1024" s="509"/>
      <c r="J1024" s="509"/>
      <c r="K1024" s="509"/>
      <c r="L1024" s="509"/>
      <c r="M1024" s="510"/>
    </row>
    <row r="1025" spans="1:13" ht="35.1" customHeight="1">
      <c r="A1025" s="464" t="s">
        <v>525</v>
      </c>
      <c r="B1025" s="465"/>
      <c r="C1025" s="465"/>
      <c r="D1025" s="465"/>
      <c r="E1025" s="465"/>
      <c r="F1025" s="465"/>
      <c r="G1025" s="465"/>
      <c r="H1025" s="465"/>
      <c r="I1025" s="465"/>
      <c r="J1025" s="465"/>
      <c r="K1025" s="465"/>
      <c r="L1025" s="465"/>
      <c r="M1025" s="466"/>
    </row>
    <row r="1026" spans="1:13" ht="35.1" customHeight="1">
      <c r="A1026" s="497" t="s">
        <v>526</v>
      </c>
      <c r="B1026" s="465" t="s">
        <v>527</v>
      </c>
      <c r="C1026" s="465"/>
      <c r="D1026" s="465"/>
      <c r="E1026" s="465"/>
      <c r="F1026" s="465"/>
      <c r="G1026" s="465"/>
      <c r="H1026" s="465" t="s">
        <v>528</v>
      </c>
      <c r="I1026" s="465"/>
      <c r="J1026" s="465"/>
      <c r="K1026" s="465"/>
      <c r="L1026" s="465"/>
      <c r="M1026" s="466"/>
    </row>
    <row r="1027" spans="1:13" ht="45.75" customHeight="1">
      <c r="A1027" s="497"/>
      <c r="B1027" s="219" t="s">
        <v>529</v>
      </c>
      <c r="C1027" s="219" t="s">
        <v>530</v>
      </c>
      <c r="D1027" s="219" t="s">
        <v>531</v>
      </c>
      <c r="E1027" s="219" t="s">
        <v>532</v>
      </c>
      <c r="F1027" s="219">
        <v>100</v>
      </c>
      <c r="G1027" s="220" t="s">
        <v>364</v>
      </c>
      <c r="H1027" s="219" t="s">
        <v>533</v>
      </c>
      <c r="I1027" s="219" t="s">
        <v>530</v>
      </c>
      <c r="J1027" s="219" t="s">
        <v>531</v>
      </c>
      <c r="K1027" s="219" t="s">
        <v>638</v>
      </c>
      <c r="L1027" s="219">
        <v>100</v>
      </c>
      <c r="M1027" s="221" t="s">
        <v>364</v>
      </c>
    </row>
    <row r="1028" spans="1:13" ht="35.1" customHeight="1">
      <c r="A1028" s="222" t="s">
        <v>380</v>
      </c>
      <c r="B1028" s="224">
        <v>7</v>
      </c>
      <c r="C1028" s="224">
        <v>4</v>
      </c>
      <c r="D1028" s="224">
        <v>3</v>
      </c>
      <c r="E1028" s="224">
        <v>57.5</v>
      </c>
      <c r="F1028" s="226">
        <v>71.5</v>
      </c>
      <c r="G1028" s="224" t="s">
        <v>573</v>
      </c>
      <c r="H1028" s="224">
        <v>8.75</v>
      </c>
      <c r="I1028" s="224" t="s">
        <v>57</v>
      </c>
      <c r="J1028" s="224" t="s">
        <v>68</v>
      </c>
      <c r="K1028" s="226">
        <v>63</v>
      </c>
      <c r="L1028" s="264">
        <v>71.75</v>
      </c>
      <c r="M1028" s="224" t="s">
        <v>573</v>
      </c>
    </row>
    <row r="1029" spans="1:13" ht="35.1" customHeight="1">
      <c r="A1029" s="222" t="s">
        <v>381</v>
      </c>
      <c r="B1029" s="224">
        <v>7.25</v>
      </c>
      <c r="C1029" s="224">
        <v>4.5</v>
      </c>
      <c r="D1029" s="224">
        <v>5</v>
      </c>
      <c r="E1029" s="224">
        <v>52.5</v>
      </c>
      <c r="F1029" s="225">
        <v>69.25</v>
      </c>
      <c r="G1029" s="224" t="s">
        <v>577</v>
      </c>
      <c r="H1029" s="224"/>
      <c r="I1029" s="229" t="s">
        <v>45</v>
      </c>
      <c r="J1029" s="229" t="s">
        <v>45</v>
      </c>
      <c r="K1029" s="229">
        <v>42.5</v>
      </c>
      <c r="L1029" s="225">
        <v>42.5</v>
      </c>
      <c r="M1029" s="224" t="s">
        <v>485</v>
      </c>
    </row>
    <row r="1030" spans="1:13" ht="35.1" customHeight="1">
      <c r="A1030" s="222" t="s">
        <v>534</v>
      </c>
      <c r="B1030" s="224">
        <v>5</v>
      </c>
      <c r="C1030" s="224">
        <v>3</v>
      </c>
      <c r="D1030" s="224">
        <v>3.5</v>
      </c>
      <c r="E1030" s="224">
        <v>28</v>
      </c>
      <c r="F1030" s="224">
        <v>39.5</v>
      </c>
      <c r="G1030" s="224" t="s">
        <v>575</v>
      </c>
      <c r="H1030" s="224">
        <v>6.5</v>
      </c>
      <c r="I1030" s="224" t="s">
        <v>32</v>
      </c>
      <c r="J1030" s="224" t="s">
        <v>45</v>
      </c>
      <c r="K1030" s="224">
        <v>27</v>
      </c>
      <c r="L1030" s="226">
        <v>33.5</v>
      </c>
      <c r="M1030" s="224" t="s">
        <v>575</v>
      </c>
    </row>
    <row r="1031" spans="1:13" ht="35.1" customHeight="1">
      <c r="A1031" s="222" t="s">
        <v>383</v>
      </c>
      <c r="B1031" s="224">
        <v>3</v>
      </c>
      <c r="C1031" s="224">
        <v>3</v>
      </c>
      <c r="D1031" s="224">
        <v>4</v>
      </c>
      <c r="E1031" s="224">
        <v>49</v>
      </c>
      <c r="F1031" s="224">
        <v>59</v>
      </c>
      <c r="G1031" s="224" t="s">
        <v>568</v>
      </c>
      <c r="H1031" s="226">
        <v>6.75</v>
      </c>
      <c r="I1031" s="226">
        <v>3</v>
      </c>
      <c r="J1031" s="226">
        <v>3</v>
      </c>
      <c r="K1031" s="224">
        <v>34</v>
      </c>
      <c r="L1031" s="225">
        <v>46.75</v>
      </c>
      <c r="M1031" s="225" t="s">
        <v>485</v>
      </c>
    </row>
    <row r="1032" spans="1:13" ht="35.1" customHeight="1">
      <c r="A1032" s="222" t="s">
        <v>426</v>
      </c>
      <c r="B1032" s="224">
        <v>4.75</v>
      </c>
      <c r="C1032" s="224">
        <v>2</v>
      </c>
      <c r="D1032" s="224">
        <v>3</v>
      </c>
      <c r="E1032" s="224">
        <v>26</v>
      </c>
      <c r="F1032" s="224">
        <v>35.75</v>
      </c>
      <c r="G1032" s="224" t="s">
        <v>575</v>
      </c>
      <c r="H1032" s="224">
        <v>8</v>
      </c>
      <c r="I1032" s="224">
        <v>3.5</v>
      </c>
      <c r="J1032" s="224">
        <v>3.5</v>
      </c>
      <c r="K1032" s="226">
        <v>35.5</v>
      </c>
      <c r="L1032" s="264">
        <v>50.5</v>
      </c>
      <c r="M1032" s="224" t="s">
        <v>485</v>
      </c>
    </row>
    <row r="1033" spans="1:13" ht="35.1" customHeight="1">
      <c r="A1033" s="222" t="s">
        <v>409</v>
      </c>
      <c r="B1033" s="224"/>
      <c r="C1033" s="224"/>
      <c r="D1033" s="224"/>
      <c r="E1033" s="224">
        <v>26</v>
      </c>
      <c r="F1033" s="224"/>
      <c r="G1033" s="224"/>
      <c r="H1033" s="224"/>
      <c r="I1033" s="224"/>
      <c r="J1033" s="224"/>
      <c r="K1033" s="224" t="s">
        <v>624</v>
      </c>
      <c r="L1033" s="224"/>
      <c r="M1033" s="227"/>
    </row>
    <row r="1034" spans="1:13" ht="54.75" customHeight="1">
      <c r="A1034" s="215" t="s">
        <v>535</v>
      </c>
      <c r="B1034" s="215"/>
      <c r="C1034" s="267" t="s">
        <v>536</v>
      </c>
      <c r="D1034" s="236">
        <f>(F1028+F1029+F1030+F1031+F1032)</f>
        <v>275</v>
      </c>
      <c r="E1034" s="236"/>
      <c r="F1034" s="267" t="s">
        <v>537</v>
      </c>
      <c r="G1034" s="236">
        <f>(D1034/500)*100</f>
        <v>55.000000000000007</v>
      </c>
      <c r="H1034" s="236"/>
      <c r="I1034" s="215"/>
      <c r="J1034" s="498" t="s">
        <v>538</v>
      </c>
      <c r="K1034" s="498"/>
      <c r="L1034" s="460" t="str">
        <f>IF(G1034&gt;=91,"A1",IF(G1034&gt;=81,"A2",IF(G1034&gt;=71,"B1",IF(G1034&gt;=61,"B2",IF(G1034&gt;=51,"C1",IF(G1034&gt;=41,"C2",IF(G1034&gt;=33,"D","E")))))))</f>
        <v>C1</v>
      </c>
      <c r="M1034" s="460" t="str">
        <f t="shared" ref="M1034:M1035" si="33">IF(K1034&gt;=91,"A1",IF(K1034&gt;=81,"A2",IF(K1034&gt;=71,"B1",IF(K1034&gt;=61,"B2",IF(K1034&gt;=51,"C1",IF(K1034&gt;=41,"C2",IF(K1034&gt;=33,"D","E")))))))</f>
        <v>E</v>
      </c>
    </row>
    <row r="1035" spans="1:13" ht="53.25" customHeight="1">
      <c r="A1035" s="267" t="s">
        <v>539</v>
      </c>
      <c r="B1035" s="215"/>
      <c r="C1035" s="267" t="s">
        <v>540</v>
      </c>
      <c r="D1035" s="236">
        <f>(L1028+L1029+L1030+L1031+L1032)</f>
        <v>245</v>
      </c>
      <c r="E1035" s="236"/>
      <c r="F1035" s="267" t="s">
        <v>541</v>
      </c>
      <c r="G1035" s="224">
        <f>D1035/500*100</f>
        <v>49</v>
      </c>
      <c r="H1035" s="224"/>
      <c r="I1035" s="238"/>
      <c r="J1035" s="498" t="s">
        <v>542</v>
      </c>
      <c r="K1035" s="498"/>
      <c r="L1035" s="460" t="str">
        <f>IF(G1035&gt;=91,"A1",IF(G1035&gt;=81,"A2",IF(G1035&gt;=71,"B1",IF(G1035&gt;=61,"B2",IF(G1035&gt;=51,"C1",IF(G1035&gt;=41,"C2",IF(G1035&gt;=33,"D","E")))))))</f>
        <v>C2</v>
      </c>
      <c r="M1035" s="460" t="str">
        <f t="shared" si="33"/>
        <v>E</v>
      </c>
    </row>
    <row r="1036" spans="1:13" ht="35.1" customHeight="1">
      <c r="A1036" s="464" t="s">
        <v>543</v>
      </c>
      <c r="B1036" s="465"/>
      <c r="C1036" s="465"/>
      <c r="D1036" s="465">
        <f>SUM(D1034,D1035)</f>
        <v>520</v>
      </c>
      <c r="E1036" s="465"/>
      <c r="F1036" s="494" t="s">
        <v>386</v>
      </c>
      <c r="G1036" s="495"/>
      <c r="H1036" s="496"/>
      <c r="I1036" s="281">
        <f>D1036*100/1000</f>
        <v>52</v>
      </c>
      <c r="J1036" s="239" t="s">
        <v>544</v>
      </c>
      <c r="K1036" s="242"/>
      <c r="L1036" s="239"/>
      <c r="M1036" s="238" t="str">
        <f>IF(I1036&gt;=91,"A1",IF(I1036&gt;=81,"A2",IF(I1036&gt;=71,"B1",IF(I1036&gt;=61,"B2",IF(I1036&gt;=51,"C1",IF(I1036&gt;=41,"C2",IF(I1036&gt;=33,"D","E")))))))</f>
        <v>C1</v>
      </c>
    </row>
    <row r="1037" spans="1:13" ht="35.1" customHeight="1">
      <c r="A1037" s="499" t="s">
        <v>545</v>
      </c>
      <c r="B1037" s="500"/>
      <c r="C1037" s="500"/>
      <c r="D1037" s="500"/>
      <c r="E1037" s="500"/>
      <c r="F1037" s="500"/>
      <c r="G1037" s="500"/>
      <c r="H1037" s="500"/>
      <c r="I1037" s="500"/>
      <c r="J1037" s="500"/>
      <c r="K1037" s="500"/>
      <c r="L1037" s="500"/>
      <c r="M1037" s="501"/>
    </row>
    <row r="1038" spans="1:13" ht="35.1" customHeight="1">
      <c r="A1038" s="464" t="s">
        <v>546</v>
      </c>
      <c r="B1038" s="465"/>
      <c r="C1038" s="465"/>
      <c r="D1038" s="465"/>
      <c r="E1038" s="465"/>
      <c r="F1038" s="465"/>
      <c r="G1038" s="465"/>
      <c r="H1038" s="465"/>
      <c r="I1038" s="465"/>
      <c r="J1038" s="465"/>
      <c r="K1038" s="465"/>
      <c r="L1038" s="465"/>
      <c r="M1038" s="466"/>
    </row>
    <row r="1039" spans="1:13" ht="35.1" customHeight="1">
      <c r="A1039" s="464" t="s">
        <v>547</v>
      </c>
      <c r="B1039" s="465"/>
      <c r="C1039" s="465"/>
      <c r="D1039" s="465"/>
      <c r="E1039" s="465"/>
      <c r="F1039" s="465" t="s">
        <v>548</v>
      </c>
      <c r="G1039" s="465"/>
      <c r="H1039" s="465"/>
      <c r="I1039" s="465"/>
      <c r="J1039" s="465"/>
      <c r="K1039" s="465" t="s">
        <v>549</v>
      </c>
      <c r="L1039" s="465"/>
      <c r="M1039" s="466"/>
    </row>
    <row r="1040" spans="1:13" ht="35.1" customHeight="1">
      <c r="A1040" s="467" t="s">
        <v>550</v>
      </c>
      <c r="B1040" s="468"/>
      <c r="C1040" s="468"/>
      <c r="D1040" s="468"/>
      <c r="E1040" s="468"/>
      <c r="F1040" s="460" t="s">
        <v>551</v>
      </c>
      <c r="G1040" s="460"/>
      <c r="H1040" s="460"/>
      <c r="I1040" s="460"/>
      <c r="J1040" s="460"/>
      <c r="K1040" s="460" t="s">
        <v>551</v>
      </c>
      <c r="L1040" s="460"/>
      <c r="M1040" s="493"/>
    </row>
    <row r="1041" spans="1:13" ht="35.1" customHeight="1">
      <c r="A1041" s="464" t="s">
        <v>552</v>
      </c>
      <c r="B1041" s="465"/>
      <c r="C1041" s="465"/>
      <c r="D1041" s="465"/>
      <c r="E1041" s="465"/>
      <c r="F1041" s="465"/>
      <c r="G1041" s="465"/>
      <c r="H1041" s="465"/>
      <c r="I1041" s="465"/>
      <c r="J1041" s="465"/>
      <c r="K1041" s="465"/>
      <c r="L1041" s="465"/>
      <c r="M1041" s="466"/>
    </row>
    <row r="1042" spans="1:13" ht="35.1" customHeight="1">
      <c r="A1042" s="464" t="s">
        <v>547</v>
      </c>
      <c r="B1042" s="465"/>
      <c r="C1042" s="465"/>
      <c r="D1042" s="465"/>
      <c r="E1042" s="465"/>
      <c r="F1042" s="465" t="s">
        <v>548</v>
      </c>
      <c r="G1042" s="465"/>
      <c r="H1042" s="465"/>
      <c r="I1042" s="465"/>
      <c r="J1042" s="465"/>
      <c r="K1042" s="465" t="s">
        <v>549</v>
      </c>
      <c r="L1042" s="465"/>
      <c r="M1042" s="466"/>
    </row>
    <row r="1043" spans="1:13" ht="35.1" customHeight="1">
      <c r="A1043" s="491" t="s">
        <v>553</v>
      </c>
      <c r="B1043" s="492"/>
      <c r="C1043" s="492"/>
      <c r="D1043" s="492"/>
      <c r="E1043" s="492"/>
      <c r="F1043" s="465" t="s">
        <v>551</v>
      </c>
      <c r="G1043" s="465"/>
      <c r="H1043" s="465"/>
      <c r="I1043" s="465"/>
      <c r="J1043" s="465"/>
      <c r="K1043" s="465" t="s">
        <v>551</v>
      </c>
      <c r="L1043" s="465"/>
      <c r="M1043" s="466"/>
    </row>
    <row r="1044" spans="1:13" ht="35.1" customHeight="1">
      <c r="A1044" s="491" t="s">
        <v>580</v>
      </c>
      <c r="B1044" s="492"/>
      <c r="C1044" s="492"/>
      <c r="D1044" s="492"/>
      <c r="E1044" s="492"/>
      <c r="F1044" s="460" t="s">
        <v>333</v>
      </c>
      <c r="G1044" s="460"/>
      <c r="H1044" s="460"/>
      <c r="I1044" s="460"/>
      <c r="J1044" s="460"/>
      <c r="K1044" s="460" t="s">
        <v>333</v>
      </c>
      <c r="L1044" s="460"/>
      <c r="M1044" s="493"/>
    </row>
    <row r="1045" spans="1:13" ht="35.1" customHeight="1">
      <c r="A1045" s="494" t="s">
        <v>555</v>
      </c>
      <c r="B1045" s="495"/>
      <c r="C1045" s="495"/>
      <c r="D1045" s="495"/>
      <c r="E1045" s="496"/>
      <c r="F1045" s="461" t="s">
        <v>551</v>
      </c>
      <c r="G1045" s="469"/>
      <c r="H1045" s="469"/>
      <c r="I1045" s="469"/>
      <c r="J1045" s="462"/>
      <c r="K1045" s="461" t="s">
        <v>551</v>
      </c>
      <c r="L1045" s="469"/>
      <c r="M1045" s="470"/>
    </row>
    <row r="1046" spans="1:13" ht="35.1" customHeight="1">
      <c r="A1046" s="494" t="s">
        <v>556</v>
      </c>
      <c r="B1046" s="495"/>
      <c r="C1046" s="495"/>
      <c r="D1046" s="495"/>
      <c r="E1046" s="496"/>
      <c r="F1046" s="461" t="s">
        <v>551</v>
      </c>
      <c r="G1046" s="469"/>
      <c r="H1046" s="469"/>
      <c r="I1046" s="469"/>
      <c r="J1046" s="462"/>
      <c r="K1046" s="461" t="s">
        <v>551</v>
      </c>
      <c r="L1046" s="469"/>
      <c r="M1046" s="470"/>
    </row>
    <row r="1047" spans="1:13" ht="35.1" customHeight="1">
      <c r="A1047" s="464" t="s">
        <v>557</v>
      </c>
      <c r="B1047" s="465"/>
      <c r="C1047" s="465"/>
      <c r="D1047" s="465"/>
      <c r="E1047" s="465"/>
      <c r="F1047" s="465"/>
      <c r="G1047" s="465"/>
      <c r="H1047" s="465"/>
      <c r="I1047" s="465"/>
      <c r="J1047" s="465"/>
      <c r="K1047" s="465"/>
      <c r="L1047" s="465"/>
      <c r="M1047" s="466"/>
    </row>
    <row r="1048" spans="1:13" ht="35.1" customHeight="1">
      <c r="A1048" s="464" t="s">
        <v>547</v>
      </c>
      <c r="B1048" s="465"/>
      <c r="C1048" s="465"/>
      <c r="D1048" s="465"/>
      <c r="E1048" s="465"/>
      <c r="F1048" s="465" t="s">
        <v>548</v>
      </c>
      <c r="G1048" s="465"/>
      <c r="H1048" s="465"/>
      <c r="I1048" s="465"/>
      <c r="J1048" s="465"/>
      <c r="K1048" s="465" t="s">
        <v>549</v>
      </c>
      <c r="L1048" s="465"/>
      <c r="M1048" s="466"/>
    </row>
    <row r="1049" spans="1:13" ht="35.1" customHeight="1">
      <c r="A1049" s="467" t="s">
        <v>418</v>
      </c>
      <c r="B1049" s="468"/>
      <c r="C1049" s="468"/>
      <c r="D1049" s="468"/>
      <c r="E1049" s="468"/>
      <c r="F1049" s="468"/>
      <c r="G1049" s="460" t="s">
        <v>654</v>
      </c>
      <c r="H1049" s="460"/>
      <c r="I1049" s="460"/>
      <c r="J1049" s="460"/>
      <c r="K1049" s="460"/>
      <c r="L1049" s="460"/>
      <c r="M1049" s="493"/>
    </row>
    <row r="1050" spans="1:13" ht="35.1" customHeight="1">
      <c r="A1050" s="222" t="s">
        <v>558</v>
      </c>
      <c r="B1050" s="471" t="s">
        <v>592</v>
      </c>
      <c r="C1050" s="471"/>
      <c r="D1050" s="471"/>
      <c r="E1050" s="471"/>
      <c r="F1050" s="471"/>
      <c r="G1050" s="471"/>
      <c r="H1050" s="471"/>
      <c r="I1050" s="471"/>
      <c r="J1050" s="471"/>
      <c r="K1050" s="471"/>
      <c r="L1050" s="471"/>
      <c r="M1050" s="472"/>
    </row>
    <row r="1051" spans="1:13" ht="35.1" customHeight="1">
      <c r="A1051" s="222" t="s">
        <v>559</v>
      </c>
      <c r="B1051" s="471" t="s">
        <v>632</v>
      </c>
      <c r="C1051" s="471"/>
      <c r="D1051" s="471"/>
      <c r="E1051" s="471"/>
      <c r="F1051" s="471"/>
      <c r="G1051" s="471"/>
      <c r="H1051" s="471"/>
      <c r="I1051" s="471"/>
      <c r="J1051" s="471"/>
      <c r="K1051" s="471"/>
      <c r="L1051" s="471"/>
      <c r="M1051" s="472"/>
    </row>
    <row r="1052" spans="1:13" ht="35.1" customHeight="1">
      <c r="A1052" s="473" t="s">
        <v>633</v>
      </c>
      <c r="B1052" s="474"/>
      <c r="C1052" s="475"/>
      <c r="D1052" s="482" t="s">
        <v>634</v>
      </c>
      <c r="E1052" s="474"/>
      <c r="F1052" s="474"/>
      <c r="G1052" s="474"/>
      <c r="H1052" s="474"/>
      <c r="I1052" s="475"/>
      <c r="J1052" s="482" t="s">
        <v>560</v>
      </c>
      <c r="K1052" s="474"/>
      <c r="L1052" s="474"/>
      <c r="M1052" s="485"/>
    </row>
    <row r="1053" spans="1:13" ht="35.1" customHeight="1">
      <c r="A1053" s="476"/>
      <c r="B1053" s="477"/>
      <c r="C1053" s="478"/>
      <c r="D1053" s="483"/>
      <c r="E1053" s="477"/>
      <c r="F1053" s="477"/>
      <c r="G1053" s="477"/>
      <c r="H1053" s="477"/>
      <c r="I1053" s="478"/>
      <c r="J1053" s="483"/>
      <c r="K1053" s="477"/>
      <c r="L1053" s="477"/>
      <c r="M1053" s="486"/>
    </row>
    <row r="1054" spans="1:13" ht="35.1" customHeight="1">
      <c r="A1054" s="476"/>
      <c r="B1054" s="477"/>
      <c r="C1054" s="478"/>
      <c r="D1054" s="483"/>
      <c r="E1054" s="477"/>
      <c r="F1054" s="477"/>
      <c r="G1054" s="477"/>
      <c r="H1054" s="477"/>
      <c r="I1054" s="478"/>
      <c r="J1054" s="483"/>
      <c r="K1054" s="477"/>
      <c r="L1054" s="477"/>
      <c r="M1054" s="486"/>
    </row>
    <row r="1055" spans="1:13" ht="35.1" customHeight="1">
      <c r="A1055" s="479"/>
      <c r="B1055" s="480"/>
      <c r="C1055" s="481"/>
      <c r="D1055" s="484"/>
      <c r="E1055" s="480"/>
      <c r="F1055" s="480"/>
      <c r="G1055" s="480"/>
      <c r="H1055" s="480"/>
      <c r="I1055" s="481"/>
      <c r="J1055" s="484"/>
      <c r="K1055" s="480"/>
      <c r="L1055" s="480"/>
      <c r="M1055" s="487"/>
    </row>
    <row r="1056" spans="1:13" ht="35.1" customHeight="1">
      <c r="A1056" s="464" t="s">
        <v>561</v>
      </c>
      <c r="B1056" s="465"/>
      <c r="C1056" s="465"/>
      <c r="D1056" s="465"/>
      <c r="E1056" s="465"/>
      <c r="F1056" s="465"/>
      <c r="G1056" s="465"/>
      <c r="H1056" s="488" t="s">
        <v>562</v>
      </c>
      <c r="I1056" s="489"/>
      <c r="J1056" s="489"/>
      <c r="K1056" s="489"/>
      <c r="L1056" s="489"/>
      <c r="M1056" s="490"/>
    </row>
    <row r="1057" spans="1:13" ht="35.1" customHeight="1">
      <c r="A1057" s="244" t="s">
        <v>563</v>
      </c>
      <c r="B1057" s="465" t="s">
        <v>379</v>
      </c>
      <c r="C1057" s="465"/>
      <c r="D1057" s="215" t="s">
        <v>563</v>
      </c>
      <c r="E1057" s="224"/>
      <c r="F1057" s="465" t="s">
        <v>379</v>
      </c>
      <c r="G1057" s="465"/>
      <c r="J1057" s="281" t="s">
        <v>564</v>
      </c>
      <c r="L1057" s="281" t="s">
        <v>379</v>
      </c>
      <c r="M1057" s="246"/>
    </row>
    <row r="1058" spans="1:13" ht="35.1" customHeight="1">
      <c r="A1058" s="247" t="s">
        <v>565</v>
      </c>
      <c r="B1058" s="460" t="s">
        <v>566</v>
      </c>
      <c r="C1058" s="460"/>
      <c r="D1058" s="460" t="s">
        <v>567</v>
      </c>
      <c r="E1058" s="460"/>
      <c r="F1058" s="460" t="s">
        <v>568</v>
      </c>
      <c r="G1058" s="460"/>
      <c r="J1058" s="461">
        <v>3</v>
      </c>
      <c r="K1058" s="462"/>
      <c r="L1058" s="224" t="s">
        <v>336</v>
      </c>
      <c r="M1058" s="246"/>
    </row>
    <row r="1059" spans="1:13" ht="35.1" customHeight="1">
      <c r="A1059" s="247" t="s">
        <v>569</v>
      </c>
      <c r="B1059" s="460" t="s">
        <v>570</v>
      </c>
      <c r="C1059" s="460"/>
      <c r="D1059" s="460" t="s">
        <v>571</v>
      </c>
      <c r="E1059" s="460"/>
      <c r="F1059" s="460" t="s">
        <v>485</v>
      </c>
      <c r="G1059" s="460"/>
      <c r="J1059" s="461">
        <v>2</v>
      </c>
      <c r="K1059" s="462"/>
      <c r="L1059" s="224" t="s">
        <v>551</v>
      </c>
      <c r="M1059" s="246"/>
    </row>
    <row r="1060" spans="1:13" ht="35.1" customHeight="1">
      <c r="A1060" s="247" t="s">
        <v>572</v>
      </c>
      <c r="B1060" s="460" t="s">
        <v>573</v>
      </c>
      <c r="C1060" s="460"/>
      <c r="D1060" s="460" t="s">
        <v>574</v>
      </c>
      <c r="E1060" s="460"/>
      <c r="F1060" s="460" t="s">
        <v>575</v>
      </c>
      <c r="G1060" s="460"/>
      <c r="J1060" s="461">
        <v>1</v>
      </c>
      <c r="K1060" s="462"/>
      <c r="L1060" s="224" t="s">
        <v>333</v>
      </c>
      <c r="M1060" s="246"/>
    </row>
    <row r="1061" spans="1:13" ht="35.1" customHeight="1" thickBot="1">
      <c r="A1061" s="248" t="s">
        <v>576</v>
      </c>
      <c r="B1061" s="463" t="s">
        <v>577</v>
      </c>
      <c r="C1061" s="463"/>
      <c r="D1061" s="463" t="s">
        <v>578</v>
      </c>
      <c r="E1061" s="463"/>
      <c r="F1061" s="463" t="s">
        <v>340</v>
      </c>
      <c r="G1061" s="463"/>
      <c r="H1061" s="249"/>
      <c r="I1061" s="249"/>
      <c r="J1061" s="249"/>
      <c r="K1061" s="249"/>
      <c r="L1061" s="249"/>
      <c r="M1061" s="250"/>
    </row>
    <row r="1063" spans="1:13" ht="35.1" customHeight="1" thickBot="1"/>
    <row r="1064" spans="1:13" ht="35.1" customHeight="1">
      <c r="A1064" s="210"/>
      <c r="B1064" s="511" t="s">
        <v>507</v>
      </c>
      <c r="C1064" s="511"/>
      <c r="D1064" s="511"/>
      <c r="E1064" s="511"/>
      <c r="F1064" s="511"/>
      <c r="G1064" s="511"/>
      <c r="H1064" s="511"/>
      <c r="I1064" s="512"/>
      <c r="J1064" s="513" t="s">
        <v>508</v>
      </c>
      <c r="K1064" s="511"/>
      <c r="L1064" s="511"/>
      <c r="M1064" s="514"/>
    </row>
    <row r="1065" spans="1:13" ht="35.1" customHeight="1">
      <c r="A1065" s="464" t="s">
        <v>509</v>
      </c>
      <c r="B1065" s="465"/>
      <c r="C1065" s="465"/>
      <c r="D1065" s="465"/>
      <c r="E1065" s="465"/>
      <c r="F1065" s="465"/>
      <c r="G1065" s="465"/>
      <c r="H1065" s="465"/>
      <c r="I1065" s="465"/>
      <c r="J1065" s="465"/>
      <c r="K1065" s="465"/>
      <c r="L1065" s="465"/>
      <c r="M1065" s="466"/>
    </row>
    <row r="1066" spans="1:13" ht="35.1" customHeight="1">
      <c r="A1066" s="212"/>
      <c r="B1066" s="474" t="s">
        <v>510</v>
      </c>
      <c r="C1066" s="474"/>
      <c r="D1066" s="474"/>
      <c r="E1066" s="475"/>
      <c r="F1066" s="517" t="s">
        <v>511</v>
      </c>
      <c r="G1066" s="518"/>
      <c r="H1066" s="488" t="s">
        <v>512</v>
      </c>
      <c r="I1066" s="489"/>
      <c r="J1066" s="515"/>
      <c r="K1066" s="214" t="s">
        <v>513</v>
      </c>
      <c r="L1066" s="215"/>
      <c r="M1066" s="216"/>
    </row>
    <row r="1067" spans="1:13" ht="35.1" customHeight="1">
      <c r="A1067" s="516" t="s">
        <v>629</v>
      </c>
      <c r="B1067" s="489"/>
      <c r="C1067" s="489"/>
      <c r="D1067" s="489"/>
      <c r="E1067" s="489"/>
      <c r="F1067" s="489"/>
      <c r="G1067" s="489"/>
      <c r="H1067" s="489"/>
      <c r="I1067" s="489"/>
      <c r="J1067" s="489"/>
      <c r="K1067" s="489"/>
      <c r="L1067" s="489"/>
      <c r="M1067" s="490"/>
    </row>
    <row r="1068" spans="1:13" ht="35.1" customHeight="1">
      <c r="A1068" s="494" t="s">
        <v>514</v>
      </c>
      <c r="B1068" s="495"/>
      <c r="C1068" s="495"/>
      <c r="D1068" s="495"/>
      <c r="E1068" s="495"/>
      <c r="F1068" s="495"/>
      <c r="G1068" s="495"/>
      <c r="H1068" s="495"/>
      <c r="I1068" s="495"/>
      <c r="J1068" s="495"/>
      <c r="K1068" s="495"/>
      <c r="L1068" s="495"/>
      <c r="M1068" s="502"/>
    </row>
    <row r="1069" spans="1:13" ht="35.1" customHeight="1">
      <c r="A1069" s="491" t="s">
        <v>515</v>
      </c>
      <c r="B1069" s="492"/>
      <c r="C1069" s="503" t="s">
        <v>261</v>
      </c>
      <c r="D1069" s="504"/>
      <c r="E1069" s="504"/>
      <c r="F1069" s="504"/>
      <c r="G1069" s="505"/>
      <c r="H1069" s="217" t="s">
        <v>516</v>
      </c>
      <c r="I1069" s="218"/>
      <c r="J1069" s="500">
        <v>23</v>
      </c>
      <c r="K1069" s="500"/>
      <c r="L1069" s="500"/>
      <c r="M1069" s="501"/>
    </row>
    <row r="1070" spans="1:13" ht="35.1" customHeight="1">
      <c r="A1070" s="491" t="s">
        <v>517</v>
      </c>
      <c r="B1070" s="492"/>
      <c r="C1070" s="506" t="s">
        <v>372</v>
      </c>
      <c r="D1070" s="495"/>
      <c r="E1070" s="495"/>
      <c r="F1070" s="495"/>
      <c r="G1070" s="496"/>
      <c r="H1070" s="217" t="s">
        <v>518</v>
      </c>
      <c r="I1070" s="218"/>
      <c r="J1070" s="500" t="s">
        <v>260</v>
      </c>
      <c r="K1070" s="500"/>
      <c r="L1070" s="500"/>
      <c r="M1070" s="501"/>
    </row>
    <row r="1071" spans="1:13" ht="35.1" customHeight="1">
      <c r="A1071" s="491" t="s">
        <v>519</v>
      </c>
      <c r="B1071" s="492"/>
      <c r="C1071" s="503" t="s">
        <v>617</v>
      </c>
      <c r="D1071" s="504"/>
      <c r="E1071" s="504"/>
      <c r="F1071" s="504"/>
      <c r="G1071" s="505"/>
      <c r="H1071" s="217" t="s">
        <v>521</v>
      </c>
      <c r="I1071" s="218"/>
      <c r="J1071" s="500">
        <v>7006979358</v>
      </c>
      <c r="K1071" s="500"/>
      <c r="L1071" s="500"/>
      <c r="M1071" s="501"/>
    </row>
    <row r="1072" spans="1:13" ht="35.1" customHeight="1">
      <c r="A1072" s="491" t="s">
        <v>522</v>
      </c>
      <c r="B1072" s="492"/>
      <c r="C1072" s="503" t="s">
        <v>398</v>
      </c>
      <c r="D1072" s="504"/>
      <c r="E1072" s="504"/>
      <c r="F1072" s="504"/>
      <c r="G1072" s="505"/>
      <c r="H1072" s="467" t="s">
        <v>375</v>
      </c>
      <c r="I1072" s="468"/>
      <c r="J1072" s="500" t="s">
        <v>397</v>
      </c>
      <c r="K1072" s="500"/>
      <c r="L1072" s="500"/>
      <c r="M1072" s="501"/>
    </row>
    <row r="1073" spans="1:13" ht="35.1" customHeight="1">
      <c r="A1073" s="491" t="s">
        <v>523</v>
      </c>
      <c r="B1073" s="492"/>
      <c r="C1073" s="508" t="s">
        <v>618</v>
      </c>
      <c r="D1073" s="509"/>
      <c r="E1073" s="509"/>
      <c r="F1073" s="509"/>
      <c r="G1073" s="509"/>
      <c r="H1073" s="509"/>
      <c r="I1073" s="509"/>
      <c r="J1073" s="509"/>
      <c r="K1073" s="509"/>
      <c r="L1073" s="509"/>
      <c r="M1073" s="510"/>
    </row>
    <row r="1074" spans="1:13" ht="35.1" customHeight="1">
      <c r="A1074" s="464" t="s">
        <v>525</v>
      </c>
      <c r="B1074" s="465"/>
      <c r="C1074" s="465"/>
      <c r="D1074" s="465"/>
      <c r="E1074" s="465"/>
      <c r="F1074" s="465"/>
      <c r="G1074" s="465"/>
      <c r="H1074" s="465"/>
      <c r="I1074" s="465"/>
      <c r="J1074" s="465"/>
      <c r="K1074" s="465"/>
      <c r="L1074" s="465"/>
      <c r="M1074" s="466"/>
    </row>
    <row r="1075" spans="1:13" ht="35.1" customHeight="1">
      <c r="A1075" s="497" t="s">
        <v>526</v>
      </c>
      <c r="B1075" s="465" t="s">
        <v>527</v>
      </c>
      <c r="C1075" s="465"/>
      <c r="D1075" s="465"/>
      <c r="E1075" s="465"/>
      <c r="F1075" s="465"/>
      <c r="G1075" s="465"/>
      <c r="H1075" s="465" t="s">
        <v>528</v>
      </c>
      <c r="I1075" s="465"/>
      <c r="J1075" s="465"/>
      <c r="K1075" s="465"/>
      <c r="L1075" s="465"/>
      <c r="M1075" s="466"/>
    </row>
    <row r="1076" spans="1:13" ht="48.75" customHeight="1">
      <c r="A1076" s="497"/>
      <c r="B1076" s="219" t="s">
        <v>529</v>
      </c>
      <c r="C1076" s="219" t="s">
        <v>530</v>
      </c>
      <c r="D1076" s="219" t="s">
        <v>531</v>
      </c>
      <c r="E1076" s="219" t="s">
        <v>532</v>
      </c>
      <c r="F1076" s="219">
        <v>100</v>
      </c>
      <c r="G1076" s="220" t="s">
        <v>364</v>
      </c>
      <c r="H1076" s="219" t="s">
        <v>533</v>
      </c>
      <c r="I1076" s="219" t="s">
        <v>530</v>
      </c>
      <c r="J1076" s="219" t="s">
        <v>531</v>
      </c>
      <c r="K1076" s="219" t="s">
        <v>638</v>
      </c>
      <c r="L1076" s="219">
        <v>100</v>
      </c>
      <c r="M1076" s="221" t="s">
        <v>364</v>
      </c>
    </row>
    <row r="1077" spans="1:13" ht="35.1" customHeight="1">
      <c r="A1077" s="222" t="s">
        <v>380</v>
      </c>
      <c r="B1077" s="224">
        <v>6.25</v>
      </c>
      <c r="C1077" s="224">
        <v>5</v>
      </c>
      <c r="D1077" s="224">
        <v>5</v>
      </c>
      <c r="E1077" s="224">
        <v>50.5</v>
      </c>
      <c r="F1077" s="225">
        <v>66.75</v>
      </c>
      <c r="G1077" s="224" t="s">
        <v>577</v>
      </c>
      <c r="H1077" s="224">
        <v>7.75</v>
      </c>
      <c r="I1077" s="224">
        <v>5</v>
      </c>
      <c r="J1077" s="224">
        <v>5</v>
      </c>
      <c r="K1077" s="224">
        <v>54</v>
      </c>
      <c r="L1077" s="224">
        <v>71.75</v>
      </c>
      <c r="M1077" s="224" t="s">
        <v>573</v>
      </c>
    </row>
    <row r="1078" spans="1:13" ht="35.1" customHeight="1">
      <c r="A1078" s="222" t="s">
        <v>381</v>
      </c>
      <c r="B1078" s="224">
        <v>7</v>
      </c>
      <c r="C1078" s="224">
        <v>4.5</v>
      </c>
      <c r="D1078" s="224">
        <v>4.5</v>
      </c>
      <c r="E1078" s="224">
        <v>49.5</v>
      </c>
      <c r="F1078" s="264">
        <v>65.5</v>
      </c>
      <c r="G1078" s="224" t="s">
        <v>577</v>
      </c>
      <c r="H1078" s="224">
        <v>4.5</v>
      </c>
      <c r="I1078" s="229" t="s">
        <v>57</v>
      </c>
      <c r="J1078" s="229" t="s">
        <v>45</v>
      </c>
      <c r="K1078" s="229">
        <v>46.5</v>
      </c>
      <c r="L1078" s="225">
        <v>51</v>
      </c>
      <c r="M1078" s="224" t="s">
        <v>568</v>
      </c>
    </row>
    <row r="1079" spans="1:13" ht="35.1" customHeight="1">
      <c r="A1079" s="222" t="s">
        <v>534</v>
      </c>
      <c r="B1079" s="224">
        <v>8.75</v>
      </c>
      <c r="C1079" s="224">
        <v>3.5</v>
      </c>
      <c r="D1079" s="224">
        <v>4</v>
      </c>
      <c r="E1079" s="224">
        <v>42</v>
      </c>
      <c r="F1079" s="224">
        <v>58.25</v>
      </c>
      <c r="G1079" s="224" t="s">
        <v>568</v>
      </c>
      <c r="H1079" s="224">
        <v>7.25</v>
      </c>
      <c r="I1079" s="224" t="s">
        <v>45</v>
      </c>
      <c r="J1079" s="224">
        <v>4</v>
      </c>
      <c r="K1079" s="224">
        <v>45</v>
      </c>
      <c r="L1079" s="225">
        <v>56.25</v>
      </c>
      <c r="M1079" s="224" t="s">
        <v>568</v>
      </c>
    </row>
    <row r="1080" spans="1:13" ht="35.1" customHeight="1">
      <c r="A1080" s="222" t="s">
        <v>383</v>
      </c>
      <c r="B1080" s="224">
        <v>5.25</v>
      </c>
      <c r="C1080" s="224">
        <v>3</v>
      </c>
      <c r="D1080" s="224">
        <v>3</v>
      </c>
      <c r="E1080" s="224">
        <v>34</v>
      </c>
      <c r="F1080" s="224">
        <v>45.25</v>
      </c>
      <c r="G1080" s="224" t="s">
        <v>485</v>
      </c>
      <c r="H1080" s="264">
        <v>3.5</v>
      </c>
      <c r="I1080" s="226">
        <v>2</v>
      </c>
      <c r="J1080" s="226">
        <v>2</v>
      </c>
      <c r="K1080" s="224">
        <v>27</v>
      </c>
      <c r="L1080" s="224">
        <v>34.5</v>
      </c>
      <c r="M1080" s="224" t="s">
        <v>575</v>
      </c>
    </row>
    <row r="1081" spans="1:13" ht="35.1" customHeight="1">
      <c r="A1081" s="222" t="s">
        <v>426</v>
      </c>
      <c r="B1081" s="224">
        <v>4</v>
      </c>
      <c r="C1081" s="224">
        <v>3</v>
      </c>
      <c r="D1081" s="224">
        <v>3</v>
      </c>
      <c r="E1081" s="224">
        <v>22</v>
      </c>
      <c r="F1081" s="224">
        <v>32</v>
      </c>
      <c r="G1081" s="224" t="s">
        <v>340</v>
      </c>
      <c r="H1081" s="224">
        <v>4.75</v>
      </c>
      <c r="I1081" s="224">
        <v>3.5</v>
      </c>
      <c r="J1081" s="224">
        <v>3.5</v>
      </c>
      <c r="K1081" s="264">
        <v>32</v>
      </c>
      <c r="L1081" s="264">
        <v>43.75</v>
      </c>
      <c r="M1081" s="224" t="s">
        <v>485</v>
      </c>
    </row>
    <row r="1082" spans="1:13" ht="35.1" customHeight="1">
      <c r="A1082" s="222" t="s">
        <v>409</v>
      </c>
      <c r="B1082" s="224"/>
      <c r="C1082" s="224"/>
      <c r="D1082" s="224"/>
      <c r="E1082" s="224"/>
      <c r="F1082" s="224">
        <v>32</v>
      </c>
      <c r="G1082" s="224"/>
      <c r="H1082" s="224"/>
      <c r="I1082" s="224"/>
      <c r="J1082" s="224"/>
      <c r="K1082" s="224">
        <v>41</v>
      </c>
      <c r="L1082" s="224"/>
      <c r="M1082" s="227"/>
    </row>
    <row r="1083" spans="1:13" ht="51.75" customHeight="1">
      <c r="A1083" s="215" t="s">
        <v>535</v>
      </c>
      <c r="B1083" s="215"/>
      <c r="C1083" s="267" t="s">
        <v>536</v>
      </c>
      <c r="D1083" s="236">
        <f>(F1077+F1078+F1079+F1080+F1081)</f>
        <v>267.75</v>
      </c>
      <c r="E1083" s="236"/>
      <c r="F1083" s="267" t="s">
        <v>537</v>
      </c>
      <c r="G1083" s="236">
        <f>(D1083/500)*100</f>
        <v>53.55</v>
      </c>
      <c r="H1083" s="236"/>
      <c r="I1083" s="215"/>
      <c r="J1083" s="498" t="s">
        <v>538</v>
      </c>
      <c r="K1083" s="498"/>
      <c r="L1083" s="460" t="str">
        <f>IF(G1083&gt;=91,"A1",IF(G1083&gt;=81,"A2",IF(G1083&gt;=71,"B1",IF(G1083&gt;=61,"B2",IF(G1083&gt;=51,"C1",IF(G1083&gt;=41,"C2",IF(G1083&gt;=33,"D","E")))))))</f>
        <v>C1</v>
      </c>
      <c r="M1083" s="460" t="str">
        <f t="shared" ref="M1083:M1084" si="34">IF(K1083&gt;=91,"A1",IF(K1083&gt;=81,"A2",IF(K1083&gt;=71,"B1",IF(K1083&gt;=61,"B2",IF(K1083&gt;=51,"C1",IF(K1083&gt;=41,"C2",IF(K1083&gt;=33,"D","E")))))))</f>
        <v>E</v>
      </c>
    </row>
    <row r="1084" spans="1:13" ht="54" customHeight="1">
      <c r="A1084" s="267" t="s">
        <v>539</v>
      </c>
      <c r="B1084" s="215"/>
      <c r="C1084" s="267" t="s">
        <v>540</v>
      </c>
      <c r="D1084" s="236">
        <f>(L1077+L1078+L1079+L1080+L1081)</f>
        <v>257.25</v>
      </c>
      <c r="E1084" s="236"/>
      <c r="F1084" s="267" t="s">
        <v>541</v>
      </c>
      <c r="G1084" s="224">
        <f>D1084/500*100</f>
        <v>51.449999999999996</v>
      </c>
      <c r="H1084" s="224"/>
      <c r="I1084" s="238"/>
      <c r="J1084" s="498" t="s">
        <v>542</v>
      </c>
      <c r="K1084" s="498"/>
      <c r="L1084" s="460" t="str">
        <f>IF(G1084&gt;=91,"A1",IF(G1084&gt;=81,"A2",IF(G1084&gt;=71,"B1",IF(G1084&gt;=61,"B2",IF(G1084&gt;=51,"C1",IF(G1084&gt;=41,"C2",IF(G1084&gt;=33,"D","E")))))))</f>
        <v>C1</v>
      </c>
      <c r="M1084" s="460" t="str">
        <f t="shared" si="34"/>
        <v>E</v>
      </c>
    </row>
    <row r="1085" spans="1:13" ht="35.1" customHeight="1">
      <c r="A1085" s="464" t="s">
        <v>543</v>
      </c>
      <c r="B1085" s="465"/>
      <c r="C1085" s="465"/>
      <c r="D1085" s="465">
        <f>SUM(D1083,D1084)</f>
        <v>525</v>
      </c>
      <c r="E1085" s="465"/>
      <c r="F1085" s="494" t="s">
        <v>386</v>
      </c>
      <c r="G1085" s="495"/>
      <c r="H1085" s="496"/>
      <c r="I1085" s="281">
        <f>D1085*100/1000</f>
        <v>52.5</v>
      </c>
      <c r="J1085" s="239" t="s">
        <v>544</v>
      </c>
      <c r="K1085" s="242"/>
      <c r="L1085" s="239"/>
      <c r="M1085" s="238" t="str">
        <f>IF(I1085&gt;=91,"A1",IF(I1085&gt;=81,"A2",IF(I1085&gt;=71,"B1",IF(I1085&gt;=61,"B2",IF(I1085&gt;=51,"C1",IF(I1085&gt;=41,"C2",IF(I1085&gt;=33,"D","E")))))))</f>
        <v>C1</v>
      </c>
    </row>
    <row r="1086" spans="1:13" ht="35.1" customHeight="1">
      <c r="A1086" s="499" t="s">
        <v>545</v>
      </c>
      <c r="B1086" s="500"/>
      <c r="C1086" s="500"/>
      <c r="D1086" s="500"/>
      <c r="E1086" s="500"/>
      <c r="F1086" s="500"/>
      <c r="G1086" s="500"/>
      <c r="H1086" s="500"/>
      <c r="I1086" s="500"/>
      <c r="J1086" s="500"/>
      <c r="K1086" s="500"/>
      <c r="L1086" s="500"/>
      <c r="M1086" s="501"/>
    </row>
    <row r="1087" spans="1:13" ht="35.1" customHeight="1">
      <c r="A1087" s="464" t="s">
        <v>546</v>
      </c>
      <c r="B1087" s="465"/>
      <c r="C1087" s="465"/>
      <c r="D1087" s="465"/>
      <c r="E1087" s="465"/>
      <c r="F1087" s="465"/>
      <c r="G1087" s="465"/>
      <c r="H1087" s="465"/>
      <c r="I1087" s="465"/>
      <c r="J1087" s="465"/>
      <c r="K1087" s="465"/>
      <c r="L1087" s="465"/>
      <c r="M1087" s="466"/>
    </row>
    <row r="1088" spans="1:13" ht="35.1" customHeight="1">
      <c r="A1088" s="464" t="s">
        <v>547</v>
      </c>
      <c r="B1088" s="465"/>
      <c r="C1088" s="465"/>
      <c r="D1088" s="465"/>
      <c r="E1088" s="465"/>
      <c r="F1088" s="465" t="s">
        <v>548</v>
      </c>
      <c r="G1088" s="465"/>
      <c r="H1088" s="465"/>
      <c r="I1088" s="465"/>
      <c r="J1088" s="465"/>
      <c r="K1088" s="465" t="s">
        <v>549</v>
      </c>
      <c r="L1088" s="465"/>
      <c r="M1088" s="466"/>
    </row>
    <row r="1089" spans="1:13" ht="35.1" customHeight="1">
      <c r="A1089" s="467" t="s">
        <v>550</v>
      </c>
      <c r="B1089" s="468"/>
      <c r="C1089" s="468"/>
      <c r="D1089" s="468"/>
      <c r="E1089" s="468"/>
      <c r="F1089" s="460" t="s">
        <v>551</v>
      </c>
      <c r="G1089" s="460"/>
      <c r="H1089" s="460"/>
      <c r="I1089" s="460"/>
      <c r="J1089" s="460"/>
      <c r="K1089" s="460" t="s">
        <v>551</v>
      </c>
      <c r="L1089" s="460"/>
      <c r="M1089" s="493"/>
    </row>
    <row r="1090" spans="1:13" ht="35.1" customHeight="1">
      <c r="A1090" s="464" t="s">
        <v>552</v>
      </c>
      <c r="B1090" s="465"/>
      <c r="C1090" s="465"/>
      <c r="D1090" s="465"/>
      <c r="E1090" s="465"/>
      <c r="F1090" s="465"/>
      <c r="G1090" s="465"/>
      <c r="H1090" s="465"/>
      <c r="I1090" s="465"/>
      <c r="J1090" s="465"/>
      <c r="K1090" s="465"/>
      <c r="L1090" s="465"/>
      <c r="M1090" s="466"/>
    </row>
    <row r="1091" spans="1:13" ht="35.1" customHeight="1">
      <c r="A1091" s="464" t="s">
        <v>547</v>
      </c>
      <c r="B1091" s="465"/>
      <c r="C1091" s="465"/>
      <c r="D1091" s="465"/>
      <c r="E1091" s="465"/>
      <c r="F1091" s="465" t="s">
        <v>548</v>
      </c>
      <c r="G1091" s="465"/>
      <c r="H1091" s="465"/>
      <c r="I1091" s="465"/>
      <c r="J1091" s="465"/>
      <c r="K1091" s="465" t="s">
        <v>549</v>
      </c>
      <c r="L1091" s="465"/>
      <c r="M1091" s="466"/>
    </row>
    <row r="1092" spans="1:13" ht="35.1" customHeight="1">
      <c r="A1092" s="491" t="s">
        <v>553</v>
      </c>
      <c r="B1092" s="492"/>
      <c r="C1092" s="492"/>
      <c r="D1092" s="492"/>
      <c r="E1092" s="492"/>
      <c r="F1092" s="465" t="s">
        <v>551</v>
      </c>
      <c r="G1092" s="465"/>
      <c r="H1092" s="465"/>
      <c r="I1092" s="465"/>
      <c r="J1092" s="465"/>
      <c r="K1092" s="465" t="s">
        <v>551</v>
      </c>
      <c r="L1092" s="465"/>
      <c r="M1092" s="466"/>
    </row>
    <row r="1093" spans="1:13" ht="35.1" customHeight="1">
      <c r="A1093" s="491" t="s">
        <v>580</v>
      </c>
      <c r="B1093" s="492"/>
      <c r="C1093" s="492"/>
      <c r="D1093" s="492"/>
      <c r="E1093" s="492"/>
      <c r="F1093" s="460" t="s">
        <v>333</v>
      </c>
      <c r="G1093" s="460"/>
      <c r="H1093" s="460"/>
      <c r="I1093" s="460"/>
      <c r="J1093" s="460"/>
      <c r="K1093" s="460" t="s">
        <v>333</v>
      </c>
      <c r="L1093" s="460"/>
      <c r="M1093" s="493"/>
    </row>
    <row r="1094" spans="1:13" ht="35.1" customHeight="1">
      <c r="A1094" s="494" t="s">
        <v>555</v>
      </c>
      <c r="B1094" s="495"/>
      <c r="C1094" s="495"/>
      <c r="D1094" s="495"/>
      <c r="E1094" s="496"/>
      <c r="F1094" s="461" t="s">
        <v>551</v>
      </c>
      <c r="G1094" s="469"/>
      <c r="H1094" s="469"/>
      <c r="I1094" s="469"/>
      <c r="J1094" s="462"/>
      <c r="K1094" s="461" t="s">
        <v>551</v>
      </c>
      <c r="L1094" s="469"/>
      <c r="M1094" s="470"/>
    </row>
    <row r="1095" spans="1:13" ht="35.1" customHeight="1">
      <c r="A1095" s="494" t="s">
        <v>556</v>
      </c>
      <c r="B1095" s="495"/>
      <c r="C1095" s="495"/>
      <c r="D1095" s="495"/>
      <c r="E1095" s="496"/>
      <c r="F1095" s="461" t="s">
        <v>336</v>
      </c>
      <c r="G1095" s="469"/>
      <c r="H1095" s="469"/>
      <c r="I1095" s="469"/>
      <c r="J1095" s="462"/>
      <c r="K1095" s="461" t="s">
        <v>336</v>
      </c>
      <c r="L1095" s="469"/>
      <c r="M1095" s="470"/>
    </row>
    <row r="1096" spans="1:13" ht="35.1" customHeight="1">
      <c r="A1096" s="464" t="s">
        <v>557</v>
      </c>
      <c r="B1096" s="465"/>
      <c r="C1096" s="465"/>
      <c r="D1096" s="465"/>
      <c r="E1096" s="465"/>
      <c r="F1096" s="465"/>
      <c r="G1096" s="465"/>
      <c r="H1096" s="465"/>
      <c r="I1096" s="465"/>
      <c r="J1096" s="465"/>
      <c r="K1096" s="465"/>
      <c r="L1096" s="465"/>
      <c r="M1096" s="466"/>
    </row>
    <row r="1097" spans="1:13" ht="35.1" customHeight="1">
      <c r="A1097" s="464" t="s">
        <v>547</v>
      </c>
      <c r="B1097" s="465"/>
      <c r="C1097" s="465"/>
      <c r="D1097" s="465"/>
      <c r="E1097" s="465"/>
      <c r="F1097" s="465" t="s">
        <v>548</v>
      </c>
      <c r="G1097" s="465"/>
      <c r="H1097" s="465"/>
      <c r="I1097" s="465"/>
      <c r="J1097" s="465"/>
      <c r="K1097" s="465" t="s">
        <v>549</v>
      </c>
      <c r="L1097" s="465"/>
      <c r="M1097" s="466"/>
    </row>
    <row r="1098" spans="1:13" ht="35.1" customHeight="1">
      <c r="A1098" s="467" t="s">
        <v>418</v>
      </c>
      <c r="B1098" s="468"/>
      <c r="C1098" s="468"/>
      <c r="D1098" s="468"/>
      <c r="E1098" s="468"/>
      <c r="F1098" s="468"/>
      <c r="G1098" s="461" t="s">
        <v>660</v>
      </c>
      <c r="H1098" s="469"/>
      <c r="I1098" s="469"/>
      <c r="J1098" s="469"/>
      <c r="K1098" s="469"/>
      <c r="L1098" s="469"/>
      <c r="M1098" s="470"/>
    </row>
    <row r="1099" spans="1:13" ht="35.1" customHeight="1">
      <c r="A1099" s="222" t="s">
        <v>558</v>
      </c>
      <c r="B1099" s="471" t="s">
        <v>670</v>
      </c>
      <c r="C1099" s="471"/>
      <c r="D1099" s="471"/>
      <c r="E1099" s="471"/>
      <c r="F1099" s="471"/>
      <c r="G1099" s="471"/>
      <c r="H1099" s="471"/>
      <c r="I1099" s="471"/>
      <c r="J1099" s="471"/>
      <c r="K1099" s="471"/>
      <c r="L1099" s="471"/>
      <c r="M1099" s="472"/>
    </row>
    <row r="1100" spans="1:13" ht="35.1" customHeight="1">
      <c r="A1100" s="222" t="s">
        <v>559</v>
      </c>
      <c r="B1100" s="471" t="s">
        <v>632</v>
      </c>
      <c r="C1100" s="471"/>
      <c r="D1100" s="471"/>
      <c r="E1100" s="471"/>
      <c r="F1100" s="471"/>
      <c r="G1100" s="471"/>
      <c r="H1100" s="471"/>
      <c r="I1100" s="471"/>
      <c r="J1100" s="471"/>
      <c r="K1100" s="471"/>
      <c r="L1100" s="471"/>
      <c r="M1100" s="472"/>
    </row>
    <row r="1101" spans="1:13" ht="35.1" customHeight="1">
      <c r="A1101" s="473" t="s">
        <v>633</v>
      </c>
      <c r="B1101" s="474"/>
      <c r="C1101" s="475"/>
      <c r="D1101" s="482" t="s">
        <v>634</v>
      </c>
      <c r="E1101" s="474"/>
      <c r="F1101" s="474"/>
      <c r="G1101" s="474"/>
      <c r="H1101" s="474"/>
      <c r="I1101" s="475"/>
      <c r="J1101" s="482" t="s">
        <v>560</v>
      </c>
      <c r="K1101" s="474"/>
      <c r="L1101" s="474"/>
      <c r="M1101" s="485"/>
    </row>
    <row r="1102" spans="1:13" ht="35.1" customHeight="1">
      <c r="A1102" s="476"/>
      <c r="B1102" s="477"/>
      <c r="C1102" s="478"/>
      <c r="D1102" s="483"/>
      <c r="E1102" s="477"/>
      <c r="F1102" s="477"/>
      <c r="G1102" s="477"/>
      <c r="H1102" s="477"/>
      <c r="I1102" s="478"/>
      <c r="J1102" s="483"/>
      <c r="K1102" s="477"/>
      <c r="L1102" s="477"/>
      <c r="M1102" s="486"/>
    </row>
    <row r="1103" spans="1:13" ht="35.1" customHeight="1">
      <c r="A1103" s="476"/>
      <c r="B1103" s="477"/>
      <c r="C1103" s="478"/>
      <c r="D1103" s="483"/>
      <c r="E1103" s="477"/>
      <c r="F1103" s="477"/>
      <c r="G1103" s="477"/>
      <c r="H1103" s="477"/>
      <c r="I1103" s="478"/>
      <c r="J1103" s="483"/>
      <c r="K1103" s="477"/>
      <c r="L1103" s="477"/>
      <c r="M1103" s="486"/>
    </row>
    <row r="1104" spans="1:13" ht="35.1" customHeight="1">
      <c r="A1104" s="479"/>
      <c r="B1104" s="480"/>
      <c r="C1104" s="481"/>
      <c r="D1104" s="484"/>
      <c r="E1104" s="480"/>
      <c r="F1104" s="480"/>
      <c r="G1104" s="480"/>
      <c r="H1104" s="480"/>
      <c r="I1104" s="481"/>
      <c r="J1104" s="484"/>
      <c r="K1104" s="480"/>
      <c r="L1104" s="480"/>
      <c r="M1104" s="487"/>
    </row>
    <row r="1105" spans="1:13" ht="35.1" customHeight="1">
      <c r="A1105" s="464" t="s">
        <v>561</v>
      </c>
      <c r="B1105" s="465"/>
      <c r="C1105" s="465"/>
      <c r="D1105" s="465"/>
      <c r="E1105" s="465"/>
      <c r="F1105" s="465"/>
      <c r="G1105" s="465"/>
      <c r="H1105" s="488" t="s">
        <v>562</v>
      </c>
      <c r="I1105" s="489"/>
      <c r="J1105" s="489"/>
      <c r="K1105" s="489"/>
      <c r="L1105" s="489"/>
      <c r="M1105" s="490"/>
    </row>
    <row r="1106" spans="1:13" ht="35.1" customHeight="1">
      <c r="A1106" s="244" t="s">
        <v>563</v>
      </c>
      <c r="B1106" s="465" t="s">
        <v>379</v>
      </c>
      <c r="C1106" s="465"/>
      <c r="D1106" s="215" t="s">
        <v>563</v>
      </c>
      <c r="E1106" s="224"/>
      <c r="F1106" s="465" t="s">
        <v>379</v>
      </c>
      <c r="G1106" s="465"/>
      <c r="J1106" s="281" t="s">
        <v>564</v>
      </c>
      <c r="L1106" s="281" t="s">
        <v>379</v>
      </c>
      <c r="M1106" s="246"/>
    </row>
    <row r="1107" spans="1:13" ht="35.1" customHeight="1">
      <c r="A1107" s="247" t="s">
        <v>565</v>
      </c>
      <c r="B1107" s="460" t="s">
        <v>566</v>
      </c>
      <c r="C1107" s="460"/>
      <c r="D1107" s="460" t="s">
        <v>567</v>
      </c>
      <c r="E1107" s="460"/>
      <c r="F1107" s="460" t="s">
        <v>568</v>
      </c>
      <c r="G1107" s="460"/>
      <c r="J1107" s="461">
        <v>3</v>
      </c>
      <c r="K1107" s="462"/>
      <c r="L1107" s="224" t="s">
        <v>336</v>
      </c>
      <c r="M1107" s="246"/>
    </row>
    <row r="1108" spans="1:13" ht="35.1" customHeight="1">
      <c r="A1108" s="247" t="s">
        <v>569</v>
      </c>
      <c r="B1108" s="460" t="s">
        <v>570</v>
      </c>
      <c r="C1108" s="460"/>
      <c r="D1108" s="460" t="s">
        <v>571</v>
      </c>
      <c r="E1108" s="460"/>
      <c r="F1108" s="460" t="s">
        <v>485</v>
      </c>
      <c r="G1108" s="460"/>
      <c r="J1108" s="461">
        <v>2</v>
      </c>
      <c r="K1108" s="462"/>
      <c r="L1108" s="224" t="s">
        <v>551</v>
      </c>
      <c r="M1108" s="246"/>
    </row>
    <row r="1109" spans="1:13" ht="35.1" customHeight="1">
      <c r="A1109" s="247" t="s">
        <v>572</v>
      </c>
      <c r="B1109" s="460" t="s">
        <v>573</v>
      </c>
      <c r="C1109" s="460"/>
      <c r="D1109" s="460" t="s">
        <v>574</v>
      </c>
      <c r="E1109" s="460"/>
      <c r="F1109" s="460" t="s">
        <v>575</v>
      </c>
      <c r="G1109" s="460"/>
      <c r="J1109" s="461">
        <v>1</v>
      </c>
      <c r="K1109" s="462"/>
      <c r="L1109" s="224" t="s">
        <v>333</v>
      </c>
      <c r="M1109" s="246"/>
    </row>
    <row r="1110" spans="1:13" ht="35.1" customHeight="1" thickBot="1">
      <c r="A1110" s="248" t="s">
        <v>576</v>
      </c>
      <c r="B1110" s="463" t="s">
        <v>577</v>
      </c>
      <c r="C1110" s="463"/>
      <c r="D1110" s="463" t="s">
        <v>578</v>
      </c>
      <c r="E1110" s="463"/>
      <c r="F1110" s="463" t="s">
        <v>340</v>
      </c>
      <c r="G1110" s="463"/>
      <c r="H1110" s="249"/>
      <c r="I1110" s="249"/>
      <c r="J1110" s="249"/>
      <c r="K1110" s="249"/>
      <c r="L1110" s="249"/>
      <c r="M1110" s="250"/>
    </row>
    <row r="1112" spans="1:13" ht="35.1" customHeight="1" thickBot="1">
      <c r="F1112" s="251"/>
    </row>
    <row r="1113" spans="1:13" ht="35.1" customHeight="1">
      <c r="A1113" s="210"/>
      <c r="B1113" s="511" t="s">
        <v>507</v>
      </c>
      <c r="C1113" s="511"/>
      <c r="D1113" s="511"/>
      <c r="E1113" s="511"/>
      <c r="F1113" s="511"/>
      <c r="G1113" s="511"/>
      <c r="H1113" s="511"/>
      <c r="I1113" s="512"/>
      <c r="J1113" s="513" t="s">
        <v>508</v>
      </c>
      <c r="K1113" s="511"/>
      <c r="L1113" s="511"/>
      <c r="M1113" s="514"/>
    </row>
    <row r="1114" spans="1:13" ht="35.1" customHeight="1">
      <c r="A1114" s="464" t="s">
        <v>509</v>
      </c>
      <c r="B1114" s="465"/>
      <c r="C1114" s="465"/>
      <c r="D1114" s="465"/>
      <c r="E1114" s="465"/>
      <c r="F1114" s="465"/>
      <c r="G1114" s="465"/>
      <c r="H1114" s="465"/>
      <c r="I1114" s="465"/>
      <c r="J1114" s="465"/>
      <c r="K1114" s="465"/>
      <c r="L1114" s="465"/>
      <c r="M1114" s="466"/>
    </row>
    <row r="1115" spans="1:13" ht="35.1" customHeight="1">
      <c r="A1115" s="212"/>
      <c r="B1115" s="474" t="s">
        <v>510</v>
      </c>
      <c r="C1115" s="474"/>
      <c r="D1115" s="474"/>
      <c r="E1115" s="475"/>
      <c r="F1115" s="213" t="s">
        <v>511</v>
      </c>
      <c r="G1115" s="213"/>
      <c r="H1115" s="488" t="s">
        <v>512</v>
      </c>
      <c r="I1115" s="489"/>
      <c r="J1115" s="515"/>
      <c r="K1115" s="214" t="s">
        <v>513</v>
      </c>
      <c r="L1115" s="215"/>
      <c r="M1115" s="216"/>
    </row>
    <row r="1116" spans="1:13" ht="35.1" customHeight="1">
      <c r="A1116" s="516" t="s">
        <v>629</v>
      </c>
      <c r="B1116" s="489"/>
      <c r="C1116" s="489"/>
      <c r="D1116" s="489"/>
      <c r="E1116" s="489"/>
      <c r="F1116" s="489"/>
      <c r="G1116" s="489"/>
      <c r="H1116" s="489"/>
      <c r="I1116" s="489"/>
      <c r="J1116" s="489"/>
      <c r="K1116" s="489"/>
      <c r="L1116" s="489"/>
      <c r="M1116" s="490"/>
    </row>
    <row r="1117" spans="1:13" ht="35.1" customHeight="1">
      <c r="A1117" s="494" t="s">
        <v>514</v>
      </c>
      <c r="B1117" s="495"/>
      <c r="C1117" s="495"/>
      <c r="D1117" s="495"/>
      <c r="E1117" s="495"/>
      <c r="F1117" s="495"/>
      <c r="G1117" s="495"/>
      <c r="H1117" s="495"/>
      <c r="I1117" s="495"/>
      <c r="J1117" s="495"/>
      <c r="K1117" s="495"/>
      <c r="L1117" s="495"/>
      <c r="M1117" s="502"/>
    </row>
    <row r="1118" spans="1:13" ht="35.1" customHeight="1">
      <c r="A1118" s="491" t="s">
        <v>515</v>
      </c>
      <c r="B1118" s="492"/>
      <c r="C1118" s="503" t="s">
        <v>280</v>
      </c>
      <c r="D1118" s="504"/>
      <c r="E1118" s="504"/>
      <c r="F1118" s="504"/>
      <c r="G1118" s="505"/>
      <c r="H1118" s="217" t="s">
        <v>516</v>
      </c>
      <c r="I1118" s="218"/>
      <c r="J1118" s="500">
        <v>24</v>
      </c>
      <c r="K1118" s="500"/>
      <c r="L1118" s="500"/>
      <c r="M1118" s="501"/>
    </row>
    <row r="1119" spans="1:13" ht="35.1" customHeight="1">
      <c r="A1119" s="491" t="s">
        <v>517</v>
      </c>
      <c r="B1119" s="492"/>
      <c r="C1119" s="506" t="s">
        <v>372</v>
      </c>
      <c r="D1119" s="495"/>
      <c r="E1119" s="495"/>
      <c r="F1119" s="495"/>
      <c r="G1119" s="496"/>
      <c r="H1119" s="217" t="s">
        <v>518</v>
      </c>
      <c r="I1119" s="218"/>
      <c r="J1119" s="500" t="s">
        <v>279</v>
      </c>
      <c r="K1119" s="500"/>
      <c r="L1119" s="500"/>
      <c r="M1119" s="501"/>
    </row>
    <row r="1120" spans="1:13" ht="35.1" customHeight="1">
      <c r="A1120" s="491" t="s">
        <v>519</v>
      </c>
      <c r="B1120" s="492"/>
      <c r="C1120" s="507">
        <v>39577</v>
      </c>
      <c r="D1120" s="504"/>
      <c r="E1120" s="504"/>
      <c r="F1120" s="504"/>
      <c r="G1120" s="505"/>
      <c r="H1120" s="217" t="s">
        <v>521</v>
      </c>
      <c r="I1120" s="218"/>
      <c r="J1120" s="500">
        <v>8493876463</v>
      </c>
      <c r="K1120" s="500"/>
      <c r="L1120" s="500"/>
      <c r="M1120" s="501"/>
    </row>
    <row r="1121" spans="1:13" ht="35.1" customHeight="1">
      <c r="A1121" s="491" t="s">
        <v>522</v>
      </c>
      <c r="B1121" s="492"/>
      <c r="C1121" s="503" t="s">
        <v>282</v>
      </c>
      <c r="D1121" s="504"/>
      <c r="E1121" s="504"/>
      <c r="F1121" s="504"/>
      <c r="G1121" s="505"/>
      <c r="H1121" s="467" t="s">
        <v>375</v>
      </c>
      <c r="I1121" s="468"/>
      <c r="J1121" s="500" t="s">
        <v>281</v>
      </c>
      <c r="K1121" s="500"/>
      <c r="L1121" s="500"/>
      <c r="M1121" s="501"/>
    </row>
    <row r="1122" spans="1:13" ht="35.1" customHeight="1">
      <c r="A1122" s="491" t="s">
        <v>523</v>
      </c>
      <c r="B1122" s="492"/>
      <c r="C1122" s="508" t="s">
        <v>619</v>
      </c>
      <c r="D1122" s="509"/>
      <c r="E1122" s="509"/>
      <c r="F1122" s="509"/>
      <c r="G1122" s="509"/>
      <c r="H1122" s="509"/>
      <c r="I1122" s="509"/>
      <c r="J1122" s="509"/>
      <c r="K1122" s="509"/>
      <c r="L1122" s="509"/>
      <c r="M1122" s="510"/>
    </row>
    <row r="1123" spans="1:13" ht="35.1" customHeight="1">
      <c r="A1123" s="464" t="s">
        <v>525</v>
      </c>
      <c r="B1123" s="465"/>
      <c r="C1123" s="465"/>
      <c r="D1123" s="465"/>
      <c r="E1123" s="465"/>
      <c r="F1123" s="465"/>
      <c r="G1123" s="465"/>
      <c r="H1123" s="465"/>
      <c r="I1123" s="465"/>
      <c r="J1123" s="465"/>
      <c r="K1123" s="465"/>
      <c r="L1123" s="465"/>
      <c r="M1123" s="466"/>
    </row>
    <row r="1124" spans="1:13" ht="35.1" customHeight="1">
      <c r="A1124" s="497" t="s">
        <v>526</v>
      </c>
      <c r="B1124" s="465" t="s">
        <v>527</v>
      </c>
      <c r="C1124" s="465"/>
      <c r="D1124" s="465"/>
      <c r="E1124" s="465"/>
      <c r="F1124" s="465"/>
      <c r="G1124" s="465"/>
      <c r="H1124" s="465" t="s">
        <v>528</v>
      </c>
      <c r="I1124" s="465"/>
      <c r="J1124" s="465"/>
      <c r="K1124" s="465"/>
      <c r="L1124" s="465"/>
      <c r="M1124" s="466"/>
    </row>
    <row r="1125" spans="1:13" ht="48.75" customHeight="1">
      <c r="A1125" s="497"/>
      <c r="B1125" s="219" t="s">
        <v>529</v>
      </c>
      <c r="C1125" s="219" t="s">
        <v>530</v>
      </c>
      <c r="D1125" s="219" t="s">
        <v>531</v>
      </c>
      <c r="E1125" s="219" t="s">
        <v>532</v>
      </c>
      <c r="F1125" s="219">
        <v>100</v>
      </c>
      <c r="G1125" s="220" t="s">
        <v>364</v>
      </c>
      <c r="H1125" s="219" t="s">
        <v>533</v>
      </c>
      <c r="I1125" s="219" t="s">
        <v>530</v>
      </c>
      <c r="J1125" s="219" t="s">
        <v>531</v>
      </c>
      <c r="K1125" s="219" t="s">
        <v>638</v>
      </c>
      <c r="L1125" s="219">
        <v>100</v>
      </c>
      <c r="M1125" s="221" t="s">
        <v>364</v>
      </c>
    </row>
    <row r="1126" spans="1:13" ht="35.1" customHeight="1">
      <c r="A1126" s="222" t="s">
        <v>380</v>
      </c>
      <c r="B1126" s="224">
        <v>6</v>
      </c>
      <c r="C1126" s="224"/>
      <c r="D1126" s="224"/>
      <c r="E1126" s="224"/>
      <c r="F1126" s="226">
        <v>6</v>
      </c>
      <c r="G1126" s="224" t="s">
        <v>340</v>
      </c>
      <c r="H1126" s="224">
        <v>4.75</v>
      </c>
      <c r="I1126" s="224" t="s">
        <v>32</v>
      </c>
      <c r="J1126" s="224" t="s">
        <v>45</v>
      </c>
      <c r="K1126" s="224">
        <v>28.5</v>
      </c>
      <c r="L1126" s="224">
        <v>33.25</v>
      </c>
      <c r="M1126" s="224" t="s">
        <v>575</v>
      </c>
    </row>
    <row r="1127" spans="1:13" ht="35.1" customHeight="1">
      <c r="A1127" s="222" t="s">
        <v>381</v>
      </c>
      <c r="B1127" s="224">
        <v>2.5</v>
      </c>
      <c r="C1127" s="224">
        <v>3</v>
      </c>
      <c r="D1127" s="224">
        <v>3</v>
      </c>
      <c r="E1127" s="224">
        <v>0</v>
      </c>
      <c r="F1127" s="226">
        <v>8.5</v>
      </c>
      <c r="G1127" s="224" t="s">
        <v>340</v>
      </c>
      <c r="H1127" s="224">
        <v>2.5</v>
      </c>
      <c r="I1127" s="229" t="s">
        <v>19</v>
      </c>
      <c r="J1127" s="229" t="s">
        <v>19</v>
      </c>
      <c r="K1127" s="229">
        <v>18</v>
      </c>
      <c r="L1127" s="225">
        <v>20.5</v>
      </c>
      <c r="M1127" s="224" t="s">
        <v>340</v>
      </c>
    </row>
    <row r="1128" spans="1:13" ht="35.1" customHeight="1">
      <c r="A1128" s="222" t="s">
        <v>534</v>
      </c>
      <c r="B1128" s="224">
        <v>3</v>
      </c>
      <c r="C1128" s="224">
        <v>3</v>
      </c>
      <c r="D1128" s="224">
        <v>3</v>
      </c>
      <c r="E1128" s="224"/>
      <c r="F1128" s="224">
        <v>9</v>
      </c>
      <c r="G1128" s="224" t="s">
        <v>340</v>
      </c>
      <c r="H1128" s="224">
        <v>3.5</v>
      </c>
      <c r="I1128" s="224">
        <v>3</v>
      </c>
      <c r="J1128" s="224" t="s">
        <v>32</v>
      </c>
      <c r="K1128" s="224">
        <v>10</v>
      </c>
      <c r="L1128" s="225">
        <v>16.5</v>
      </c>
      <c r="M1128" s="224" t="s">
        <v>340</v>
      </c>
    </row>
    <row r="1129" spans="1:13" ht="35.1" customHeight="1">
      <c r="A1129" s="222" t="s">
        <v>383</v>
      </c>
      <c r="B1129" s="224">
        <v>1.75</v>
      </c>
      <c r="C1129" s="224">
        <v>2</v>
      </c>
      <c r="D1129" s="224">
        <v>2</v>
      </c>
      <c r="E1129" s="224"/>
      <c r="F1129" s="224">
        <v>5.75</v>
      </c>
      <c r="G1129" s="224" t="s">
        <v>340</v>
      </c>
      <c r="H1129" s="264">
        <v>0</v>
      </c>
      <c r="I1129" s="264">
        <v>1</v>
      </c>
      <c r="J1129" s="264">
        <v>1</v>
      </c>
      <c r="K1129" s="224">
        <v>11</v>
      </c>
      <c r="L1129" s="224">
        <v>13</v>
      </c>
      <c r="M1129" s="224" t="s">
        <v>340</v>
      </c>
    </row>
    <row r="1130" spans="1:13" ht="35.1" customHeight="1">
      <c r="A1130" s="222" t="s">
        <v>426</v>
      </c>
      <c r="B1130" s="224">
        <v>3.5</v>
      </c>
      <c r="C1130" s="224"/>
      <c r="D1130" s="224"/>
      <c r="E1130" s="224"/>
      <c r="F1130" s="224">
        <v>3.5</v>
      </c>
      <c r="G1130" s="224" t="s">
        <v>340</v>
      </c>
      <c r="H1130" s="224">
        <v>4</v>
      </c>
      <c r="I1130" s="224">
        <v>3</v>
      </c>
      <c r="J1130" s="224">
        <v>3</v>
      </c>
      <c r="K1130" s="264">
        <v>24</v>
      </c>
      <c r="L1130" s="264">
        <v>34</v>
      </c>
      <c r="M1130" s="224" t="s">
        <v>575</v>
      </c>
    </row>
    <row r="1131" spans="1:13" ht="35.1" customHeight="1">
      <c r="A1131" s="222" t="s">
        <v>409</v>
      </c>
      <c r="B1131" s="224"/>
      <c r="C1131" s="224"/>
      <c r="D1131" s="224"/>
      <c r="E1131" s="224" t="s">
        <v>624</v>
      </c>
      <c r="F1131" s="224"/>
      <c r="G1131" s="224"/>
      <c r="H1131" s="224"/>
      <c r="I1131" s="224"/>
      <c r="J1131" s="224"/>
      <c r="K1131" s="224">
        <v>21.5</v>
      </c>
      <c r="L1131" s="224"/>
      <c r="M1131" s="227"/>
    </row>
    <row r="1132" spans="1:13" ht="48.75" customHeight="1">
      <c r="A1132" s="215" t="s">
        <v>535</v>
      </c>
      <c r="B1132" s="215"/>
      <c r="C1132" s="267" t="s">
        <v>536</v>
      </c>
      <c r="D1132" s="236">
        <f>(F1126+F1127+F1128+F1129+F1130)</f>
        <v>32.75</v>
      </c>
      <c r="E1132" s="236"/>
      <c r="F1132" s="267" t="s">
        <v>537</v>
      </c>
      <c r="G1132" s="236">
        <f>(D1132/500)*100</f>
        <v>6.5500000000000007</v>
      </c>
      <c r="H1132" s="236"/>
      <c r="I1132" s="215"/>
      <c r="J1132" s="498" t="s">
        <v>538</v>
      </c>
      <c r="K1132" s="498"/>
      <c r="L1132" s="460" t="str">
        <f>IF(G1132&gt;=91,"A1",IF(G1132&gt;=81,"A2",IF(G1132&gt;=71,"B1",IF(G1132&gt;=61,"B2",IF(G1132&gt;=51,"C1",IF(G1132&gt;=41,"C2",IF(G1132&gt;=33,"D","E")))))))</f>
        <v>E</v>
      </c>
      <c r="M1132" s="460" t="str">
        <f t="shared" ref="M1132:M1133" si="35">IF(K1132&gt;=91,"A1",IF(K1132&gt;=81,"A2",IF(K1132&gt;=71,"B1",IF(K1132&gt;=61,"B2",IF(K1132&gt;=51,"C1",IF(K1132&gt;=41,"C2",IF(K1132&gt;=33,"D","E")))))))</f>
        <v>E</v>
      </c>
    </row>
    <row r="1133" spans="1:13" ht="46.5" customHeight="1">
      <c r="A1133" s="267" t="s">
        <v>539</v>
      </c>
      <c r="B1133" s="215"/>
      <c r="C1133" s="267" t="s">
        <v>540</v>
      </c>
      <c r="D1133" s="236">
        <f>(L1126+L1127+L1128+L1129+L1130)</f>
        <v>117.25</v>
      </c>
      <c r="E1133" s="236"/>
      <c r="F1133" s="267" t="s">
        <v>541</v>
      </c>
      <c r="G1133" s="224">
        <f>D1133/500*100</f>
        <v>23.45</v>
      </c>
      <c r="H1133" s="224"/>
      <c r="I1133" s="238"/>
      <c r="J1133" s="498" t="s">
        <v>542</v>
      </c>
      <c r="K1133" s="498"/>
      <c r="L1133" s="460" t="str">
        <f>IF(G1133&gt;=91,"A1",IF(G1133&gt;=81,"A2",IF(G1133&gt;=71,"B1",IF(G1133&gt;=61,"B2",IF(G1133&gt;=51,"C1",IF(G1133&gt;=41,"C2",IF(G1133&gt;=33,"D","E")))))))</f>
        <v>E</v>
      </c>
      <c r="M1133" s="460" t="str">
        <f t="shared" si="35"/>
        <v>E</v>
      </c>
    </row>
    <row r="1134" spans="1:13" ht="35.1" customHeight="1">
      <c r="A1134" s="464" t="s">
        <v>543</v>
      </c>
      <c r="B1134" s="465"/>
      <c r="C1134" s="465"/>
      <c r="D1134" s="465">
        <f>SUM(D1132,D1133)</f>
        <v>150</v>
      </c>
      <c r="E1134" s="465"/>
      <c r="F1134" s="494" t="s">
        <v>386</v>
      </c>
      <c r="G1134" s="495"/>
      <c r="H1134" s="496"/>
      <c r="I1134" s="281">
        <f>D1134*100/1000</f>
        <v>15</v>
      </c>
      <c r="J1134" s="239" t="s">
        <v>544</v>
      </c>
      <c r="K1134" s="242"/>
      <c r="L1134" s="239"/>
      <c r="M1134" s="238" t="str">
        <f>IF(I1134&gt;=91,"A1",IF(I1134&gt;=81,"A2",IF(I1134&gt;=71,"B1",IF(I1134&gt;=61,"B2",IF(I1134&gt;=51,"C1",IF(I1134&gt;=41,"C2",IF(I1134&gt;=33,"D","E")))))))</f>
        <v>E</v>
      </c>
    </row>
    <row r="1135" spans="1:13" ht="35.1" customHeight="1">
      <c r="A1135" s="499" t="s">
        <v>545</v>
      </c>
      <c r="B1135" s="500"/>
      <c r="C1135" s="500"/>
      <c r="D1135" s="500"/>
      <c r="E1135" s="500"/>
      <c r="F1135" s="500"/>
      <c r="G1135" s="500"/>
      <c r="H1135" s="500"/>
      <c r="I1135" s="500"/>
      <c r="J1135" s="500"/>
      <c r="K1135" s="500"/>
      <c r="L1135" s="500"/>
      <c r="M1135" s="501"/>
    </row>
    <row r="1136" spans="1:13" ht="35.1" customHeight="1">
      <c r="A1136" s="464" t="s">
        <v>546</v>
      </c>
      <c r="B1136" s="465"/>
      <c r="C1136" s="465"/>
      <c r="D1136" s="465"/>
      <c r="E1136" s="465"/>
      <c r="F1136" s="465"/>
      <c r="G1136" s="465"/>
      <c r="H1136" s="465"/>
      <c r="I1136" s="465"/>
      <c r="J1136" s="465"/>
      <c r="K1136" s="465"/>
      <c r="L1136" s="465"/>
      <c r="M1136" s="466"/>
    </row>
    <row r="1137" spans="1:13" ht="35.1" customHeight="1">
      <c r="A1137" s="464" t="s">
        <v>547</v>
      </c>
      <c r="B1137" s="465"/>
      <c r="C1137" s="465"/>
      <c r="D1137" s="465"/>
      <c r="E1137" s="465"/>
      <c r="F1137" s="465" t="s">
        <v>548</v>
      </c>
      <c r="G1137" s="465"/>
      <c r="H1137" s="465"/>
      <c r="I1137" s="465"/>
      <c r="J1137" s="465"/>
      <c r="K1137" s="465" t="s">
        <v>549</v>
      </c>
      <c r="L1137" s="465"/>
      <c r="M1137" s="466"/>
    </row>
    <row r="1138" spans="1:13" ht="35.1" customHeight="1">
      <c r="A1138" s="467" t="s">
        <v>550</v>
      </c>
      <c r="B1138" s="468"/>
      <c r="C1138" s="468"/>
      <c r="D1138" s="468"/>
      <c r="E1138" s="468"/>
      <c r="F1138" s="460" t="s">
        <v>551</v>
      </c>
      <c r="G1138" s="460"/>
      <c r="H1138" s="460"/>
      <c r="I1138" s="460"/>
      <c r="J1138" s="460"/>
      <c r="K1138" s="460" t="s">
        <v>551</v>
      </c>
      <c r="L1138" s="460"/>
      <c r="M1138" s="493"/>
    </row>
    <row r="1139" spans="1:13" ht="35.1" customHeight="1">
      <c r="A1139" s="464" t="s">
        <v>552</v>
      </c>
      <c r="B1139" s="465"/>
      <c r="C1139" s="465"/>
      <c r="D1139" s="465"/>
      <c r="E1139" s="465"/>
      <c r="F1139" s="465"/>
      <c r="G1139" s="465"/>
      <c r="H1139" s="465"/>
      <c r="I1139" s="465"/>
      <c r="J1139" s="465"/>
      <c r="K1139" s="465"/>
      <c r="L1139" s="465"/>
      <c r="M1139" s="466"/>
    </row>
    <row r="1140" spans="1:13" ht="35.1" customHeight="1">
      <c r="A1140" s="464" t="s">
        <v>547</v>
      </c>
      <c r="B1140" s="465"/>
      <c r="C1140" s="465"/>
      <c r="D1140" s="465"/>
      <c r="E1140" s="465"/>
      <c r="F1140" s="465" t="s">
        <v>548</v>
      </c>
      <c r="G1140" s="465"/>
      <c r="H1140" s="465"/>
      <c r="I1140" s="465"/>
      <c r="J1140" s="465"/>
      <c r="K1140" s="465" t="s">
        <v>549</v>
      </c>
      <c r="L1140" s="465"/>
      <c r="M1140" s="466"/>
    </row>
    <row r="1141" spans="1:13" ht="35.1" customHeight="1">
      <c r="A1141" s="491" t="s">
        <v>553</v>
      </c>
      <c r="B1141" s="492"/>
      <c r="C1141" s="492"/>
      <c r="D1141" s="492"/>
      <c r="E1141" s="492"/>
      <c r="F1141" s="465" t="s">
        <v>551</v>
      </c>
      <c r="G1141" s="465"/>
      <c r="H1141" s="465"/>
      <c r="I1141" s="465"/>
      <c r="J1141" s="465"/>
      <c r="K1141" s="465" t="s">
        <v>551</v>
      </c>
      <c r="L1141" s="465"/>
      <c r="M1141" s="466"/>
    </row>
    <row r="1142" spans="1:13" ht="35.1" customHeight="1">
      <c r="A1142" s="491" t="s">
        <v>580</v>
      </c>
      <c r="B1142" s="492"/>
      <c r="C1142" s="492"/>
      <c r="D1142" s="492"/>
      <c r="E1142" s="492"/>
      <c r="F1142" s="460" t="s">
        <v>333</v>
      </c>
      <c r="G1142" s="460"/>
      <c r="H1142" s="460"/>
      <c r="I1142" s="460"/>
      <c r="J1142" s="460"/>
      <c r="K1142" s="460" t="s">
        <v>333</v>
      </c>
      <c r="L1142" s="460"/>
      <c r="M1142" s="493"/>
    </row>
    <row r="1143" spans="1:13" ht="35.1" customHeight="1">
      <c r="A1143" s="494" t="s">
        <v>555</v>
      </c>
      <c r="B1143" s="495"/>
      <c r="C1143" s="495"/>
      <c r="D1143" s="495"/>
      <c r="E1143" s="496"/>
      <c r="F1143" s="461" t="s">
        <v>551</v>
      </c>
      <c r="G1143" s="469"/>
      <c r="H1143" s="469"/>
      <c r="I1143" s="469"/>
      <c r="J1143" s="462"/>
      <c r="K1143" s="461" t="s">
        <v>551</v>
      </c>
      <c r="L1143" s="469"/>
      <c r="M1143" s="470"/>
    </row>
    <row r="1144" spans="1:13" ht="35.1" customHeight="1">
      <c r="A1144" s="494" t="s">
        <v>556</v>
      </c>
      <c r="B1144" s="495"/>
      <c r="C1144" s="495"/>
      <c r="D1144" s="495"/>
      <c r="E1144" s="496"/>
      <c r="F1144" s="461" t="s">
        <v>336</v>
      </c>
      <c r="G1144" s="469"/>
      <c r="H1144" s="469"/>
      <c r="I1144" s="469"/>
      <c r="J1144" s="462"/>
      <c r="K1144" s="461" t="s">
        <v>336</v>
      </c>
      <c r="L1144" s="469"/>
      <c r="M1144" s="470"/>
    </row>
    <row r="1145" spans="1:13" ht="35.1" customHeight="1">
      <c r="A1145" s="464" t="s">
        <v>557</v>
      </c>
      <c r="B1145" s="465"/>
      <c r="C1145" s="465"/>
      <c r="D1145" s="465"/>
      <c r="E1145" s="465"/>
      <c r="F1145" s="465"/>
      <c r="G1145" s="465"/>
      <c r="H1145" s="465"/>
      <c r="I1145" s="465"/>
      <c r="J1145" s="465"/>
      <c r="K1145" s="465"/>
      <c r="L1145" s="465"/>
      <c r="M1145" s="466"/>
    </row>
    <row r="1146" spans="1:13" ht="35.1" customHeight="1">
      <c r="A1146" s="464" t="s">
        <v>547</v>
      </c>
      <c r="B1146" s="465"/>
      <c r="C1146" s="465"/>
      <c r="D1146" s="465"/>
      <c r="E1146" s="465"/>
      <c r="F1146" s="465" t="s">
        <v>548</v>
      </c>
      <c r="G1146" s="465"/>
      <c r="H1146" s="465"/>
      <c r="I1146" s="465"/>
      <c r="J1146" s="465"/>
      <c r="K1146" s="465" t="s">
        <v>549</v>
      </c>
      <c r="L1146" s="465"/>
      <c r="M1146" s="466"/>
    </row>
    <row r="1147" spans="1:13" ht="35.1" customHeight="1">
      <c r="A1147" s="467" t="s">
        <v>418</v>
      </c>
      <c r="B1147" s="468"/>
      <c r="C1147" s="468"/>
      <c r="D1147" s="468"/>
      <c r="E1147" s="468"/>
      <c r="F1147" s="468"/>
      <c r="G1147" s="461" t="s">
        <v>661</v>
      </c>
      <c r="H1147" s="469"/>
      <c r="I1147" s="469"/>
      <c r="J1147" s="469"/>
      <c r="K1147" s="469"/>
      <c r="L1147" s="469"/>
      <c r="M1147" s="470"/>
    </row>
    <row r="1148" spans="1:13" ht="35.1" customHeight="1">
      <c r="A1148" s="222" t="s">
        <v>558</v>
      </c>
      <c r="B1148" s="471"/>
      <c r="C1148" s="471"/>
      <c r="D1148" s="471"/>
      <c r="E1148" s="471"/>
      <c r="F1148" s="471"/>
      <c r="G1148" s="471"/>
      <c r="H1148" s="471"/>
      <c r="I1148" s="471"/>
      <c r="J1148" s="471"/>
      <c r="K1148" s="471"/>
      <c r="L1148" s="471"/>
      <c r="M1148" s="472"/>
    </row>
    <row r="1149" spans="1:13" ht="35.1" customHeight="1">
      <c r="A1149" s="222" t="s">
        <v>559</v>
      </c>
      <c r="B1149" s="471"/>
      <c r="C1149" s="471"/>
      <c r="D1149" s="471"/>
      <c r="E1149" s="471"/>
      <c r="F1149" s="471"/>
      <c r="G1149" s="471"/>
      <c r="H1149" s="471"/>
      <c r="I1149" s="471"/>
      <c r="J1149" s="471"/>
      <c r="K1149" s="471"/>
      <c r="L1149" s="471"/>
      <c r="M1149" s="472"/>
    </row>
    <row r="1150" spans="1:13" ht="35.1" customHeight="1">
      <c r="A1150" s="473" t="s">
        <v>633</v>
      </c>
      <c r="B1150" s="474"/>
      <c r="C1150" s="475"/>
      <c r="D1150" s="482" t="s">
        <v>634</v>
      </c>
      <c r="E1150" s="474"/>
      <c r="F1150" s="474"/>
      <c r="G1150" s="474"/>
      <c r="H1150" s="474"/>
      <c r="I1150" s="475"/>
      <c r="J1150" s="482" t="s">
        <v>560</v>
      </c>
      <c r="K1150" s="474"/>
      <c r="L1150" s="474"/>
      <c r="M1150" s="485"/>
    </row>
    <row r="1151" spans="1:13" ht="35.1" customHeight="1">
      <c r="A1151" s="476"/>
      <c r="B1151" s="477"/>
      <c r="C1151" s="478"/>
      <c r="D1151" s="483"/>
      <c r="E1151" s="477"/>
      <c r="F1151" s="477"/>
      <c r="G1151" s="477"/>
      <c r="H1151" s="477"/>
      <c r="I1151" s="478"/>
      <c r="J1151" s="483"/>
      <c r="K1151" s="477"/>
      <c r="L1151" s="477"/>
      <c r="M1151" s="486"/>
    </row>
    <row r="1152" spans="1:13" ht="35.1" customHeight="1">
      <c r="A1152" s="476"/>
      <c r="B1152" s="477"/>
      <c r="C1152" s="478"/>
      <c r="D1152" s="483"/>
      <c r="E1152" s="477"/>
      <c r="F1152" s="477"/>
      <c r="G1152" s="477"/>
      <c r="H1152" s="477"/>
      <c r="I1152" s="478"/>
      <c r="J1152" s="483"/>
      <c r="K1152" s="477"/>
      <c r="L1152" s="477"/>
      <c r="M1152" s="486"/>
    </row>
    <row r="1153" spans="1:13" ht="35.1" customHeight="1">
      <c r="A1153" s="479"/>
      <c r="B1153" s="480"/>
      <c r="C1153" s="481"/>
      <c r="D1153" s="484"/>
      <c r="E1153" s="480"/>
      <c r="F1153" s="480"/>
      <c r="G1153" s="480"/>
      <c r="H1153" s="480"/>
      <c r="I1153" s="481"/>
      <c r="J1153" s="484"/>
      <c r="K1153" s="480"/>
      <c r="L1153" s="480"/>
      <c r="M1153" s="487"/>
    </row>
    <row r="1154" spans="1:13" ht="35.1" customHeight="1">
      <c r="A1154" s="464" t="s">
        <v>561</v>
      </c>
      <c r="B1154" s="465"/>
      <c r="C1154" s="465"/>
      <c r="D1154" s="465"/>
      <c r="E1154" s="465"/>
      <c r="F1154" s="465"/>
      <c r="G1154" s="465"/>
      <c r="H1154" s="488" t="s">
        <v>562</v>
      </c>
      <c r="I1154" s="489"/>
      <c r="J1154" s="489"/>
      <c r="K1154" s="489"/>
      <c r="L1154" s="489"/>
      <c r="M1154" s="490"/>
    </row>
    <row r="1155" spans="1:13" ht="35.1" customHeight="1">
      <c r="A1155" s="244" t="s">
        <v>563</v>
      </c>
      <c r="B1155" s="465" t="s">
        <v>379</v>
      </c>
      <c r="C1155" s="465"/>
      <c r="D1155" s="215" t="s">
        <v>563</v>
      </c>
      <c r="E1155" s="224"/>
      <c r="F1155" s="465" t="s">
        <v>379</v>
      </c>
      <c r="G1155" s="465"/>
      <c r="J1155" s="281" t="s">
        <v>564</v>
      </c>
      <c r="L1155" s="281" t="s">
        <v>379</v>
      </c>
      <c r="M1155" s="246"/>
    </row>
    <row r="1156" spans="1:13" ht="35.1" customHeight="1">
      <c r="A1156" s="247" t="s">
        <v>565</v>
      </c>
      <c r="B1156" s="460" t="s">
        <v>566</v>
      </c>
      <c r="C1156" s="460"/>
      <c r="D1156" s="460" t="s">
        <v>567</v>
      </c>
      <c r="E1156" s="460"/>
      <c r="F1156" s="460" t="s">
        <v>568</v>
      </c>
      <c r="G1156" s="460"/>
      <c r="J1156" s="461">
        <v>3</v>
      </c>
      <c r="K1156" s="462"/>
      <c r="L1156" s="224" t="s">
        <v>336</v>
      </c>
      <c r="M1156" s="246"/>
    </row>
    <row r="1157" spans="1:13" ht="35.1" customHeight="1">
      <c r="A1157" s="247" t="s">
        <v>569</v>
      </c>
      <c r="B1157" s="460" t="s">
        <v>570</v>
      </c>
      <c r="C1157" s="460"/>
      <c r="D1157" s="460" t="s">
        <v>571</v>
      </c>
      <c r="E1157" s="460"/>
      <c r="F1157" s="460" t="s">
        <v>485</v>
      </c>
      <c r="G1157" s="460"/>
      <c r="J1157" s="461">
        <v>2</v>
      </c>
      <c r="K1157" s="462"/>
      <c r="L1157" s="224" t="s">
        <v>551</v>
      </c>
      <c r="M1157" s="246"/>
    </row>
    <row r="1158" spans="1:13" ht="35.1" customHeight="1">
      <c r="A1158" s="247" t="s">
        <v>572</v>
      </c>
      <c r="B1158" s="460" t="s">
        <v>573</v>
      </c>
      <c r="C1158" s="460"/>
      <c r="D1158" s="460" t="s">
        <v>574</v>
      </c>
      <c r="E1158" s="460"/>
      <c r="F1158" s="460" t="s">
        <v>575</v>
      </c>
      <c r="G1158" s="460"/>
      <c r="J1158" s="461">
        <v>1</v>
      </c>
      <c r="K1158" s="462"/>
      <c r="L1158" s="224" t="s">
        <v>333</v>
      </c>
      <c r="M1158" s="246"/>
    </row>
    <row r="1159" spans="1:13" ht="35.1" customHeight="1" thickBot="1">
      <c r="A1159" s="248" t="s">
        <v>576</v>
      </c>
      <c r="B1159" s="463" t="s">
        <v>577</v>
      </c>
      <c r="C1159" s="463"/>
      <c r="D1159" s="463" t="s">
        <v>578</v>
      </c>
      <c r="E1159" s="463"/>
      <c r="F1159" s="463" t="s">
        <v>340</v>
      </c>
      <c r="G1159" s="463"/>
      <c r="H1159" s="249"/>
      <c r="I1159" s="249"/>
      <c r="J1159" s="249"/>
      <c r="K1159" s="249"/>
      <c r="L1159" s="249"/>
      <c r="M1159" s="250"/>
    </row>
    <row r="1160" spans="1:13" ht="35.1" customHeight="1" thickBot="1"/>
    <row r="1161" spans="1:13" ht="35.1" customHeight="1">
      <c r="A1161" s="210"/>
      <c r="B1161" s="511" t="s">
        <v>507</v>
      </c>
      <c r="C1161" s="511"/>
      <c r="D1161" s="511"/>
      <c r="E1161" s="511"/>
      <c r="F1161" s="511"/>
      <c r="G1161" s="511"/>
      <c r="H1161" s="511"/>
      <c r="I1161" s="512"/>
      <c r="J1161" s="513" t="s">
        <v>508</v>
      </c>
      <c r="K1161" s="511"/>
      <c r="L1161" s="511"/>
      <c r="M1161" s="514"/>
    </row>
    <row r="1162" spans="1:13" ht="35.1" customHeight="1">
      <c r="A1162" s="464" t="s">
        <v>509</v>
      </c>
      <c r="B1162" s="465"/>
      <c r="C1162" s="465"/>
      <c r="D1162" s="465"/>
      <c r="E1162" s="465"/>
      <c r="F1162" s="465"/>
      <c r="G1162" s="465"/>
      <c r="H1162" s="465"/>
      <c r="I1162" s="465"/>
      <c r="J1162" s="465"/>
      <c r="K1162" s="465"/>
      <c r="L1162" s="465"/>
      <c r="M1162" s="466"/>
    </row>
    <row r="1163" spans="1:13" ht="35.1" customHeight="1">
      <c r="A1163" s="212"/>
      <c r="B1163" s="474" t="s">
        <v>510</v>
      </c>
      <c r="C1163" s="474"/>
      <c r="D1163" s="474"/>
      <c r="E1163" s="475"/>
      <c r="F1163" s="213" t="s">
        <v>511</v>
      </c>
      <c r="G1163" s="213"/>
      <c r="H1163" s="488" t="s">
        <v>512</v>
      </c>
      <c r="I1163" s="489"/>
      <c r="J1163" s="515"/>
      <c r="K1163" s="214" t="s">
        <v>513</v>
      </c>
      <c r="L1163" s="215"/>
      <c r="M1163" s="216"/>
    </row>
    <row r="1164" spans="1:13" ht="35.1" customHeight="1">
      <c r="A1164" s="516" t="s">
        <v>629</v>
      </c>
      <c r="B1164" s="489"/>
      <c r="C1164" s="489"/>
      <c r="D1164" s="489"/>
      <c r="E1164" s="489"/>
      <c r="F1164" s="489"/>
      <c r="G1164" s="489"/>
      <c r="H1164" s="489"/>
      <c r="I1164" s="489"/>
      <c r="J1164" s="489"/>
      <c r="K1164" s="489"/>
      <c r="L1164" s="489"/>
      <c r="M1164" s="490"/>
    </row>
    <row r="1165" spans="1:13" ht="35.1" customHeight="1">
      <c r="A1165" s="494" t="s">
        <v>514</v>
      </c>
      <c r="B1165" s="495"/>
      <c r="C1165" s="495"/>
      <c r="D1165" s="495"/>
      <c r="E1165" s="495"/>
      <c r="F1165" s="495"/>
      <c r="G1165" s="495"/>
      <c r="H1165" s="495"/>
      <c r="I1165" s="495"/>
      <c r="J1165" s="495"/>
      <c r="K1165" s="495"/>
      <c r="L1165" s="495"/>
      <c r="M1165" s="502"/>
    </row>
    <row r="1166" spans="1:13" ht="35.1" customHeight="1">
      <c r="A1166" s="491" t="s">
        <v>515</v>
      </c>
      <c r="B1166" s="492"/>
      <c r="C1166" s="503" t="s">
        <v>290</v>
      </c>
      <c r="D1166" s="504"/>
      <c r="E1166" s="504"/>
      <c r="F1166" s="504"/>
      <c r="G1166" s="505"/>
      <c r="H1166" s="217" t="s">
        <v>516</v>
      </c>
      <c r="I1166" s="218"/>
      <c r="J1166" s="500">
        <v>25</v>
      </c>
      <c r="K1166" s="500"/>
      <c r="L1166" s="500"/>
      <c r="M1166" s="501"/>
    </row>
    <row r="1167" spans="1:13" ht="35.1" customHeight="1">
      <c r="A1167" s="491" t="s">
        <v>517</v>
      </c>
      <c r="B1167" s="492"/>
      <c r="C1167" s="506" t="s">
        <v>372</v>
      </c>
      <c r="D1167" s="495"/>
      <c r="E1167" s="495"/>
      <c r="F1167" s="495"/>
      <c r="G1167" s="496"/>
      <c r="H1167" s="217" t="s">
        <v>518</v>
      </c>
      <c r="I1167" s="218"/>
      <c r="J1167" s="500" t="s">
        <v>289</v>
      </c>
      <c r="K1167" s="500"/>
      <c r="L1167" s="500"/>
      <c r="M1167" s="501"/>
    </row>
    <row r="1168" spans="1:13" ht="35.1" customHeight="1">
      <c r="A1168" s="491" t="s">
        <v>519</v>
      </c>
      <c r="B1168" s="492"/>
      <c r="C1168" s="507">
        <v>40129</v>
      </c>
      <c r="D1168" s="504"/>
      <c r="E1168" s="504"/>
      <c r="F1168" s="504"/>
      <c r="G1168" s="505"/>
      <c r="H1168" s="217" t="s">
        <v>521</v>
      </c>
      <c r="I1168" s="218"/>
      <c r="J1168" s="500">
        <v>6005256102</v>
      </c>
      <c r="K1168" s="500"/>
      <c r="L1168" s="500"/>
      <c r="M1168" s="501"/>
    </row>
    <row r="1169" spans="1:13" ht="35.1" customHeight="1">
      <c r="A1169" s="491" t="s">
        <v>522</v>
      </c>
      <c r="B1169" s="492"/>
      <c r="C1169" s="503" t="s">
        <v>292</v>
      </c>
      <c r="D1169" s="504"/>
      <c r="E1169" s="504"/>
      <c r="F1169" s="504"/>
      <c r="G1169" s="505"/>
      <c r="H1169" s="467" t="s">
        <v>375</v>
      </c>
      <c r="I1169" s="468"/>
      <c r="J1169" s="500" t="s">
        <v>291</v>
      </c>
      <c r="K1169" s="500"/>
      <c r="L1169" s="500"/>
      <c r="M1169" s="501"/>
    </row>
    <row r="1170" spans="1:13" ht="35.1" customHeight="1">
      <c r="A1170" s="491" t="s">
        <v>523</v>
      </c>
      <c r="B1170" s="492"/>
      <c r="C1170" s="508" t="s">
        <v>620</v>
      </c>
      <c r="D1170" s="509"/>
      <c r="E1170" s="509"/>
      <c r="F1170" s="509"/>
      <c r="G1170" s="509"/>
      <c r="H1170" s="509"/>
      <c r="I1170" s="509"/>
      <c r="J1170" s="509"/>
      <c r="K1170" s="509"/>
      <c r="L1170" s="509"/>
      <c r="M1170" s="510"/>
    </row>
    <row r="1171" spans="1:13" ht="35.1" customHeight="1">
      <c r="A1171" s="464" t="s">
        <v>525</v>
      </c>
      <c r="B1171" s="465"/>
      <c r="C1171" s="465"/>
      <c r="D1171" s="465"/>
      <c r="E1171" s="465"/>
      <c r="F1171" s="465"/>
      <c r="G1171" s="465"/>
      <c r="H1171" s="465"/>
      <c r="I1171" s="465"/>
      <c r="J1171" s="465"/>
      <c r="K1171" s="465"/>
      <c r="L1171" s="465"/>
      <c r="M1171" s="466"/>
    </row>
    <row r="1172" spans="1:13" ht="35.1" customHeight="1">
      <c r="A1172" s="497" t="s">
        <v>526</v>
      </c>
      <c r="B1172" s="465" t="s">
        <v>527</v>
      </c>
      <c r="C1172" s="465"/>
      <c r="D1172" s="465"/>
      <c r="E1172" s="465"/>
      <c r="F1172" s="465"/>
      <c r="G1172" s="465"/>
      <c r="H1172" s="465" t="s">
        <v>528</v>
      </c>
      <c r="I1172" s="465"/>
      <c r="J1172" s="465"/>
      <c r="K1172" s="465"/>
      <c r="L1172" s="465"/>
      <c r="M1172" s="466"/>
    </row>
    <row r="1173" spans="1:13" ht="49.5" customHeight="1">
      <c r="A1173" s="497"/>
      <c r="B1173" s="219" t="s">
        <v>529</v>
      </c>
      <c r="C1173" s="219" t="s">
        <v>530</v>
      </c>
      <c r="D1173" s="219" t="s">
        <v>531</v>
      </c>
      <c r="E1173" s="219" t="s">
        <v>532</v>
      </c>
      <c r="F1173" s="219">
        <v>100</v>
      </c>
      <c r="G1173" s="220" t="s">
        <v>364</v>
      </c>
      <c r="H1173" s="219" t="s">
        <v>533</v>
      </c>
      <c r="I1173" s="219" t="s">
        <v>530</v>
      </c>
      <c r="J1173" s="219" t="s">
        <v>531</v>
      </c>
      <c r="K1173" s="219" t="s">
        <v>638</v>
      </c>
      <c r="L1173" s="219">
        <v>100</v>
      </c>
      <c r="M1173" s="221" t="s">
        <v>364</v>
      </c>
    </row>
    <row r="1174" spans="1:13" ht="35.1" customHeight="1">
      <c r="A1174" s="222" t="s">
        <v>380</v>
      </c>
      <c r="B1174" s="224">
        <v>6.25</v>
      </c>
      <c r="C1174" s="224">
        <v>4</v>
      </c>
      <c r="D1174" s="224">
        <v>3</v>
      </c>
      <c r="E1174" s="224">
        <v>56.5</v>
      </c>
      <c r="F1174" s="225">
        <v>69.75</v>
      </c>
      <c r="G1174" s="224" t="s">
        <v>577</v>
      </c>
      <c r="H1174" s="224">
        <v>9</v>
      </c>
      <c r="I1174" s="224" t="s">
        <v>68</v>
      </c>
      <c r="J1174" s="224" t="s">
        <v>57</v>
      </c>
      <c r="K1174" s="224">
        <v>52</v>
      </c>
      <c r="L1174" s="224">
        <v>61</v>
      </c>
      <c r="M1174" s="224" t="s">
        <v>577</v>
      </c>
    </row>
    <row r="1175" spans="1:13" ht="35.1" customHeight="1">
      <c r="A1175" s="222" t="s">
        <v>381</v>
      </c>
      <c r="B1175" s="224">
        <v>7</v>
      </c>
      <c r="C1175" s="224">
        <v>4.5</v>
      </c>
      <c r="D1175" s="224">
        <v>5</v>
      </c>
      <c r="E1175" s="224">
        <v>59</v>
      </c>
      <c r="F1175" s="225">
        <v>75.5</v>
      </c>
      <c r="G1175" s="224" t="s">
        <v>573</v>
      </c>
      <c r="H1175" s="224">
        <v>8.25</v>
      </c>
      <c r="I1175" s="229" t="s">
        <v>68</v>
      </c>
      <c r="J1175" s="229" t="s">
        <v>57</v>
      </c>
      <c r="K1175" s="229">
        <v>48</v>
      </c>
      <c r="L1175" s="264">
        <v>56.25</v>
      </c>
      <c r="M1175" s="224" t="s">
        <v>568</v>
      </c>
    </row>
    <row r="1176" spans="1:13" ht="35.1" customHeight="1">
      <c r="A1176" s="222" t="s">
        <v>534</v>
      </c>
      <c r="B1176" s="224">
        <v>9.75</v>
      </c>
      <c r="C1176" s="224">
        <v>4</v>
      </c>
      <c r="D1176" s="224">
        <v>4</v>
      </c>
      <c r="E1176" s="224">
        <v>45</v>
      </c>
      <c r="F1176" s="224">
        <v>62.75</v>
      </c>
      <c r="G1176" s="224" t="s">
        <v>577</v>
      </c>
      <c r="H1176" s="224">
        <v>10</v>
      </c>
      <c r="I1176" s="224" t="s">
        <v>68</v>
      </c>
      <c r="J1176" s="224" t="s">
        <v>68</v>
      </c>
      <c r="K1176" s="224">
        <v>53</v>
      </c>
      <c r="L1176" s="226">
        <v>63</v>
      </c>
      <c r="M1176" s="224" t="s">
        <v>577</v>
      </c>
    </row>
    <row r="1177" spans="1:13" ht="35.1" customHeight="1">
      <c r="A1177" s="222" t="s">
        <v>383</v>
      </c>
      <c r="B1177" s="224">
        <v>4</v>
      </c>
      <c r="C1177" s="224">
        <v>3</v>
      </c>
      <c r="D1177" s="224">
        <v>4</v>
      </c>
      <c r="E1177" s="224">
        <v>49.5</v>
      </c>
      <c r="F1177" s="224">
        <v>60.5</v>
      </c>
      <c r="G1177" s="224" t="s">
        <v>568</v>
      </c>
      <c r="H1177" s="264">
        <v>6.25</v>
      </c>
      <c r="I1177" s="226">
        <v>4</v>
      </c>
      <c r="J1177" s="226">
        <v>3.5</v>
      </c>
      <c r="K1177" s="224">
        <v>45</v>
      </c>
      <c r="L1177" s="224">
        <v>58.75</v>
      </c>
      <c r="M1177" s="224" t="s">
        <v>568</v>
      </c>
    </row>
    <row r="1178" spans="1:13" ht="35.1" customHeight="1">
      <c r="A1178" s="222" t="s">
        <v>426</v>
      </c>
      <c r="B1178" s="224">
        <v>7</v>
      </c>
      <c r="C1178" s="224">
        <v>4</v>
      </c>
      <c r="D1178" s="224">
        <v>4</v>
      </c>
      <c r="E1178" s="224">
        <v>54</v>
      </c>
      <c r="F1178" s="224">
        <v>69</v>
      </c>
      <c r="G1178" s="224" t="s">
        <v>577</v>
      </c>
      <c r="H1178" s="224">
        <v>9</v>
      </c>
      <c r="I1178" s="224">
        <v>4</v>
      </c>
      <c r="J1178" s="224">
        <v>4</v>
      </c>
      <c r="K1178" s="264">
        <v>49</v>
      </c>
      <c r="L1178" s="264">
        <v>66</v>
      </c>
      <c r="M1178" s="224" t="s">
        <v>577</v>
      </c>
    </row>
    <row r="1179" spans="1:13" ht="35.1" customHeight="1">
      <c r="A1179" s="222" t="s">
        <v>409</v>
      </c>
      <c r="B1179" s="224"/>
      <c r="C1179" s="224"/>
      <c r="D1179" s="224"/>
      <c r="E1179" s="224">
        <v>33</v>
      </c>
      <c r="F1179" s="224"/>
      <c r="G1179" s="224"/>
      <c r="H1179" s="224"/>
      <c r="I1179" s="224"/>
      <c r="J1179" s="224"/>
      <c r="K1179" s="224">
        <v>39</v>
      </c>
      <c r="L1179" s="224"/>
      <c r="M1179" s="227"/>
    </row>
    <row r="1180" spans="1:13" ht="51.75" customHeight="1">
      <c r="A1180" s="215" t="s">
        <v>535</v>
      </c>
      <c r="B1180" s="215"/>
      <c r="C1180" s="267" t="s">
        <v>536</v>
      </c>
      <c r="D1180" s="236">
        <f>(F1174+F1175+F1176+F1177+F1178)</f>
        <v>337.5</v>
      </c>
      <c r="E1180" s="236"/>
      <c r="F1180" s="267" t="s">
        <v>537</v>
      </c>
      <c r="G1180" s="236">
        <f>(D1180/500)*100</f>
        <v>67.5</v>
      </c>
      <c r="H1180" s="236"/>
      <c r="I1180" s="215"/>
      <c r="J1180" s="498" t="s">
        <v>538</v>
      </c>
      <c r="K1180" s="498"/>
      <c r="L1180" s="460" t="str">
        <f>IF(G1180&gt;=91,"A1",IF(G1180&gt;=81,"A2",IF(G1180&gt;=71,"B1",IF(G1180&gt;=61,"B2",IF(G1180&gt;=51,"C1",IF(G1180&gt;=41,"C2",IF(G1180&gt;=33,"D","E")))))))</f>
        <v>B2</v>
      </c>
      <c r="M1180" s="460" t="str">
        <f t="shared" ref="M1180:M1181" si="36">IF(K1180&gt;=91,"A1",IF(K1180&gt;=81,"A2",IF(K1180&gt;=71,"B1",IF(K1180&gt;=61,"B2",IF(K1180&gt;=51,"C1",IF(K1180&gt;=41,"C2",IF(K1180&gt;=33,"D","E")))))))</f>
        <v>E</v>
      </c>
    </row>
    <row r="1181" spans="1:13" ht="49.5" customHeight="1">
      <c r="A1181" s="267" t="s">
        <v>539</v>
      </c>
      <c r="B1181" s="215"/>
      <c r="C1181" s="267" t="s">
        <v>540</v>
      </c>
      <c r="D1181" s="236">
        <f>(L1174+L1175+L1176+L1177+L1178)</f>
        <v>305</v>
      </c>
      <c r="E1181" s="236"/>
      <c r="F1181" s="267" t="s">
        <v>541</v>
      </c>
      <c r="G1181" s="224">
        <f>D1181/500*100</f>
        <v>61</v>
      </c>
      <c r="H1181" s="224"/>
      <c r="I1181" s="238"/>
      <c r="J1181" s="498" t="s">
        <v>542</v>
      </c>
      <c r="K1181" s="498"/>
      <c r="L1181" s="460" t="str">
        <f>IF(G1181&gt;=91,"A1",IF(G1181&gt;=81,"A2",IF(G1181&gt;=71,"B1",IF(G1181&gt;=61,"B2",IF(G1181&gt;=51,"C1",IF(G1181&gt;=41,"C2",IF(G1181&gt;=33,"D","E")))))))</f>
        <v>B2</v>
      </c>
      <c r="M1181" s="460" t="str">
        <f t="shared" si="36"/>
        <v>E</v>
      </c>
    </row>
    <row r="1182" spans="1:13" ht="35.1" customHeight="1">
      <c r="A1182" s="464" t="s">
        <v>543</v>
      </c>
      <c r="B1182" s="465"/>
      <c r="C1182" s="465"/>
      <c r="D1182" s="465">
        <f>SUM(D1180,D1181)</f>
        <v>642.5</v>
      </c>
      <c r="E1182" s="465"/>
      <c r="F1182" s="494" t="s">
        <v>386</v>
      </c>
      <c r="G1182" s="495"/>
      <c r="H1182" s="496"/>
      <c r="I1182" s="281">
        <f>D1182*100/1000</f>
        <v>64.25</v>
      </c>
      <c r="J1182" s="239" t="s">
        <v>544</v>
      </c>
      <c r="K1182" s="242"/>
      <c r="L1182" s="239"/>
      <c r="M1182" s="238" t="str">
        <f>IF(I1182&gt;=91,"A1",IF(I1182&gt;=81,"A2",IF(I1182&gt;=71,"B1",IF(I1182&gt;=61,"B2",IF(I1182&gt;=51,"C1",IF(I1182&gt;=41,"C2",IF(I1182&gt;=33,"D","E")))))))</f>
        <v>B2</v>
      </c>
    </row>
    <row r="1183" spans="1:13" ht="35.1" customHeight="1">
      <c r="A1183" s="499" t="s">
        <v>545</v>
      </c>
      <c r="B1183" s="500"/>
      <c r="C1183" s="500"/>
      <c r="D1183" s="500"/>
      <c r="E1183" s="500"/>
      <c r="F1183" s="500"/>
      <c r="G1183" s="500"/>
      <c r="H1183" s="500"/>
      <c r="I1183" s="500"/>
      <c r="J1183" s="500"/>
      <c r="K1183" s="500"/>
      <c r="L1183" s="500"/>
      <c r="M1183" s="501"/>
    </row>
    <row r="1184" spans="1:13" ht="35.1" customHeight="1">
      <c r="A1184" s="464" t="s">
        <v>546</v>
      </c>
      <c r="B1184" s="465"/>
      <c r="C1184" s="465"/>
      <c r="D1184" s="465"/>
      <c r="E1184" s="465"/>
      <c r="F1184" s="465"/>
      <c r="G1184" s="465"/>
      <c r="H1184" s="465"/>
      <c r="I1184" s="465"/>
      <c r="J1184" s="465"/>
      <c r="K1184" s="465"/>
      <c r="L1184" s="465"/>
      <c r="M1184" s="466"/>
    </row>
    <row r="1185" spans="1:13" ht="35.1" customHeight="1">
      <c r="A1185" s="464" t="s">
        <v>547</v>
      </c>
      <c r="B1185" s="465"/>
      <c r="C1185" s="465"/>
      <c r="D1185" s="465"/>
      <c r="E1185" s="465"/>
      <c r="F1185" s="465" t="s">
        <v>548</v>
      </c>
      <c r="G1185" s="465"/>
      <c r="H1185" s="465"/>
      <c r="I1185" s="465"/>
      <c r="J1185" s="465"/>
      <c r="K1185" s="465" t="s">
        <v>549</v>
      </c>
      <c r="L1185" s="465"/>
      <c r="M1185" s="466"/>
    </row>
    <row r="1186" spans="1:13" ht="35.1" customHeight="1">
      <c r="A1186" s="467" t="s">
        <v>550</v>
      </c>
      <c r="B1186" s="468"/>
      <c r="C1186" s="468"/>
      <c r="D1186" s="468"/>
      <c r="E1186" s="468"/>
      <c r="F1186" s="460" t="s">
        <v>551</v>
      </c>
      <c r="G1186" s="460"/>
      <c r="H1186" s="460"/>
      <c r="I1186" s="460"/>
      <c r="J1186" s="460"/>
      <c r="K1186" s="460" t="s">
        <v>551</v>
      </c>
      <c r="L1186" s="460"/>
      <c r="M1186" s="493"/>
    </row>
    <row r="1187" spans="1:13" ht="35.1" customHeight="1">
      <c r="A1187" s="464" t="s">
        <v>552</v>
      </c>
      <c r="B1187" s="465"/>
      <c r="C1187" s="465"/>
      <c r="D1187" s="465"/>
      <c r="E1187" s="465"/>
      <c r="F1187" s="465"/>
      <c r="G1187" s="465"/>
      <c r="H1187" s="465"/>
      <c r="I1187" s="465"/>
      <c r="J1187" s="465"/>
      <c r="K1187" s="465"/>
      <c r="L1187" s="465"/>
      <c r="M1187" s="466"/>
    </row>
    <row r="1188" spans="1:13" ht="35.1" customHeight="1">
      <c r="A1188" s="464" t="s">
        <v>547</v>
      </c>
      <c r="B1188" s="465"/>
      <c r="C1188" s="465"/>
      <c r="D1188" s="465"/>
      <c r="E1188" s="465"/>
      <c r="F1188" s="465" t="s">
        <v>548</v>
      </c>
      <c r="G1188" s="465"/>
      <c r="H1188" s="465"/>
      <c r="I1188" s="465"/>
      <c r="J1188" s="465"/>
      <c r="K1188" s="465" t="s">
        <v>549</v>
      </c>
      <c r="L1188" s="465"/>
      <c r="M1188" s="466"/>
    </row>
    <row r="1189" spans="1:13" ht="35.1" customHeight="1">
      <c r="A1189" s="491" t="s">
        <v>553</v>
      </c>
      <c r="B1189" s="492"/>
      <c r="C1189" s="492"/>
      <c r="D1189" s="492"/>
      <c r="E1189" s="492"/>
      <c r="F1189" s="465" t="s">
        <v>551</v>
      </c>
      <c r="G1189" s="465"/>
      <c r="H1189" s="465"/>
      <c r="I1189" s="465"/>
      <c r="J1189" s="465"/>
      <c r="K1189" s="465" t="s">
        <v>551</v>
      </c>
      <c r="L1189" s="465"/>
      <c r="M1189" s="466"/>
    </row>
    <row r="1190" spans="1:13" ht="35.1" customHeight="1">
      <c r="A1190" s="491" t="s">
        <v>580</v>
      </c>
      <c r="B1190" s="492"/>
      <c r="C1190" s="492"/>
      <c r="D1190" s="492"/>
      <c r="E1190" s="492"/>
      <c r="F1190" s="460" t="s">
        <v>551</v>
      </c>
      <c r="G1190" s="460"/>
      <c r="H1190" s="460"/>
      <c r="I1190" s="460"/>
      <c r="J1190" s="460"/>
      <c r="K1190" s="460" t="s">
        <v>551</v>
      </c>
      <c r="L1190" s="460"/>
      <c r="M1190" s="493"/>
    </row>
    <row r="1191" spans="1:13" ht="35.1" customHeight="1">
      <c r="A1191" s="494" t="s">
        <v>555</v>
      </c>
      <c r="B1191" s="495"/>
      <c r="C1191" s="495"/>
      <c r="D1191" s="495"/>
      <c r="E1191" s="496"/>
      <c r="F1191" s="461" t="s">
        <v>551</v>
      </c>
      <c r="G1191" s="469"/>
      <c r="H1191" s="469"/>
      <c r="I1191" s="469"/>
      <c r="J1191" s="462"/>
      <c r="K1191" s="461" t="s">
        <v>551</v>
      </c>
      <c r="L1191" s="469"/>
      <c r="M1191" s="470"/>
    </row>
    <row r="1192" spans="1:13" ht="35.1" customHeight="1">
      <c r="A1192" s="494" t="s">
        <v>556</v>
      </c>
      <c r="B1192" s="495"/>
      <c r="C1192" s="495"/>
      <c r="D1192" s="495"/>
      <c r="E1192" s="496"/>
      <c r="F1192" s="461" t="s">
        <v>336</v>
      </c>
      <c r="G1192" s="469"/>
      <c r="H1192" s="469"/>
      <c r="I1192" s="469"/>
      <c r="J1192" s="462"/>
      <c r="K1192" s="461" t="s">
        <v>336</v>
      </c>
      <c r="L1192" s="469"/>
      <c r="M1192" s="470"/>
    </row>
    <row r="1193" spans="1:13" ht="35.1" customHeight="1">
      <c r="A1193" s="464" t="s">
        <v>557</v>
      </c>
      <c r="B1193" s="465"/>
      <c r="C1193" s="465"/>
      <c r="D1193" s="465"/>
      <c r="E1193" s="465"/>
      <c r="F1193" s="465"/>
      <c r="G1193" s="465"/>
      <c r="H1193" s="465"/>
      <c r="I1193" s="465"/>
      <c r="J1193" s="465"/>
      <c r="K1193" s="465"/>
      <c r="L1193" s="465"/>
      <c r="M1193" s="466"/>
    </row>
    <row r="1194" spans="1:13" ht="35.1" customHeight="1">
      <c r="A1194" s="464" t="s">
        <v>547</v>
      </c>
      <c r="B1194" s="465"/>
      <c r="C1194" s="465"/>
      <c r="D1194" s="465"/>
      <c r="E1194" s="465"/>
      <c r="F1194" s="465" t="s">
        <v>548</v>
      </c>
      <c r="G1194" s="465"/>
      <c r="H1194" s="465"/>
      <c r="I1194" s="465"/>
      <c r="J1194" s="465"/>
      <c r="K1194" s="465" t="s">
        <v>549</v>
      </c>
      <c r="L1194" s="465"/>
      <c r="M1194" s="466"/>
    </row>
    <row r="1195" spans="1:13" ht="35.1" customHeight="1">
      <c r="A1195" s="467" t="s">
        <v>418</v>
      </c>
      <c r="B1195" s="468"/>
      <c r="C1195" s="468"/>
      <c r="D1195" s="468"/>
      <c r="E1195" s="468"/>
      <c r="F1195" s="468"/>
      <c r="G1195" s="461" t="s">
        <v>662</v>
      </c>
      <c r="H1195" s="469"/>
      <c r="I1195" s="469"/>
      <c r="J1195" s="469"/>
      <c r="K1195" s="469"/>
      <c r="L1195" s="469"/>
      <c r="M1195" s="470"/>
    </row>
    <row r="1196" spans="1:13" ht="35.1" customHeight="1">
      <c r="A1196" s="222" t="s">
        <v>558</v>
      </c>
      <c r="B1196" s="471" t="s">
        <v>670</v>
      </c>
      <c r="C1196" s="471"/>
      <c r="D1196" s="471"/>
      <c r="E1196" s="471"/>
      <c r="F1196" s="471"/>
      <c r="G1196" s="471"/>
      <c r="H1196" s="471"/>
      <c r="I1196" s="471"/>
      <c r="J1196" s="471"/>
      <c r="K1196" s="471"/>
      <c r="L1196" s="471"/>
      <c r="M1196" s="472"/>
    </row>
    <row r="1197" spans="1:13" ht="35.1" customHeight="1">
      <c r="A1197" s="222" t="s">
        <v>559</v>
      </c>
      <c r="B1197" s="471" t="s">
        <v>632</v>
      </c>
      <c r="C1197" s="471"/>
      <c r="D1197" s="471"/>
      <c r="E1197" s="471"/>
      <c r="F1197" s="471"/>
      <c r="G1197" s="471"/>
      <c r="H1197" s="471"/>
      <c r="I1197" s="471"/>
      <c r="J1197" s="471"/>
      <c r="K1197" s="471"/>
      <c r="L1197" s="471"/>
      <c r="M1197" s="472"/>
    </row>
    <row r="1198" spans="1:13" ht="35.1" customHeight="1">
      <c r="A1198" s="473" t="s">
        <v>633</v>
      </c>
      <c r="B1198" s="474"/>
      <c r="C1198" s="475"/>
      <c r="D1198" s="482" t="s">
        <v>634</v>
      </c>
      <c r="E1198" s="474"/>
      <c r="F1198" s="474"/>
      <c r="G1198" s="474"/>
      <c r="H1198" s="474"/>
      <c r="I1198" s="475"/>
      <c r="J1198" s="482" t="s">
        <v>560</v>
      </c>
      <c r="K1198" s="474"/>
      <c r="L1198" s="474"/>
      <c r="M1198" s="485"/>
    </row>
    <row r="1199" spans="1:13" ht="35.1" customHeight="1">
      <c r="A1199" s="476"/>
      <c r="B1199" s="477"/>
      <c r="C1199" s="478"/>
      <c r="D1199" s="483"/>
      <c r="E1199" s="477"/>
      <c r="F1199" s="477"/>
      <c r="G1199" s="477"/>
      <c r="H1199" s="477"/>
      <c r="I1199" s="478"/>
      <c r="J1199" s="483"/>
      <c r="K1199" s="477"/>
      <c r="L1199" s="477"/>
      <c r="M1199" s="486"/>
    </row>
    <row r="1200" spans="1:13" ht="35.1" customHeight="1">
      <c r="A1200" s="476"/>
      <c r="B1200" s="477"/>
      <c r="C1200" s="478"/>
      <c r="D1200" s="483"/>
      <c r="E1200" s="477"/>
      <c r="F1200" s="477"/>
      <c r="G1200" s="477"/>
      <c r="H1200" s="477"/>
      <c r="I1200" s="478"/>
      <c r="J1200" s="483"/>
      <c r="K1200" s="477"/>
      <c r="L1200" s="477"/>
      <c r="M1200" s="486"/>
    </row>
    <row r="1201" spans="1:13" ht="35.1" customHeight="1">
      <c r="A1201" s="479"/>
      <c r="B1201" s="480"/>
      <c r="C1201" s="481"/>
      <c r="D1201" s="484"/>
      <c r="E1201" s="480"/>
      <c r="F1201" s="480"/>
      <c r="G1201" s="480"/>
      <c r="H1201" s="480"/>
      <c r="I1201" s="481"/>
      <c r="J1201" s="484"/>
      <c r="K1201" s="480"/>
      <c r="L1201" s="480"/>
      <c r="M1201" s="487"/>
    </row>
    <row r="1202" spans="1:13" ht="35.1" customHeight="1">
      <c r="A1202" s="464" t="s">
        <v>561</v>
      </c>
      <c r="B1202" s="465"/>
      <c r="C1202" s="465"/>
      <c r="D1202" s="465"/>
      <c r="E1202" s="465"/>
      <c r="F1202" s="465"/>
      <c r="G1202" s="465"/>
      <c r="H1202" s="488" t="s">
        <v>562</v>
      </c>
      <c r="I1202" s="489"/>
      <c r="J1202" s="489"/>
      <c r="K1202" s="489"/>
      <c r="L1202" s="489"/>
      <c r="M1202" s="490"/>
    </row>
    <row r="1203" spans="1:13" ht="35.1" customHeight="1">
      <c r="A1203" s="244" t="s">
        <v>563</v>
      </c>
      <c r="B1203" s="465" t="s">
        <v>379</v>
      </c>
      <c r="C1203" s="465"/>
      <c r="D1203" s="215" t="s">
        <v>563</v>
      </c>
      <c r="E1203" s="224"/>
      <c r="F1203" s="465" t="s">
        <v>379</v>
      </c>
      <c r="G1203" s="465"/>
      <c r="J1203" s="281" t="s">
        <v>564</v>
      </c>
      <c r="L1203" s="281" t="s">
        <v>379</v>
      </c>
      <c r="M1203" s="246"/>
    </row>
    <row r="1204" spans="1:13" ht="35.1" customHeight="1">
      <c r="A1204" s="247" t="s">
        <v>565</v>
      </c>
      <c r="B1204" s="460" t="s">
        <v>566</v>
      </c>
      <c r="C1204" s="460"/>
      <c r="D1204" s="460" t="s">
        <v>567</v>
      </c>
      <c r="E1204" s="460"/>
      <c r="F1204" s="460" t="s">
        <v>568</v>
      </c>
      <c r="G1204" s="460"/>
      <c r="J1204" s="461">
        <v>3</v>
      </c>
      <c r="K1204" s="462"/>
      <c r="L1204" s="224" t="s">
        <v>336</v>
      </c>
      <c r="M1204" s="246"/>
    </row>
    <row r="1205" spans="1:13" ht="35.1" customHeight="1">
      <c r="A1205" s="247" t="s">
        <v>569</v>
      </c>
      <c r="B1205" s="460" t="s">
        <v>570</v>
      </c>
      <c r="C1205" s="460"/>
      <c r="D1205" s="460" t="s">
        <v>571</v>
      </c>
      <c r="E1205" s="460"/>
      <c r="F1205" s="460" t="s">
        <v>485</v>
      </c>
      <c r="G1205" s="460"/>
      <c r="J1205" s="461">
        <v>2</v>
      </c>
      <c r="K1205" s="462"/>
      <c r="L1205" s="224" t="s">
        <v>551</v>
      </c>
      <c r="M1205" s="246"/>
    </row>
    <row r="1206" spans="1:13" ht="35.1" customHeight="1">
      <c r="A1206" s="247" t="s">
        <v>572</v>
      </c>
      <c r="B1206" s="460" t="s">
        <v>573</v>
      </c>
      <c r="C1206" s="460"/>
      <c r="D1206" s="460" t="s">
        <v>574</v>
      </c>
      <c r="E1206" s="460"/>
      <c r="F1206" s="460" t="s">
        <v>575</v>
      </c>
      <c r="G1206" s="460"/>
      <c r="J1206" s="461">
        <v>1</v>
      </c>
      <c r="K1206" s="462"/>
      <c r="L1206" s="224" t="s">
        <v>333</v>
      </c>
      <c r="M1206" s="246"/>
    </row>
    <row r="1207" spans="1:13" ht="35.1" customHeight="1" thickBot="1">
      <c r="A1207" s="248" t="s">
        <v>576</v>
      </c>
      <c r="B1207" s="463" t="s">
        <v>577</v>
      </c>
      <c r="C1207" s="463"/>
      <c r="D1207" s="463" t="s">
        <v>578</v>
      </c>
      <c r="E1207" s="463"/>
      <c r="F1207" s="463" t="s">
        <v>340</v>
      </c>
      <c r="G1207" s="463"/>
      <c r="H1207" s="249"/>
      <c r="I1207" s="249"/>
      <c r="J1207" s="249"/>
      <c r="K1207" s="249"/>
      <c r="L1207" s="249"/>
      <c r="M1207" s="250"/>
    </row>
    <row r="1208" spans="1:13" ht="35.1" customHeight="1" thickBot="1"/>
    <row r="1209" spans="1:13" ht="35.1" customHeight="1">
      <c r="A1209" s="210"/>
      <c r="B1209" s="511" t="s">
        <v>507</v>
      </c>
      <c r="C1209" s="511"/>
      <c r="D1209" s="511"/>
      <c r="E1209" s="511"/>
      <c r="F1209" s="511"/>
      <c r="G1209" s="511"/>
      <c r="H1209" s="511"/>
      <c r="I1209" s="512"/>
      <c r="J1209" s="513" t="s">
        <v>508</v>
      </c>
      <c r="K1209" s="511"/>
      <c r="L1209" s="511"/>
      <c r="M1209" s="514"/>
    </row>
    <row r="1210" spans="1:13" ht="35.1" customHeight="1">
      <c r="A1210" s="464" t="s">
        <v>509</v>
      </c>
      <c r="B1210" s="465"/>
      <c r="C1210" s="465"/>
      <c r="D1210" s="465"/>
      <c r="E1210" s="465"/>
      <c r="F1210" s="465"/>
      <c r="G1210" s="465"/>
      <c r="H1210" s="465"/>
      <c r="I1210" s="465"/>
      <c r="J1210" s="465"/>
      <c r="K1210" s="465"/>
      <c r="L1210" s="465"/>
      <c r="M1210" s="466"/>
    </row>
    <row r="1211" spans="1:13" ht="35.1" customHeight="1">
      <c r="A1211" s="212"/>
      <c r="B1211" s="474" t="s">
        <v>510</v>
      </c>
      <c r="C1211" s="474"/>
      <c r="D1211" s="474"/>
      <c r="E1211" s="475"/>
      <c r="F1211" s="517" t="s">
        <v>511</v>
      </c>
      <c r="G1211" s="518"/>
      <c r="H1211" s="488" t="s">
        <v>512</v>
      </c>
      <c r="I1211" s="489"/>
      <c r="J1211" s="515"/>
      <c r="K1211" s="214" t="s">
        <v>513</v>
      </c>
      <c r="L1211" s="215"/>
      <c r="M1211" s="216"/>
    </row>
    <row r="1212" spans="1:13" ht="35.1" customHeight="1">
      <c r="A1212" s="516" t="s">
        <v>629</v>
      </c>
      <c r="B1212" s="489"/>
      <c r="C1212" s="489"/>
      <c r="D1212" s="489"/>
      <c r="E1212" s="489"/>
      <c r="F1212" s="489"/>
      <c r="G1212" s="489"/>
      <c r="H1212" s="489"/>
      <c r="I1212" s="489"/>
      <c r="J1212" s="489"/>
      <c r="K1212" s="489"/>
      <c r="L1212" s="489"/>
      <c r="M1212" s="490"/>
    </row>
    <row r="1213" spans="1:13" ht="35.1" customHeight="1">
      <c r="A1213" s="494" t="s">
        <v>514</v>
      </c>
      <c r="B1213" s="495"/>
      <c r="C1213" s="495"/>
      <c r="D1213" s="495"/>
      <c r="E1213" s="495"/>
      <c r="F1213" s="495"/>
      <c r="G1213" s="495"/>
      <c r="H1213" s="495"/>
      <c r="I1213" s="495"/>
      <c r="J1213" s="495"/>
      <c r="K1213" s="495"/>
      <c r="L1213" s="495"/>
      <c r="M1213" s="502"/>
    </row>
    <row r="1214" spans="1:13" ht="35.1" customHeight="1">
      <c r="A1214" s="491" t="s">
        <v>515</v>
      </c>
      <c r="B1214" s="492"/>
      <c r="C1214" s="545" t="s">
        <v>621</v>
      </c>
      <c r="D1214" s="546"/>
      <c r="E1214" s="546"/>
      <c r="F1214" s="546"/>
      <c r="G1214" s="547"/>
      <c r="H1214" s="215" t="s">
        <v>516</v>
      </c>
      <c r="I1214" s="239"/>
      <c r="J1214" s="500">
        <v>26</v>
      </c>
      <c r="K1214" s="500"/>
      <c r="L1214" s="500"/>
      <c r="M1214" s="501"/>
    </row>
    <row r="1215" spans="1:13" ht="35.1" customHeight="1">
      <c r="A1215" s="491" t="s">
        <v>517</v>
      </c>
      <c r="B1215" s="492"/>
      <c r="C1215" s="506" t="s">
        <v>372</v>
      </c>
      <c r="D1215" s="495"/>
      <c r="E1215" s="495"/>
      <c r="F1215" s="495"/>
      <c r="G1215" s="496"/>
      <c r="H1215" s="215" t="s">
        <v>518</v>
      </c>
      <c r="I1215" s="239"/>
      <c r="J1215" s="500" t="s">
        <v>299</v>
      </c>
      <c r="K1215" s="500"/>
      <c r="L1215" s="500"/>
      <c r="M1215" s="501"/>
    </row>
    <row r="1216" spans="1:13" ht="35.1" customHeight="1">
      <c r="A1216" s="491" t="s">
        <v>519</v>
      </c>
      <c r="B1216" s="492"/>
      <c r="C1216" s="545" t="s">
        <v>622</v>
      </c>
      <c r="D1216" s="546"/>
      <c r="E1216" s="546"/>
      <c r="F1216" s="546"/>
      <c r="G1216" s="547"/>
      <c r="H1216" s="215" t="s">
        <v>521</v>
      </c>
      <c r="I1216" s="239"/>
      <c r="J1216" s="500">
        <v>7006473854</v>
      </c>
      <c r="K1216" s="500"/>
      <c r="L1216" s="500"/>
      <c r="M1216" s="501"/>
    </row>
    <row r="1217" spans="1:13" ht="35.1" customHeight="1">
      <c r="A1217" s="491" t="s">
        <v>522</v>
      </c>
      <c r="B1217" s="492"/>
      <c r="C1217" s="545" t="s">
        <v>302</v>
      </c>
      <c r="D1217" s="546"/>
      <c r="E1217" s="546"/>
      <c r="F1217" s="546"/>
      <c r="G1217" s="547"/>
      <c r="H1217" s="491" t="s">
        <v>375</v>
      </c>
      <c r="I1217" s="492"/>
      <c r="J1217" s="500" t="s">
        <v>301</v>
      </c>
      <c r="K1217" s="500"/>
      <c r="L1217" s="500"/>
      <c r="M1217" s="501"/>
    </row>
    <row r="1218" spans="1:13" ht="35.1" customHeight="1">
      <c r="A1218" s="491" t="s">
        <v>523</v>
      </c>
      <c r="B1218" s="492"/>
      <c r="C1218" s="526" t="s">
        <v>623</v>
      </c>
      <c r="D1218" s="527"/>
      <c r="E1218" s="527"/>
      <c r="F1218" s="527"/>
      <c r="G1218" s="527"/>
      <c r="H1218" s="527"/>
      <c r="I1218" s="527"/>
      <c r="J1218" s="527"/>
      <c r="K1218" s="527"/>
      <c r="L1218" s="527"/>
      <c r="M1218" s="528"/>
    </row>
    <row r="1219" spans="1:13" ht="35.1" customHeight="1">
      <c r="A1219" s="464" t="s">
        <v>525</v>
      </c>
      <c r="B1219" s="465"/>
      <c r="C1219" s="465"/>
      <c r="D1219" s="465"/>
      <c r="E1219" s="465"/>
      <c r="F1219" s="465"/>
      <c r="G1219" s="465"/>
      <c r="H1219" s="465"/>
      <c r="I1219" s="465"/>
      <c r="J1219" s="465"/>
      <c r="K1219" s="465"/>
      <c r="L1219" s="465"/>
      <c r="M1219" s="466"/>
    </row>
    <row r="1220" spans="1:13" ht="35.1" customHeight="1">
      <c r="A1220" s="497" t="s">
        <v>526</v>
      </c>
      <c r="B1220" s="465" t="s">
        <v>527</v>
      </c>
      <c r="C1220" s="465"/>
      <c r="D1220" s="465"/>
      <c r="E1220" s="465"/>
      <c r="F1220" s="465"/>
      <c r="G1220" s="465"/>
      <c r="H1220" s="465" t="s">
        <v>528</v>
      </c>
      <c r="I1220" s="465"/>
      <c r="J1220" s="465"/>
      <c r="K1220" s="465"/>
      <c r="L1220" s="465"/>
      <c r="M1220" s="466"/>
    </row>
    <row r="1221" spans="1:13" ht="47.25" customHeight="1">
      <c r="A1221" s="497"/>
      <c r="B1221" s="219" t="s">
        <v>529</v>
      </c>
      <c r="C1221" s="219" t="s">
        <v>530</v>
      </c>
      <c r="D1221" s="219" t="s">
        <v>531</v>
      </c>
      <c r="E1221" s="219" t="s">
        <v>532</v>
      </c>
      <c r="F1221" s="219">
        <v>100</v>
      </c>
      <c r="G1221" s="220" t="s">
        <v>364</v>
      </c>
      <c r="H1221" s="219" t="s">
        <v>533</v>
      </c>
      <c r="I1221" s="219" t="s">
        <v>530</v>
      </c>
      <c r="J1221" s="219" t="s">
        <v>531</v>
      </c>
      <c r="K1221" s="219" t="s">
        <v>638</v>
      </c>
      <c r="L1221" s="219">
        <v>100</v>
      </c>
      <c r="M1221" s="221" t="s">
        <v>364</v>
      </c>
    </row>
    <row r="1222" spans="1:13" ht="35.1" customHeight="1">
      <c r="A1222" s="222" t="s">
        <v>380</v>
      </c>
      <c r="B1222" s="224">
        <v>8.75</v>
      </c>
      <c r="C1222" s="224">
        <v>5</v>
      </c>
      <c r="D1222" s="224">
        <v>5</v>
      </c>
      <c r="E1222" s="224">
        <v>63</v>
      </c>
      <c r="F1222" s="225">
        <v>81.75</v>
      </c>
      <c r="G1222" s="224" t="s">
        <v>570</v>
      </c>
      <c r="H1222" s="224">
        <v>7.75</v>
      </c>
      <c r="I1222" s="224">
        <v>5</v>
      </c>
      <c r="J1222" s="224">
        <v>5</v>
      </c>
      <c r="K1222" s="224">
        <v>71.5</v>
      </c>
      <c r="L1222" s="224">
        <v>89.25</v>
      </c>
      <c r="M1222" s="224" t="s">
        <v>570</v>
      </c>
    </row>
    <row r="1223" spans="1:13" ht="35.1" customHeight="1">
      <c r="A1223" s="222" t="s">
        <v>381</v>
      </c>
      <c r="B1223" s="224">
        <v>8.5</v>
      </c>
      <c r="C1223" s="224">
        <v>5</v>
      </c>
      <c r="D1223" s="224">
        <v>5</v>
      </c>
      <c r="E1223" s="224">
        <v>70</v>
      </c>
      <c r="F1223" s="225">
        <v>88.5</v>
      </c>
      <c r="G1223" s="224" t="s">
        <v>570</v>
      </c>
      <c r="H1223" s="224">
        <v>9.5</v>
      </c>
      <c r="I1223" s="229" t="s">
        <v>68</v>
      </c>
      <c r="J1223" s="229" t="s">
        <v>68</v>
      </c>
      <c r="K1223" s="229">
        <v>67</v>
      </c>
      <c r="L1223" s="225">
        <v>76.5</v>
      </c>
      <c r="M1223" s="224" t="s">
        <v>573</v>
      </c>
    </row>
    <row r="1224" spans="1:13" ht="35.1" customHeight="1">
      <c r="A1224" s="222" t="s">
        <v>534</v>
      </c>
      <c r="B1224" s="224">
        <v>9.75</v>
      </c>
      <c r="C1224" s="224">
        <v>5</v>
      </c>
      <c r="D1224" s="224">
        <v>5</v>
      </c>
      <c r="E1224" s="224">
        <v>67.5</v>
      </c>
      <c r="F1224" s="224">
        <v>87.25</v>
      </c>
      <c r="G1224" s="224" t="s">
        <v>570</v>
      </c>
      <c r="H1224" s="224">
        <v>9.5</v>
      </c>
      <c r="I1224" s="224">
        <v>5</v>
      </c>
      <c r="J1224" s="224">
        <v>5</v>
      </c>
      <c r="K1224" s="224">
        <v>70</v>
      </c>
      <c r="L1224" s="264">
        <v>89.5</v>
      </c>
      <c r="M1224" s="224" t="s">
        <v>570</v>
      </c>
    </row>
    <row r="1225" spans="1:13" ht="35.1" customHeight="1">
      <c r="A1225" s="222" t="s">
        <v>383</v>
      </c>
      <c r="B1225" s="224">
        <v>10</v>
      </c>
      <c r="C1225" s="224">
        <v>5</v>
      </c>
      <c r="D1225" s="224">
        <v>5</v>
      </c>
      <c r="E1225" s="224">
        <v>69.5</v>
      </c>
      <c r="F1225" s="224">
        <v>89.5</v>
      </c>
      <c r="G1225" s="224" t="s">
        <v>570</v>
      </c>
      <c r="H1225" s="264">
        <v>10</v>
      </c>
      <c r="I1225" s="226">
        <v>5</v>
      </c>
      <c r="J1225" s="226">
        <v>5</v>
      </c>
      <c r="K1225" s="224">
        <v>72.5</v>
      </c>
      <c r="L1225" s="224">
        <v>92.5</v>
      </c>
      <c r="M1225" s="224" t="s">
        <v>566</v>
      </c>
    </row>
    <row r="1226" spans="1:13" ht="35.1" customHeight="1">
      <c r="A1226" s="222" t="s">
        <v>426</v>
      </c>
      <c r="B1226" s="224">
        <v>10</v>
      </c>
      <c r="C1226" s="224">
        <v>5</v>
      </c>
      <c r="D1226" s="224">
        <v>5</v>
      </c>
      <c r="E1226" s="224">
        <v>77.5</v>
      </c>
      <c r="F1226" s="224">
        <v>97.5</v>
      </c>
      <c r="G1226" s="224" t="s">
        <v>566</v>
      </c>
      <c r="H1226" s="224">
        <v>9.75</v>
      </c>
      <c r="I1226" s="224">
        <v>5</v>
      </c>
      <c r="J1226" s="224">
        <v>5</v>
      </c>
      <c r="K1226" s="264">
        <v>76</v>
      </c>
      <c r="L1226" s="264">
        <v>95.75</v>
      </c>
      <c r="M1226" s="224" t="s">
        <v>566</v>
      </c>
    </row>
    <row r="1227" spans="1:13" ht="35.1" customHeight="1">
      <c r="A1227" s="222" t="s">
        <v>409</v>
      </c>
      <c r="B1227" s="224"/>
      <c r="C1227" s="224"/>
      <c r="D1227" s="224"/>
      <c r="E1227" s="224">
        <v>48</v>
      </c>
      <c r="F1227" s="224"/>
      <c r="G1227" s="224"/>
      <c r="H1227" s="224"/>
      <c r="I1227" s="224"/>
      <c r="J1227" s="224"/>
      <c r="K1227" s="224">
        <v>50</v>
      </c>
      <c r="L1227" s="224"/>
      <c r="M1227" s="227"/>
    </row>
    <row r="1228" spans="1:13" ht="54.75" customHeight="1">
      <c r="A1228" s="215" t="s">
        <v>535</v>
      </c>
      <c r="B1228" s="215"/>
      <c r="C1228" s="267" t="s">
        <v>536</v>
      </c>
      <c r="D1228" s="236">
        <f>(F1222+F1223+F1224+F1225+F1226)</f>
        <v>444.5</v>
      </c>
      <c r="E1228" s="236"/>
      <c r="F1228" s="267" t="s">
        <v>537</v>
      </c>
      <c r="G1228" s="236">
        <f>(D1228/500)*100</f>
        <v>88.9</v>
      </c>
      <c r="H1228" s="236"/>
      <c r="I1228" s="215"/>
      <c r="J1228" s="498" t="s">
        <v>538</v>
      </c>
      <c r="K1228" s="498"/>
      <c r="L1228" s="460" t="str">
        <f>IF(G1228&gt;=91,"A1",IF(G1228&gt;=81,"A2",IF(G1228&gt;=71,"B1",IF(G1228&gt;=61,"B2",IF(G1228&gt;=51,"C1",IF(G1228&gt;=41,"C2",IF(G1228&gt;=33,"D","E")))))))</f>
        <v>A2</v>
      </c>
      <c r="M1228" s="460" t="str">
        <f t="shared" ref="M1228:M1229" si="37">IF(K1228&gt;=91,"A1",IF(K1228&gt;=81,"A2",IF(K1228&gt;=71,"B1",IF(K1228&gt;=61,"B2",IF(K1228&gt;=51,"C1",IF(K1228&gt;=41,"C2",IF(K1228&gt;=33,"D","E")))))))</f>
        <v>E</v>
      </c>
    </row>
    <row r="1229" spans="1:13" ht="48.75" customHeight="1">
      <c r="A1229" s="267" t="s">
        <v>539</v>
      </c>
      <c r="B1229" s="215"/>
      <c r="C1229" s="267" t="s">
        <v>540</v>
      </c>
      <c r="D1229" s="236">
        <f>(L1222+L1223+L1224+L1225+L1226)</f>
        <v>443.5</v>
      </c>
      <c r="E1229" s="236"/>
      <c r="F1229" s="267" t="s">
        <v>541</v>
      </c>
      <c r="G1229" s="224">
        <f>D1229/500*100</f>
        <v>88.7</v>
      </c>
      <c r="H1229" s="224"/>
      <c r="I1229" s="238"/>
      <c r="J1229" s="498" t="s">
        <v>542</v>
      </c>
      <c r="K1229" s="498"/>
      <c r="L1229" s="460" t="str">
        <f>IF(G1229&gt;=91,"A1",IF(G1229&gt;=81,"A2",IF(G1229&gt;=71,"B1",IF(G1229&gt;=61,"B2",IF(G1229&gt;=51,"C1",IF(G1229&gt;=41,"C2",IF(G1229&gt;=33,"D","E")))))))</f>
        <v>A2</v>
      </c>
      <c r="M1229" s="460" t="str">
        <f t="shared" si="37"/>
        <v>E</v>
      </c>
    </row>
    <row r="1230" spans="1:13" ht="35.1" customHeight="1">
      <c r="A1230" s="464" t="s">
        <v>543</v>
      </c>
      <c r="B1230" s="465"/>
      <c r="C1230" s="465"/>
      <c r="D1230" s="465">
        <f>SUM(D1228,D1229)</f>
        <v>888</v>
      </c>
      <c r="E1230" s="465"/>
      <c r="F1230" s="494" t="s">
        <v>386</v>
      </c>
      <c r="G1230" s="495"/>
      <c r="H1230" s="496"/>
      <c r="I1230" s="281">
        <f>D1230*100/1000</f>
        <v>88.8</v>
      </c>
      <c r="J1230" s="239" t="s">
        <v>544</v>
      </c>
      <c r="K1230" s="242"/>
      <c r="L1230" s="239"/>
      <c r="M1230" s="238" t="str">
        <f>IF(I1230&gt;=91,"A1",IF(I1230&gt;=81,"A2",IF(I1230&gt;=71,"B1",IF(I1230&gt;=61,"B2",IF(I1230&gt;=51,"C1",IF(I1230&gt;=41,"C2",IF(I1230&gt;=33,"D","E")))))))</f>
        <v>A2</v>
      </c>
    </row>
    <row r="1231" spans="1:13" ht="35.1" customHeight="1">
      <c r="A1231" s="499" t="s">
        <v>545</v>
      </c>
      <c r="B1231" s="500"/>
      <c r="C1231" s="500"/>
      <c r="D1231" s="500"/>
      <c r="E1231" s="500"/>
      <c r="F1231" s="500"/>
      <c r="G1231" s="500"/>
      <c r="H1231" s="500"/>
      <c r="I1231" s="500"/>
      <c r="J1231" s="500"/>
      <c r="K1231" s="500"/>
      <c r="L1231" s="500"/>
      <c r="M1231" s="501"/>
    </row>
    <row r="1232" spans="1:13" ht="35.1" customHeight="1">
      <c r="A1232" s="464" t="s">
        <v>546</v>
      </c>
      <c r="B1232" s="465"/>
      <c r="C1232" s="465"/>
      <c r="D1232" s="465"/>
      <c r="E1232" s="465"/>
      <c r="F1232" s="465"/>
      <c r="G1232" s="465"/>
      <c r="H1232" s="465"/>
      <c r="I1232" s="465"/>
      <c r="J1232" s="465"/>
      <c r="K1232" s="465"/>
      <c r="L1232" s="465"/>
      <c r="M1232" s="466"/>
    </row>
    <row r="1233" spans="1:13" ht="35.1" customHeight="1">
      <c r="A1233" s="464" t="s">
        <v>547</v>
      </c>
      <c r="B1233" s="465"/>
      <c r="C1233" s="465"/>
      <c r="D1233" s="465"/>
      <c r="E1233" s="465"/>
      <c r="F1233" s="465" t="s">
        <v>548</v>
      </c>
      <c r="G1233" s="465"/>
      <c r="H1233" s="465"/>
      <c r="I1233" s="465"/>
      <c r="J1233" s="465"/>
      <c r="K1233" s="465" t="s">
        <v>549</v>
      </c>
      <c r="L1233" s="465"/>
      <c r="M1233" s="466"/>
    </row>
    <row r="1234" spans="1:13" ht="35.1" customHeight="1">
      <c r="A1234" s="467" t="s">
        <v>550</v>
      </c>
      <c r="B1234" s="468"/>
      <c r="C1234" s="468"/>
      <c r="D1234" s="468"/>
      <c r="E1234" s="468"/>
      <c r="F1234" s="460" t="s">
        <v>551</v>
      </c>
      <c r="G1234" s="460"/>
      <c r="H1234" s="460"/>
      <c r="I1234" s="460"/>
      <c r="J1234" s="460"/>
      <c r="K1234" s="460" t="s">
        <v>551</v>
      </c>
      <c r="L1234" s="460"/>
      <c r="M1234" s="493"/>
    </row>
    <row r="1235" spans="1:13" ht="35.1" customHeight="1">
      <c r="A1235" s="464" t="s">
        <v>552</v>
      </c>
      <c r="B1235" s="465"/>
      <c r="C1235" s="465"/>
      <c r="D1235" s="465"/>
      <c r="E1235" s="465"/>
      <c r="F1235" s="465"/>
      <c r="G1235" s="465"/>
      <c r="H1235" s="465"/>
      <c r="I1235" s="465"/>
      <c r="J1235" s="465"/>
      <c r="K1235" s="465"/>
      <c r="L1235" s="465"/>
      <c r="M1235" s="466"/>
    </row>
    <row r="1236" spans="1:13" ht="35.1" customHeight="1">
      <c r="A1236" s="464" t="s">
        <v>547</v>
      </c>
      <c r="B1236" s="465"/>
      <c r="C1236" s="465"/>
      <c r="D1236" s="465"/>
      <c r="E1236" s="465"/>
      <c r="F1236" s="465" t="s">
        <v>548</v>
      </c>
      <c r="G1236" s="465"/>
      <c r="H1236" s="465"/>
      <c r="I1236" s="465"/>
      <c r="J1236" s="465"/>
      <c r="K1236" s="465" t="s">
        <v>549</v>
      </c>
      <c r="L1236" s="465"/>
      <c r="M1236" s="466"/>
    </row>
    <row r="1237" spans="1:13" ht="35.1" customHeight="1">
      <c r="A1237" s="491" t="s">
        <v>553</v>
      </c>
      <c r="B1237" s="492"/>
      <c r="C1237" s="492"/>
      <c r="D1237" s="492"/>
      <c r="E1237" s="492"/>
      <c r="F1237" s="465" t="s">
        <v>336</v>
      </c>
      <c r="G1237" s="465"/>
      <c r="H1237" s="465"/>
      <c r="I1237" s="465"/>
      <c r="J1237" s="465"/>
      <c r="K1237" s="465" t="s">
        <v>336</v>
      </c>
      <c r="L1237" s="465"/>
      <c r="M1237" s="466"/>
    </row>
    <row r="1238" spans="1:13" ht="35.1" customHeight="1">
      <c r="A1238" s="491" t="s">
        <v>580</v>
      </c>
      <c r="B1238" s="492"/>
      <c r="C1238" s="492"/>
      <c r="D1238" s="492"/>
      <c r="E1238" s="492"/>
      <c r="F1238" s="460" t="s">
        <v>336</v>
      </c>
      <c r="G1238" s="460"/>
      <c r="H1238" s="460"/>
      <c r="I1238" s="460"/>
      <c r="J1238" s="460"/>
      <c r="K1238" s="460" t="s">
        <v>336</v>
      </c>
      <c r="L1238" s="460"/>
      <c r="M1238" s="493"/>
    </row>
    <row r="1239" spans="1:13" ht="35.1" customHeight="1">
      <c r="A1239" s="494" t="s">
        <v>555</v>
      </c>
      <c r="B1239" s="495"/>
      <c r="C1239" s="495"/>
      <c r="D1239" s="495"/>
      <c r="E1239" s="496"/>
      <c r="F1239" s="461" t="s">
        <v>551</v>
      </c>
      <c r="G1239" s="469"/>
      <c r="H1239" s="469"/>
      <c r="I1239" s="469"/>
      <c r="J1239" s="462"/>
      <c r="K1239" s="461" t="s">
        <v>551</v>
      </c>
      <c r="L1239" s="469"/>
      <c r="M1239" s="470"/>
    </row>
    <row r="1240" spans="1:13" ht="35.1" customHeight="1">
      <c r="A1240" s="494" t="s">
        <v>556</v>
      </c>
      <c r="B1240" s="495"/>
      <c r="C1240" s="495"/>
      <c r="D1240" s="495"/>
      <c r="E1240" s="496"/>
      <c r="F1240" s="461" t="s">
        <v>336</v>
      </c>
      <c r="G1240" s="469"/>
      <c r="H1240" s="469"/>
      <c r="I1240" s="469"/>
      <c r="J1240" s="462"/>
      <c r="K1240" s="461" t="s">
        <v>336</v>
      </c>
      <c r="L1240" s="469"/>
      <c r="M1240" s="470"/>
    </row>
    <row r="1241" spans="1:13" ht="35.1" customHeight="1">
      <c r="A1241" s="464" t="s">
        <v>557</v>
      </c>
      <c r="B1241" s="465"/>
      <c r="C1241" s="465"/>
      <c r="D1241" s="465"/>
      <c r="E1241" s="465"/>
      <c r="F1241" s="465"/>
      <c r="G1241" s="465"/>
      <c r="H1241" s="465"/>
      <c r="I1241" s="465"/>
      <c r="J1241" s="465"/>
      <c r="K1241" s="465"/>
      <c r="L1241" s="465"/>
      <c r="M1241" s="466"/>
    </row>
    <row r="1242" spans="1:13" ht="35.1" customHeight="1">
      <c r="A1242" s="464" t="s">
        <v>547</v>
      </c>
      <c r="B1242" s="465"/>
      <c r="C1242" s="465"/>
      <c r="D1242" s="465"/>
      <c r="E1242" s="465"/>
      <c r="F1242" s="465" t="s">
        <v>548</v>
      </c>
      <c r="G1242" s="465"/>
      <c r="H1242" s="465"/>
      <c r="I1242" s="465"/>
      <c r="J1242" s="465"/>
      <c r="K1242" s="465" t="s">
        <v>549</v>
      </c>
      <c r="L1242" s="465"/>
      <c r="M1242" s="466"/>
    </row>
    <row r="1243" spans="1:13" ht="35.1" customHeight="1">
      <c r="A1243" s="467" t="s">
        <v>418</v>
      </c>
      <c r="B1243" s="468"/>
      <c r="C1243" s="468"/>
      <c r="D1243" s="468"/>
      <c r="E1243" s="468"/>
      <c r="F1243" s="468"/>
      <c r="G1243" s="461" t="s">
        <v>660</v>
      </c>
      <c r="H1243" s="469"/>
      <c r="I1243" s="469"/>
      <c r="J1243" s="469"/>
      <c r="K1243" s="469"/>
      <c r="L1243" s="469"/>
      <c r="M1243" s="470"/>
    </row>
    <row r="1244" spans="1:13" ht="35.1" customHeight="1">
      <c r="A1244" s="222" t="s">
        <v>558</v>
      </c>
      <c r="B1244" s="471" t="s">
        <v>652</v>
      </c>
      <c r="C1244" s="471"/>
      <c r="D1244" s="471"/>
      <c r="E1244" s="471"/>
      <c r="F1244" s="471"/>
      <c r="G1244" s="471"/>
      <c r="H1244" s="471"/>
      <c r="I1244" s="471"/>
      <c r="J1244" s="471"/>
      <c r="K1244" s="471"/>
      <c r="L1244" s="471"/>
      <c r="M1244" s="472"/>
    </row>
    <row r="1245" spans="1:13" ht="35.1" customHeight="1">
      <c r="A1245" s="222" t="s">
        <v>559</v>
      </c>
      <c r="B1245" s="471" t="s">
        <v>632</v>
      </c>
      <c r="C1245" s="471"/>
      <c r="D1245" s="471"/>
      <c r="E1245" s="471"/>
      <c r="F1245" s="471"/>
      <c r="G1245" s="471"/>
      <c r="H1245" s="471"/>
      <c r="I1245" s="471"/>
      <c r="J1245" s="471"/>
      <c r="K1245" s="471"/>
      <c r="L1245" s="471"/>
      <c r="M1245" s="472"/>
    </row>
    <row r="1246" spans="1:13" ht="35.1" customHeight="1">
      <c r="A1246" s="473" t="s">
        <v>633</v>
      </c>
      <c r="B1246" s="474"/>
      <c r="C1246" s="475"/>
      <c r="D1246" s="482" t="s">
        <v>634</v>
      </c>
      <c r="E1246" s="474"/>
      <c r="F1246" s="474"/>
      <c r="G1246" s="474"/>
      <c r="H1246" s="474"/>
      <c r="I1246" s="475"/>
      <c r="J1246" s="482" t="s">
        <v>560</v>
      </c>
      <c r="K1246" s="474"/>
      <c r="L1246" s="474"/>
      <c r="M1246" s="485"/>
    </row>
    <row r="1247" spans="1:13" ht="35.1" customHeight="1">
      <c r="A1247" s="476"/>
      <c r="B1247" s="477"/>
      <c r="C1247" s="478"/>
      <c r="D1247" s="483"/>
      <c r="E1247" s="477"/>
      <c r="F1247" s="477"/>
      <c r="G1247" s="477"/>
      <c r="H1247" s="477"/>
      <c r="I1247" s="478"/>
      <c r="J1247" s="483"/>
      <c r="K1247" s="477"/>
      <c r="L1247" s="477"/>
      <c r="M1247" s="486"/>
    </row>
    <row r="1248" spans="1:13" ht="35.1" customHeight="1">
      <c r="A1248" s="476"/>
      <c r="B1248" s="477"/>
      <c r="C1248" s="478"/>
      <c r="D1248" s="483"/>
      <c r="E1248" s="477"/>
      <c r="F1248" s="477"/>
      <c r="G1248" s="477"/>
      <c r="H1248" s="477"/>
      <c r="I1248" s="478"/>
      <c r="J1248" s="483"/>
      <c r="K1248" s="477"/>
      <c r="L1248" s="477"/>
      <c r="M1248" s="486"/>
    </row>
    <row r="1249" spans="1:13" ht="35.1" customHeight="1">
      <c r="A1249" s="479"/>
      <c r="B1249" s="480"/>
      <c r="C1249" s="481"/>
      <c r="D1249" s="484"/>
      <c r="E1249" s="480"/>
      <c r="F1249" s="480"/>
      <c r="G1249" s="480"/>
      <c r="H1249" s="480"/>
      <c r="I1249" s="481"/>
      <c r="J1249" s="484"/>
      <c r="K1249" s="480"/>
      <c r="L1249" s="480"/>
      <c r="M1249" s="487"/>
    </row>
    <row r="1250" spans="1:13" ht="35.1" customHeight="1">
      <c r="A1250" s="464" t="s">
        <v>561</v>
      </c>
      <c r="B1250" s="465"/>
      <c r="C1250" s="465"/>
      <c r="D1250" s="465"/>
      <c r="E1250" s="465"/>
      <c r="F1250" s="465"/>
      <c r="G1250" s="465"/>
      <c r="H1250" s="488" t="s">
        <v>562</v>
      </c>
      <c r="I1250" s="489"/>
      <c r="J1250" s="489"/>
      <c r="K1250" s="489"/>
      <c r="L1250" s="489"/>
      <c r="M1250" s="490"/>
    </row>
    <row r="1251" spans="1:13" ht="35.1" customHeight="1">
      <c r="A1251" s="244" t="s">
        <v>563</v>
      </c>
      <c r="B1251" s="465" t="s">
        <v>379</v>
      </c>
      <c r="C1251" s="465"/>
      <c r="D1251" s="215" t="s">
        <v>563</v>
      </c>
      <c r="E1251" s="224"/>
      <c r="F1251" s="465" t="s">
        <v>379</v>
      </c>
      <c r="G1251" s="465"/>
      <c r="J1251" s="281" t="s">
        <v>564</v>
      </c>
      <c r="L1251" s="281" t="s">
        <v>379</v>
      </c>
      <c r="M1251" s="246"/>
    </row>
    <row r="1252" spans="1:13" ht="35.1" customHeight="1">
      <c r="A1252" s="247" t="s">
        <v>565</v>
      </c>
      <c r="B1252" s="460" t="s">
        <v>566</v>
      </c>
      <c r="C1252" s="460"/>
      <c r="D1252" s="460" t="s">
        <v>567</v>
      </c>
      <c r="E1252" s="460"/>
      <c r="F1252" s="460" t="s">
        <v>568</v>
      </c>
      <c r="G1252" s="460"/>
      <c r="J1252" s="461">
        <v>3</v>
      </c>
      <c r="K1252" s="462"/>
      <c r="L1252" s="224" t="s">
        <v>336</v>
      </c>
      <c r="M1252" s="246"/>
    </row>
    <row r="1253" spans="1:13" ht="35.1" customHeight="1">
      <c r="A1253" s="247" t="s">
        <v>569</v>
      </c>
      <c r="B1253" s="460" t="s">
        <v>570</v>
      </c>
      <c r="C1253" s="460"/>
      <c r="D1253" s="460" t="s">
        <v>571</v>
      </c>
      <c r="E1253" s="460"/>
      <c r="F1253" s="460" t="s">
        <v>485</v>
      </c>
      <c r="G1253" s="460"/>
      <c r="J1253" s="461">
        <v>2</v>
      </c>
      <c r="K1253" s="462"/>
      <c r="L1253" s="224" t="s">
        <v>551</v>
      </c>
      <c r="M1253" s="246"/>
    </row>
    <row r="1254" spans="1:13" ht="35.1" customHeight="1">
      <c r="A1254" s="247" t="s">
        <v>572</v>
      </c>
      <c r="B1254" s="460" t="s">
        <v>573</v>
      </c>
      <c r="C1254" s="460"/>
      <c r="D1254" s="460" t="s">
        <v>574</v>
      </c>
      <c r="E1254" s="460"/>
      <c r="F1254" s="460" t="s">
        <v>575</v>
      </c>
      <c r="G1254" s="460"/>
      <c r="J1254" s="461">
        <v>1</v>
      </c>
      <c r="K1254" s="462"/>
      <c r="L1254" s="224" t="s">
        <v>333</v>
      </c>
      <c r="M1254" s="246"/>
    </row>
    <row r="1255" spans="1:13" ht="35.1" customHeight="1" thickBot="1">
      <c r="A1255" s="248" t="s">
        <v>576</v>
      </c>
      <c r="B1255" s="463" t="s">
        <v>577</v>
      </c>
      <c r="C1255" s="463"/>
      <c r="D1255" s="463" t="s">
        <v>578</v>
      </c>
      <c r="E1255" s="463"/>
      <c r="F1255" s="463" t="s">
        <v>340</v>
      </c>
      <c r="G1255" s="463"/>
      <c r="H1255" s="249"/>
      <c r="I1255" s="249"/>
      <c r="J1255" s="249"/>
      <c r="K1255" s="249"/>
      <c r="L1255" s="249"/>
      <c r="M1255" s="250"/>
    </row>
    <row r="1256" spans="1:13" ht="35.1" customHeight="1" thickBot="1"/>
    <row r="1257" spans="1:13" ht="35.1" customHeight="1">
      <c r="A1257" s="210"/>
      <c r="B1257" s="511" t="s">
        <v>507</v>
      </c>
      <c r="C1257" s="511"/>
      <c r="D1257" s="511"/>
      <c r="E1257" s="511"/>
      <c r="F1257" s="511"/>
      <c r="G1257" s="511"/>
      <c r="H1257" s="511"/>
      <c r="I1257" s="512"/>
      <c r="J1257" s="513" t="s">
        <v>508</v>
      </c>
      <c r="K1257" s="511"/>
      <c r="L1257" s="511"/>
      <c r="M1257" s="514"/>
    </row>
    <row r="1258" spans="1:13" ht="35.1" customHeight="1">
      <c r="A1258" s="464" t="s">
        <v>509</v>
      </c>
      <c r="B1258" s="465"/>
      <c r="C1258" s="465"/>
      <c r="D1258" s="465"/>
      <c r="E1258" s="465"/>
      <c r="F1258" s="465"/>
      <c r="G1258" s="465"/>
      <c r="H1258" s="465"/>
      <c r="I1258" s="465"/>
      <c r="J1258" s="465"/>
      <c r="K1258" s="465"/>
      <c r="L1258" s="465"/>
      <c r="M1258" s="466"/>
    </row>
    <row r="1259" spans="1:13" ht="35.1" customHeight="1">
      <c r="A1259" s="212"/>
      <c r="B1259" s="474" t="s">
        <v>510</v>
      </c>
      <c r="C1259" s="474"/>
      <c r="D1259" s="474"/>
      <c r="E1259" s="475"/>
      <c r="F1259" s="213" t="s">
        <v>511</v>
      </c>
      <c r="G1259" s="213"/>
      <c r="H1259" s="488" t="s">
        <v>512</v>
      </c>
      <c r="I1259" s="489"/>
      <c r="J1259" s="515"/>
      <c r="K1259" s="214" t="s">
        <v>513</v>
      </c>
      <c r="L1259" s="215"/>
      <c r="M1259" s="216"/>
    </row>
    <row r="1260" spans="1:13" ht="35.1" customHeight="1">
      <c r="A1260" s="516" t="s">
        <v>629</v>
      </c>
      <c r="B1260" s="489"/>
      <c r="C1260" s="489"/>
      <c r="D1260" s="489"/>
      <c r="E1260" s="489"/>
      <c r="F1260" s="489"/>
      <c r="G1260" s="489"/>
      <c r="H1260" s="489"/>
      <c r="I1260" s="489"/>
      <c r="J1260" s="489"/>
      <c r="K1260" s="489"/>
      <c r="L1260" s="489"/>
      <c r="M1260" s="490"/>
    </row>
    <row r="1261" spans="1:13" ht="35.1" customHeight="1">
      <c r="A1261" s="494" t="s">
        <v>514</v>
      </c>
      <c r="B1261" s="495"/>
      <c r="C1261" s="495"/>
      <c r="D1261" s="495"/>
      <c r="E1261" s="495"/>
      <c r="F1261" s="495"/>
      <c r="G1261" s="495"/>
      <c r="H1261" s="495"/>
      <c r="I1261" s="495"/>
      <c r="J1261" s="495"/>
      <c r="K1261" s="495"/>
      <c r="L1261" s="495"/>
      <c r="M1261" s="502"/>
    </row>
    <row r="1262" spans="1:13" ht="35.1" customHeight="1">
      <c r="A1262" s="491" t="s">
        <v>515</v>
      </c>
      <c r="B1262" s="492"/>
      <c r="C1262" s="503" t="s">
        <v>161</v>
      </c>
      <c r="D1262" s="504"/>
      <c r="E1262" s="504"/>
      <c r="F1262" s="504"/>
      <c r="G1262" s="505"/>
      <c r="H1262" s="217" t="s">
        <v>516</v>
      </c>
      <c r="I1262" s="218"/>
      <c r="J1262" s="500">
        <v>27</v>
      </c>
      <c r="K1262" s="500"/>
      <c r="L1262" s="500"/>
      <c r="M1262" s="501"/>
    </row>
    <row r="1263" spans="1:13" ht="35.1" customHeight="1">
      <c r="A1263" s="491" t="s">
        <v>517</v>
      </c>
      <c r="B1263" s="492"/>
      <c r="C1263" s="506" t="s">
        <v>372</v>
      </c>
      <c r="D1263" s="495"/>
      <c r="E1263" s="495"/>
      <c r="F1263" s="495"/>
      <c r="G1263" s="496"/>
      <c r="H1263" s="217" t="s">
        <v>518</v>
      </c>
      <c r="I1263" s="218"/>
      <c r="J1263" s="500" t="s">
        <v>630</v>
      </c>
      <c r="K1263" s="500"/>
      <c r="L1263" s="500"/>
      <c r="M1263" s="501"/>
    </row>
    <row r="1264" spans="1:13" ht="35.1" customHeight="1">
      <c r="A1264" s="491" t="s">
        <v>519</v>
      </c>
      <c r="B1264" s="492"/>
      <c r="C1264" s="507">
        <v>39882</v>
      </c>
      <c r="D1264" s="504"/>
      <c r="E1264" s="504"/>
      <c r="F1264" s="504"/>
      <c r="G1264" s="505"/>
      <c r="H1264" s="217" t="s">
        <v>521</v>
      </c>
      <c r="I1264" s="218"/>
      <c r="J1264" s="500"/>
      <c r="K1264" s="500"/>
      <c r="L1264" s="500"/>
      <c r="M1264" s="501"/>
    </row>
    <row r="1265" spans="1:13" ht="35.1" customHeight="1">
      <c r="A1265" s="491" t="s">
        <v>522</v>
      </c>
      <c r="B1265" s="492"/>
      <c r="C1265" s="503" t="s">
        <v>163</v>
      </c>
      <c r="D1265" s="504"/>
      <c r="E1265" s="504"/>
      <c r="F1265" s="504"/>
      <c r="G1265" s="505"/>
      <c r="H1265" s="467" t="s">
        <v>375</v>
      </c>
      <c r="I1265" s="468"/>
      <c r="J1265" s="500" t="s">
        <v>162</v>
      </c>
      <c r="K1265" s="500"/>
      <c r="L1265" s="500"/>
      <c r="M1265" s="501"/>
    </row>
    <row r="1266" spans="1:13" ht="35.1" customHeight="1">
      <c r="A1266" s="491" t="s">
        <v>523</v>
      </c>
      <c r="B1266" s="492"/>
      <c r="C1266" s="508"/>
      <c r="D1266" s="509"/>
      <c r="E1266" s="509"/>
      <c r="F1266" s="509"/>
      <c r="G1266" s="509"/>
      <c r="H1266" s="509"/>
      <c r="I1266" s="509"/>
      <c r="J1266" s="509"/>
      <c r="K1266" s="509"/>
      <c r="L1266" s="509"/>
      <c r="M1266" s="510"/>
    </row>
    <row r="1267" spans="1:13" ht="35.1" customHeight="1">
      <c r="A1267" s="464" t="s">
        <v>525</v>
      </c>
      <c r="B1267" s="465"/>
      <c r="C1267" s="465"/>
      <c r="D1267" s="465"/>
      <c r="E1267" s="465"/>
      <c r="F1267" s="465"/>
      <c r="G1267" s="465"/>
      <c r="H1267" s="465"/>
      <c r="I1267" s="465"/>
      <c r="J1267" s="465"/>
      <c r="K1267" s="465"/>
      <c r="L1267" s="465"/>
      <c r="M1267" s="466"/>
    </row>
    <row r="1268" spans="1:13" ht="35.1" customHeight="1">
      <c r="A1268" s="497" t="s">
        <v>526</v>
      </c>
      <c r="B1268" s="465" t="s">
        <v>527</v>
      </c>
      <c r="C1268" s="465"/>
      <c r="D1268" s="465"/>
      <c r="E1268" s="465"/>
      <c r="F1268" s="465"/>
      <c r="G1268" s="465"/>
      <c r="H1268" s="465" t="s">
        <v>528</v>
      </c>
      <c r="I1268" s="465"/>
      <c r="J1268" s="465"/>
      <c r="K1268" s="465"/>
      <c r="L1268" s="465"/>
      <c r="M1268" s="466"/>
    </row>
    <row r="1269" spans="1:13" ht="46.5" customHeight="1">
      <c r="A1269" s="497"/>
      <c r="B1269" s="219" t="s">
        <v>529</v>
      </c>
      <c r="C1269" s="219" t="s">
        <v>530</v>
      </c>
      <c r="D1269" s="219" t="s">
        <v>531</v>
      </c>
      <c r="E1269" s="219" t="s">
        <v>532</v>
      </c>
      <c r="F1269" s="219">
        <v>100</v>
      </c>
      <c r="G1269" s="220" t="s">
        <v>364</v>
      </c>
      <c r="H1269" s="219" t="s">
        <v>533</v>
      </c>
      <c r="I1269" s="219" t="s">
        <v>530</v>
      </c>
      <c r="J1269" s="219" t="s">
        <v>531</v>
      </c>
      <c r="K1269" s="219" t="s">
        <v>638</v>
      </c>
      <c r="L1269" s="219">
        <v>100</v>
      </c>
      <c r="M1269" s="221" t="s">
        <v>364</v>
      </c>
    </row>
    <row r="1270" spans="1:13" ht="35.1" customHeight="1">
      <c r="A1270" s="222" t="s">
        <v>380</v>
      </c>
      <c r="B1270" s="224">
        <v>7.5</v>
      </c>
      <c r="C1270" s="224">
        <v>4</v>
      </c>
      <c r="D1270" s="224">
        <v>4</v>
      </c>
      <c r="E1270" s="224">
        <v>42.5</v>
      </c>
      <c r="F1270" s="264">
        <v>58</v>
      </c>
      <c r="G1270" s="224" t="s">
        <v>568</v>
      </c>
      <c r="H1270" s="224">
        <v>8</v>
      </c>
      <c r="I1270" s="224" t="s">
        <v>45</v>
      </c>
      <c r="J1270" s="224">
        <v>4</v>
      </c>
      <c r="K1270" s="224">
        <v>51</v>
      </c>
      <c r="L1270" s="224">
        <v>63</v>
      </c>
      <c r="M1270" s="224" t="s">
        <v>577</v>
      </c>
    </row>
    <row r="1271" spans="1:13" ht="35.1" customHeight="1">
      <c r="A1271" s="222" t="s">
        <v>381</v>
      </c>
      <c r="B1271" s="224">
        <v>5.25</v>
      </c>
      <c r="C1271" s="224">
        <v>3.5</v>
      </c>
      <c r="D1271" s="224">
        <v>3</v>
      </c>
      <c r="E1271" s="224">
        <v>27</v>
      </c>
      <c r="F1271" s="264">
        <v>38.75</v>
      </c>
      <c r="G1271" s="224" t="s">
        <v>575</v>
      </c>
      <c r="H1271" s="224">
        <v>4.75</v>
      </c>
      <c r="I1271" s="229" t="s">
        <v>45</v>
      </c>
      <c r="J1271" s="229" t="s">
        <v>45</v>
      </c>
      <c r="K1271" s="229">
        <v>42</v>
      </c>
      <c r="L1271" s="264">
        <v>46.75</v>
      </c>
      <c r="M1271" s="224" t="s">
        <v>485</v>
      </c>
    </row>
    <row r="1272" spans="1:13" ht="35.1" customHeight="1">
      <c r="A1272" s="222" t="s">
        <v>534</v>
      </c>
      <c r="B1272" s="224">
        <v>7.5</v>
      </c>
      <c r="C1272" s="224">
        <v>3</v>
      </c>
      <c r="D1272" s="224">
        <v>4</v>
      </c>
      <c r="E1272" s="224">
        <v>42</v>
      </c>
      <c r="F1272" s="224">
        <v>56.5</v>
      </c>
      <c r="G1272" s="224" t="s">
        <v>568</v>
      </c>
      <c r="H1272" s="224">
        <v>6.5</v>
      </c>
      <c r="I1272" s="224" t="s">
        <v>57</v>
      </c>
      <c r="J1272" s="224" t="s">
        <v>57</v>
      </c>
      <c r="K1272" s="224">
        <v>56</v>
      </c>
      <c r="L1272" s="226">
        <v>62.5</v>
      </c>
      <c r="M1272" s="224" t="s">
        <v>577</v>
      </c>
    </row>
    <row r="1273" spans="1:13" ht="35.1" customHeight="1">
      <c r="A1273" s="222" t="s">
        <v>383</v>
      </c>
      <c r="B1273" s="224">
        <v>6</v>
      </c>
      <c r="C1273" s="224">
        <v>3</v>
      </c>
      <c r="D1273" s="224">
        <v>3</v>
      </c>
      <c r="E1273" s="224">
        <v>44.5</v>
      </c>
      <c r="F1273" s="224">
        <v>56.5</v>
      </c>
      <c r="G1273" s="224" t="s">
        <v>568</v>
      </c>
      <c r="H1273" s="264">
        <v>4.25</v>
      </c>
      <c r="I1273" s="226">
        <v>3</v>
      </c>
      <c r="J1273" s="226">
        <v>3</v>
      </c>
      <c r="K1273" s="224">
        <v>36</v>
      </c>
      <c r="L1273" s="224">
        <v>46.25</v>
      </c>
      <c r="M1273" s="224" t="s">
        <v>485</v>
      </c>
    </row>
    <row r="1274" spans="1:13" ht="35.1" customHeight="1">
      <c r="A1274" s="222" t="s">
        <v>426</v>
      </c>
      <c r="B1274" s="224">
        <v>6.25</v>
      </c>
      <c r="C1274" s="224">
        <v>3</v>
      </c>
      <c r="D1274" s="224">
        <v>3</v>
      </c>
      <c r="E1274" s="224">
        <v>34</v>
      </c>
      <c r="F1274" s="224">
        <v>46.25</v>
      </c>
      <c r="G1274" s="224" t="s">
        <v>485</v>
      </c>
      <c r="H1274" s="224">
        <v>5.25</v>
      </c>
      <c r="I1274" s="224">
        <v>4</v>
      </c>
      <c r="J1274" s="224">
        <v>4</v>
      </c>
      <c r="K1274" s="226">
        <v>38.5</v>
      </c>
      <c r="L1274" s="226">
        <v>51.75</v>
      </c>
      <c r="M1274" s="224" t="s">
        <v>568</v>
      </c>
    </row>
    <row r="1275" spans="1:13" ht="35.1" customHeight="1">
      <c r="A1275" s="222" t="s">
        <v>409</v>
      </c>
      <c r="B1275" s="224"/>
      <c r="C1275" s="224"/>
      <c r="D1275" s="224"/>
      <c r="E1275" s="224">
        <v>27</v>
      </c>
      <c r="F1275" s="224"/>
      <c r="G1275" s="224"/>
      <c r="H1275" s="224"/>
      <c r="I1275" s="224"/>
      <c r="J1275" s="224"/>
      <c r="K1275" s="224">
        <v>43</v>
      </c>
      <c r="L1275" s="224"/>
      <c r="M1275" s="227"/>
    </row>
    <row r="1276" spans="1:13" ht="49.5" customHeight="1">
      <c r="A1276" s="215" t="s">
        <v>535</v>
      </c>
      <c r="B1276" s="215"/>
      <c r="C1276" s="267" t="s">
        <v>536</v>
      </c>
      <c r="D1276" s="236">
        <f>(F1270+F1271+F1272+F1273+F1274)</f>
        <v>256</v>
      </c>
      <c r="E1276" s="236"/>
      <c r="F1276" s="267" t="s">
        <v>537</v>
      </c>
      <c r="G1276" s="236">
        <f>(D1276/500)*100</f>
        <v>51.2</v>
      </c>
      <c r="H1276" s="236"/>
      <c r="I1276" s="215"/>
      <c r="J1276" s="498" t="s">
        <v>538</v>
      </c>
      <c r="K1276" s="498"/>
      <c r="L1276" s="460" t="str">
        <f>IF(G1276&gt;=91,"A1",IF(G1276&gt;=81,"A2",IF(G1276&gt;=71,"B1",IF(G1276&gt;=61,"B2",IF(G1276&gt;=51,"C1",IF(G1276&gt;=41,"C2",IF(G1276&gt;=33,"D","E")))))))</f>
        <v>C1</v>
      </c>
      <c r="M1276" s="460" t="str">
        <f t="shared" ref="M1276:M1277" si="38">IF(K1276&gt;=91,"A1",IF(K1276&gt;=81,"A2",IF(K1276&gt;=71,"B1",IF(K1276&gt;=61,"B2",IF(K1276&gt;=51,"C1",IF(K1276&gt;=41,"C2",IF(K1276&gt;=33,"D","E")))))))</f>
        <v>E</v>
      </c>
    </row>
    <row r="1277" spans="1:13" ht="50.25" customHeight="1">
      <c r="A1277" s="267" t="s">
        <v>539</v>
      </c>
      <c r="B1277" s="215"/>
      <c r="C1277" s="267" t="s">
        <v>540</v>
      </c>
      <c r="D1277" s="236">
        <f>(L1270+L1271+L1272+L1273+L1274)</f>
        <v>270.25</v>
      </c>
      <c r="E1277" s="236"/>
      <c r="F1277" s="267" t="s">
        <v>541</v>
      </c>
      <c r="G1277" s="224">
        <f>D1277/500*100</f>
        <v>54.05</v>
      </c>
      <c r="H1277" s="224"/>
      <c r="I1277" s="238"/>
      <c r="J1277" s="498" t="s">
        <v>542</v>
      </c>
      <c r="K1277" s="498"/>
      <c r="L1277" s="460" t="str">
        <f>IF(G1277&gt;=91,"A1",IF(G1277&gt;=81,"A2",IF(G1277&gt;=71,"B1",IF(G1277&gt;=61,"B2",IF(G1277&gt;=51,"C1",IF(G1277&gt;=41,"C2",IF(G1277&gt;=33,"D","E")))))))</f>
        <v>C1</v>
      </c>
      <c r="M1277" s="460" t="str">
        <f t="shared" si="38"/>
        <v>E</v>
      </c>
    </row>
    <row r="1278" spans="1:13" ht="35.1" customHeight="1">
      <c r="A1278" s="464" t="s">
        <v>543</v>
      </c>
      <c r="B1278" s="465"/>
      <c r="C1278" s="465"/>
      <c r="D1278" s="465">
        <f>SUM(D1276,D1277)</f>
        <v>526.25</v>
      </c>
      <c r="E1278" s="465"/>
      <c r="F1278" s="494" t="s">
        <v>386</v>
      </c>
      <c r="G1278" s="495"/>
      <c r="H1278" s="496"/>
      <c r="I1278" s="282">
        <f>D1278*100/1000</f>
        <v>52.625</v>
      </c>
      <c r="J1278" s="239" t="s">
        <v>544</v>
      </c>
      <c r="K1278" s="242"/>
      <c r="L1278" s="239"/>
      <c r="M1278" s="238" t="str">
        <f>IF(I1278&gt;=91,"A1",IF(I1278&gt;=81,"A2",IF(I1278&gt;=71,"B1",IF(I1278&gt;=61,"B2",IF(I1278&gt;=51,"C1",IF(I1278&gt;=41,"C2",IF(I1278&gt;=33,"D","E")))))))</f>
        <v>C1</v>
      </c>
    </row>
    <row r="1279" spans="1:13" ht="35.1" customHeight="1">
      <c r="A1279" s="499" t="s">
        <v>545</v>
      </c>
      <c r="B1279" s="500"/>
      <c r="C1279" s="500"/>
      <c r="D1279" s="500"/>
      <c r="E1279" s="500"/>
      <c r="F1279" s="500"/>
      <c r="G1279" s="500"/>
      <c r="H1279" s="500"/>
      <c r="I1279" s="500"/>
      <c r="J1279" s="500"/>
      <c r="K1279" s="500"/>
      <c r="L1279" s="500"/>
      <c r="M1279" s="501"/>
    </row>
    <row r="1280" spans="1:13" ht="35.1" customHeight="1">
      <c r="A1280" s="464" t="s">
        <v>546</v>
      </c>
      <c r="B1280" s="465"/>
      <c r="C1280" s="465"/>
      <c r="D1280" s="465"/>
      <c r="E1280" s="465"/>
      <c r="F1280" s="465"/>
      <c r="G1280" s="465"/>
      <c r="H1280" s="465"/>
      <c r="I1280" s="465"/>
      <c r="J1280" s="465"/>
      <c r="K1280" s="465"/>
      <c r="L1280" s="465"/>
      <c r="M1280" s="466"/>
    </row>
    <row r="1281" spans="1:13" ht="35.1" customHeight="1">
      <c r="A1281" s="464" t="s">
        <v>547</v>
      </c>
      <c r="B1281" s="465"/>
      <c r="C1281" s="465"/>
      <c r="D1281" s="465"/>
      <c r="E1281" s="465"/>
      <c r="F1281" s="465" t="s">
        <v>548</v>
      </c>
      <c r="G1281" s="465"/>
      <c r="H1281" s="465"/>
      <c r="I1281" s="465"/>
      <c r="J1281" s="465"/>
      <c r="K1281" s="465" t="s">
        <v>549</v>
      </c>
      <c r="L1281" s="465"/>
      <c r="M1281" s="466"/>
    </row>
    <row r="1282" spans="1:13" ht="35.1" customHeight="1">
      <c r="A1282" s="467" t="s">
        <v>550</v>
      </c>
      <c r="B1282" s="468"/>
      <c r="C1282" s="468"/>
      <c r="D1282" s="468"/>
      <c r="E1282" s="468"/>
      <c r="F1282" s="460" t="s">
        <v>551</v>
      </c>
      <c r="G1282" s="460"/>
      <c r="H1282" s="460"/>
      <c r="I1282" s="460"/>
      <c r="J1282" s="460"/>
      <c r="K1282" s="460" t="s">
        <v>551</v>
      </c>
      <c r="L1282" s="460"/>
      <c r="M1282" s="493"/>
    </row>
    <row r="1283" spans="1:13" ht="35.1" customHeight="1">
      <c r="A1283" s="464" t="s">
        <v>552</v>
      </c>
      <c r="B1283" s="465"/>
      <c r="C1283" s="465"/>
      <c r="D1283" s="465"/>
      <c r="E1283" s="465"/>
      <c r="F1283" s="465"/>
      <c r="G1283" s="465"/>
      <c r="H1283" s="465"/>
      <c r="I1283" s="465"/>
      <c r="J1283" s="465"/>
      <c r="K1283" s="465"/>
      <c r="L1283" s="465"/>
      <c r="M1283" s="466"/>
    </row>
    <row r="1284" spans="1:13" ht="35.1" customHeight="1">
      <c r="A1284" s="464" t="s">
        <v>547</v>
      </c>
      <c r="B1284" s="465"/>
      <c r="C1284" s="465"/>
      <c r="D1284" s="465"/>
      <c r="E1284" s="465"/>
      <c r="F1284" s="465" t="s">
        <v>548</v>
      </c>
      <c r="G1284" s="465"/>
      <c r="H1284" s="465"/>
      <c r="I1284" s="465"/>
      <c r="J1284" s="465"/>
      <c r="K1284" s="465" t="s">
        <v>549</v>
      </c>
      <c r="L1284" s="465"/>
      <c r="M1284" s="466"/>
    </row>
    <row r="1285" spans="1:13" ht="35.1" customHeight="1">
      <c r="A1285" s="491" t="s">
        <v>553</v>
      </c>
      <c r="B1285" s="492"/>
      <c r="C1285" s="492"/>
      <c r="D1285" s="492"/>
      <c r="E1285" s="492"/>
      <c r="F1285" s="465" t="s">
        <v>551</v>
      </c>
      <c r="G1285" s="465"/>
      <c r="H1285" s="465"/>
      <c r="I1285" s="465"/>
      <c r="J1285" s="465"/>
      <c r="K1285" s="465" t="s">
        <v>551</v>
      </c>
      <c r="L1285" s="465"/>
      <c r="M1285" s="466"/>
    </row>
    <row r="1286" spans="1:13" ht="35.1" customHeight="1">
      <c r="A1286" s="491" t="s">
        <v>580</v>
      </c>
      <c r="B1286" s="492"/>
      <c r="C1286" s="492"/>
      <c r="D1286" s="492"/>
      <c r="E1286" s="492"/>
      <c r="F1286" s="460" t="s">
        <v>336</v>
      </c>
      <c r="G1286" s="460"/>
      <c r="H1286" s="460"/>
      <c r="I1286" s="460"/>
      <c r="J1286" s="460"/>
      <c r="K1286" s="460" t="s">
        <v>336</v>
      </c>
      <c r="L1286" s="460"/>
      <c r="M1286" s="493"/>
    </row>
    <row r="1287" spans="1:13" ht="35.1" customHeight="1">
      <c r="A1287" s="494" t="s">
        <v>555</v>
      </c>
      <c r="B1287" s="495"/>
      <c r="C1287" s="495"/>
      <c r="D1287" s="495"/>
      <c r="E1287" s="496"/>
      <c r="F1287" s="461" t="s">
        <v>551</v>
      </c>
      <c r="G1287" s="469"/>
      <c r="H1287" s="469"/>
      <c r="I1287" s="469"/>
      <c r="J1287" s="462"/>
      <c r="K1287" s="461" t="s">
        <v>551</v>
      </c>
      <c r="L1287" s="469"/>
      <c r="M1287" s="470"/>
    </row>
    <row r="1288" spans="1:13" ht="35.1" customHeight="1">
      <c r="A1288" s="494" t="s">
        <v>556</v>
      </c>
      <c r="B1288" s="495"/>
      <c r="C1288" s="495"/>
      <c r="D1288" s="495"/>
      <c r="E1288" s="496"/>
      <c r="F1288" s="461" t="s">
        <v>551</v>
      </c>
      <c r="G1288" s="469"/>
      <c r="H1288" s="469"/>
      <c r="I1288" s="469"/>
      <c r="J1288" s="462"/>
      <c r="K1288" s="461" t="s">
        <v>551</v>
      </c>
      <c r="L1288" s="469"/>
      <c r="M1288" s="470"/>
    </row>
    <row r="1289" spans="1:13" ht="35.1" customHeight="1">
      <c r="A1289" s="464" t="s">
        <v>557</v>
      </c>
      <c r="B1289" s="465"/>
      <c r="C1289" s="465"/>
      <c r="D1289" s="465"/>
      <c r="E1289" s="465"/>
      <c r="F1289" s="465"/>
      <c r="G1289" s="465"/>
      <c r="H1289" s="465"/>
      <c r="I1289" s="465"/>
      <c r="J1289" s="465"/>
      <c r="K1289" s="465"/>
      <c r="L1289" s="465"/>
      <c r="M1289" s="466"/>
    </row>
    <row r="1290" spans="1:13" ht="35.1" customHeight="1">
      <c r="A1290" s="464" t="s">
        <v>547</v>
      </c>
      <c r="B1290" s="465"/>
      <c r="C1290" s="465"/>
      <c r="D1290" s="465"/>
      <c r="E1290" s="465"/>
      <c r="F1290" s="465" t="s">
        <v>548</v>
      </c>
      <c r="G1290" s="465"/>
      <c r="H1290" s="465"/>
      <c r="I1290" s="465"/>
      <c r="J1290" s="465"/>
      <c r="K1290" s="465" t="s">
        <v>549</v>
      </c>
      <c r="L1290" s="465"/>
      <c r="M1290" s="466"/>
    </row>
    <row r="1291" spans="1:13" ht="35.1" customHeight="1">
      <c r="A1291" s="467" t="s">
        <v>418</v>
      </c>
      <c r="B1291" s="468"/>
      <c r="C1291" s="468"/>
      <c r="D1291" s="468"/>
      <c r="E1291" s="468"/>
      <c r="F1291" s="468"/>
      <c r="G1291" s="461" t="s">
        <v>663</v>
      </c>
      <c r="H1291" s="469"/>
      <c r="I1291" s="469"/>
      <c r="J1291" s="469"/>
      <c r="K1291" s="469"/>
      <c r="L1291" s="469"/>
      <c r="M1291" s="470"/>
    </row>
    <row r="1292" spans="1:13" ht="35.1" customHeight="1">
      <c r="A1292" s="222" t="s">
        <v>558</v>
      </c>
      <c r="B1292" s="461" t="s">
        <v>670</v>
      </c>
      <c r="C1292" s="469"/>
      <c r="D1292" s="469"/>
      <c r="E1292" s="469"/>
      <c r="F1292" s="469"/>
      <c r="G1292" s="469"/>
      <c r="H1292" s="469"/>
      <c r="I1292" s="469"/>
      <c r="J1292" s="469"/>
      <c r="K1292" s="469"/>
      <c r="L1292" s="469"/>
      <c r="M1292" s="470"/>
    </row>
    <row r="1293" spans="1:13" ht="35.1" customHeight="1">
      <c r="A1293" s="222" t="s">
        <v>559</v>
      </c>
      <c r="B1293" s="471" t="s">
        <v>632</v>
      </c>
      <c r="C1293" s="471"/>
      <c r="D1293" s="471"/>
      <c r="E1293" s="471"/>
      <c r="F1293" s="471"/>
      <c r="G1293" s="471"/>
      <c r="H1293" s="471"/>
      <c r="I1293" s="471"/>
      <c r="J1293" s="471"/>
      <c r="K1293" s="471"/>
      <c r="L1293" s="471"/>
      <c r="M1293" s="472"/>
    </row>
    <row r="1294" spans="1:13" ht="35.1" customHeight="1">
      <c r="A1294" s="473" t="s">
        <v>633</v>
      </c>
      <c r="B1294" s="474"/>
      <c r="C1294" s="475"/>
      <c r="D1294" s="482" t="s">
        <v>634</v>
      </c>
      <c r="E1294" s="474"/>
      <c r="F1294" s="474"/>
      <c r="G1294" s="474"/>
      <c r="H1294" s="474"/>
      <c r="I1294" s="475"/>
      <c r="J1294" s="482" t="s">
        <v>560</v>
      </c>
      <c r="K1294" s="474"/>
      <c r="L1294" s="474"/>
      <c r="M1294" s="485"/>
    </row>
    <row r="1295" spans="1:13" ht="35.1" customHeight="1">
      <c r="A1295" s="476"/>
      <c r="B1295" s="477"/>
      <c r="C1295" s="478"/>
      <c r="D1295" s="483"/>
      <c r="E1295" s="477"/>
      <c r="F1295" s="477"/>
      <c r="G1295" s="477"/>
      <c r="H1295" s="477"/>
      <c r="I1295" s="478"/>
      <c r="J1295" s="483"/>
      <c r="K1295" s="477"/>
      <c r="L1295" s="477"/>
      <c r="M1295" s="486"/>
    </row>
    <row r="1296" spans="1:13" ht="35.1" customHeight="1">
      <c r="A1296" s="476"/>
      <c r="B1296" s="477"/>
      <c r="C1296" s="478"/>
      <c r="D1296" s="483"/>
      <c r="E1296" s="477"/>
      <c r="F1296" s="477"/>
      <c r="G1296" s="477"/>
      <c r="H1296" s="477"/>
      <c r="I1296" s="478"/>
      <c r="J1296" s="483"/>
      <c r="K1296" s="477"/>
      <c r="L1296" s="477"/>
      <c r="M1296" s="486"/>
    </row>
    <row r="1297" spans="1:13" ht="35.1" customHeight="1">
      <c r="A1297" s="479"/>
      <c r="B1297" s="480"/>
      <c r="C1297" s="481"/>
      <c r="D1297" s="484"/>
      <c r="E1297" s="480"/>
      <c r="F1297" s="480"/>
      <c r="G1297" s="480"/>
      <c r="H1297" s="480"/>
      <c r="I1297" s="481"/>
      <c r="J1297" s="484"/>
      <c r="K1297" s="480"/>
      <c r="L1297" s="480"/>
      <c r="M1297" s="487"/>
    </row>
    <row r="1298" spans="1:13" ht="35.1" customHeight="1">
      <c r="A1298" s="464" t="s">
        <v>561</v>
      </c>
      <c r="B1298" s="465"/>
      <c r="C1298" s="465"/>
      <c r="D1298" s="465"/>
      <c r="E1298" s="465"/>
      <c r="F1298" s="465"/>
      <c r="G1298" s="465"/>
      <c r="H1298" s="488" t="s">
        <v>562</v>
      </c>
      <c r="I1298" s="489"/>
      <c r="J1298" s="489"/>
      <c r="K1298" s="489"/>
      <c r="L1298" s="489"/>
      <c r="M1298" s="490"/>
    </row>
    <row r="1299" spans="1:13" ht="35.1" customHeight="1">
      <c r="A1299" s="244" t="s">
        <v>563</v>
      </c>
      <c r="B1299" s="465" t="s">
        <v>379</v>
      </c>
      <c r="C1299" s="465"/>
      <c r="D1299" s="215" t="s">
        <v>563</v>
      </c>
      <c r="E1299" s="224"/>
      <c r="F1299" s="465" t="s">
        <v>379</v>
      </c>
      <c r="G1299" s="465"/>
      <c r="J1299" s="281" t="s">
        <v>564</v>
      </c>
      <c r="L1299" s="281" t="s">
        <v>379</v>
      </c>
      <c r="M1299" s="246"/>
    </row>
    <row r="1300" spans="1:13" ht="35.1" customHeight="1">
      <c r="A1300" s="247" t="s">
        <v>565</v>
      </c>
      <c r="B1300" s="460" t="s">
        <v>566</v>
      </c>
      <c r="C1300" s="460"/>
      <c r="D1300" s="460" t="s">
        <v>567</v>
      </c>
      <c r="E1300" s="460"/>
      <c r="F1300" s="460" t="s">
        <v>568</v>
      </c>
      <c r="G1300" s="460"/>
      <c r="J1300" s="461">
        <v>3</v>
      </c>
      <c r="K1300" s="462"/>
      <c r="L1300" s="224" t="s">
        <v>336</v>
      </c>
      <c r="M1300" s="246"/>
    </row>
    <row r="1301" spans="1:13" ht="35.1" customHeight="1">
      <c r="A1301" s="247" t="s">
        <v>569</v>
      </c>
      <c r="B1301" s="460" t="s">
        <v>570</v>
      </c>
      <c r="C1301" s="460"/>
      <c r="D1301" s="460" t="s">
        <v>571</v>
      </c>
      <c r="E1301" s="460"/>
      <c r="F1301" s="460" t="s">
        <v>485</v>
      </c>
      <c r="G1301" s="460"/>
      <c r="J1301" s="461">
        <v>2</v>
      </c>
      <c r="K1301" s="462"/>
      <c r="L1301" s="224" t="s">
        <v>551</v>
      </c>
      <c r="M1301" s="246"/>
    </row>
    <row r="1302" spans="1:13" ht="35.1" customHeight="1">
      <c r="A1302" s="247" t="s">
        <v>572</v>
      </c>
      <c r="B1302" s="460" t="s">
        <v>573</v>
      </c>
      <c r="C1302" s="460"/>
      <c r="D1302" s="460" t="s">
        <v>574</v>
      </c>
      <c r="E1302" s="460"/>
      <c r="F1302" s="460" t="s">
        <v>575</v>
      </c>
      <c r="G1302" s="460"/>
      <c r="J1302" s="461">
        <v>1</v>
      </c>
      <c r="K1302" s="462"/>
      <c r="L1302" s="224" t="s">
        <v>333</v>
      </c>
      <c r="M1302" s="246"/>
    </row>
    <row r="1303" spans="1:13" ht="35.1" customHeight="1" thickBot="1">
      <c r="A1303" s="248" t="s">
        <v>576</v>
      </c>
      <c r="B1303" s="463" t="s">
        <v>577</v>
      </c>
      <c r="C1303" s="463"/>
      <c r="D1303" s="463" t="s">
        <v>578</v>
      </c>
      <c r="E1303" s="463"/>
      <c r="F1303" s="463" t="s">
        <v>340</v>
      </c>
      <c r="G1303" s="463"/>
      <c r="H1303" s="249"/>
      <c r="I1303" s="249"/>
      <c r="J1303" s="249"/>
      <c r="K1303" s="249"/>
      <c r="L1303" s="249"/>
      <c r="M1303" s="250"/>
    </row>
    <row r="1304" spans="1:13" ht="35.1" customHeight="1" thickBot="1"/>
    <row r="1305" spans="1:13" ht="35.1" customHeight="1">
      <c r="A1305" s="210"/>
      <c r="B1305" s="511" t="s">
        <v>507</v>
      </c>
      <c r="C1305" s="511"/>
      <c r="D1305" s="511"/>
      <c r="E1305" s="511"/>
      <c r="F1305" s="511"/>
      <c r="G1305" s="511"/>
      <c r="H1305" s="511"/>
      <c r="I1305" s="512"/>
      <c r="J1305" s="513" t="s">
        <v>508</v>
      </c>
      <c r="K1305" s="511"/>
      <c r="L1305" s="511"/>
      <c r="M1305" s="514"/>
    </row>
    <row r="1306" spans="1:13" ht="35.1" customHeight="1">
      <c r="A1306" s="464" t="s">
        <v>509</v>
      </c>
      <c r="B1306" s="465"/>
      <c r="C1306" s="465"/>
      <c r="D1306" s="465"/>
      <c r="E1306" s="465"/>
      <c r="F1306" s="465"/>
      <c r="G1306" s="465"/>
      <c r="H1306" s="465"/>
      <c r="I1306" s="465"/>
      <c r="J1306" s="465"/>
      <c r="K1306" s="465"/>
      <c r="L1306" s="465"/>
      <c r="M1306" s="466"/>
    </row>
    <row r="1307" spans="1:13" ht="35.1" customHeight="1">
      <c r="A1307" s="212"/>
      <c r="B1307" s="474" t="s">
        <v>510</v>
      </c>
      <c r="C1307" s="474"/>
      <c r="D1307" s="474"/>
      <c r="E1307" s="475"/>
      <c r="F1307" s="517" t="s">
        <v>511</v>
      </c>
      <c r="G1307" s="518"/>
      <c r="H1307" s="488" t="s">
        <v>512</v>
      </c>
      <c r="I1307" s="489"/>
      <c r="J1307" s="515"/>
      <c r="K1307" s="214" t="s">
        <v>513</v>
      </c>
      <c r="L1307" s="215"/>
      <c r="M1307" s="216"/>
    </row>
    <row r="1308" spans="1:13" ht="35.1" customHeight="1">
      <c r="A1308" s="516" t="s">
        <v>629</v>
      </c>
      <c r="B1308" s="489"/>
      <c r="C1308" s="489"/>
      <c r="D1308" s="489"/>
      <c r="E1308" s="489"/>
      <c r="F1308" s="489"/>
      <c r="G1308" s="489"/>
      <c r="H1308" s="489"/>
      <c r="I1308" s="489"/>
      <c r="J1308" s="489"/>
      <c r="K1308" s="489"/>
      <c r="L1308" s="489"/>
      <c r="M1308" s="490"/>
    </row>
    <row r="1309" spans="1:13" ht="35.1" customHeight="1">
      <c r="A1309" s="494" t="s">
        <v>514</v>
      </c>
      <c r="B1309" s="495"/>
      <c r="C1309" s="495"/>
      <c r="D1309" s="495"/>
      <c r="E1309" s="495"/>
      <c r="F1309" s="495"/>
      <c r="G1309" s="495"/>
      <c r="H1309" s="495"/>
      <c r="I1309" s="495"/>
      <c r="J1309" s="495"/>
      <c r="K1309" s="495"/>
      <c r="L1309" s="495"/>
      <c r="M1309" s="502"/>
    </row>
    <row r="1310" spans="1:13" ht="35.1" customHeight="1">
      <c r="A1310" s="491" t="s">
        <v>515</v>
      </c>
      <c r="B1310" s="492"/>
      <c r="C1310" s="503" t="s">
        <v>210</v>
      </c>
      <c r="D1310" s="504"/>
      <c r="E1310" s="504"/>
      <c r="F1310" s="504"/>
      <c r="G1310" s="505"/>
      <c r="H1310" s="217" t="s">
        <v>516</v>
      </c>
      <c r="I1310" s="218"/>
      <c r="J1310" s="500">
        <v>28</v>
      </c>
      <c r="K1310" s="500"/>
      <c r="L1310" s="500"/>
      <c r="M1310" s="501"/>
    </row>
    <row r="1311" spans="1:13" ht="35.1" customHeight="1">
      <c r="A1311" s="491" t="s">
        <v>517</v>
      </c>
      <c r="B1311" s="492"/>
      <c r="C1311" s="506" t="s">
        <v>372</v>
      </c>
      <c r="D1311" s="495"/>
      <c r="E1311" s="495"/>
      <c r="F1311" s="495"/>
      <c r="G1311" s="496"/>
      <c r="H1311" s="217" t="s">
        <v>518</v>
      </c>
      <c r="I1311" s="218"/>
      <c r="J1311" s="500" t="s">
        <v>209</v>
      </c>
      <c r="K1311" s="500"/>
      <c r="L1311" s="500"/>
      <c r="M1311" s="501"/>
    </row>
    <row r="1312" spans="1:13" ht="35.1" customHeight="1">
      <c r="A1312" s="491" t="s">
        <v>519</v>
      </c>
      <c r="B1312" s="492"/>
      <c r="C1312" s="507">
        <v>40243</v>
      </c>
      <c r="D1312" s="504"/>
      <c r="E1312" s="504"/>
      <c r="F1312" s="504"/>
      <c r="G1312" s="505"/>
      <c r="H1312" s="217" t="s">
        <v>521</v>
      </c>
      <c r="I1312" s="218"/>
      <c r="J1312" s="500"/>
      <c r="K1312" s="500"/>
      <c r="L1312" s="500"/>
      <c r="M1312" s="501"/>
    </row>
    <row r="1313" spans="1:13" ht="35.1" customHeight="1">
      <c r="A1313" s="491" t="s">
        <v>522</v>
      </c>
      <c r="B1313" s="492"/>
      <c r="C1313" s="503" t="s">
        <v>469</v>
      </c>
      <c r="D1313" s="504"/>
      <c r="E1313" s="504"/>
      <c r="F1313" s="504"/>
      <c r="G1313" s="505"/>
      <c r="H1313" s="467" t="s">
        <v>375</v>
      </c>
      <c r="I1313" s="468"/>
      <c r="J1313" s="500" t="s">
        <v>211</v>
      </c>
      <c r="K1313" s="500"/>
      <c r="L1313" s="500"/>
      <c r="M1313" s="501"/>
    </row>
    <row r="1314" spans="1:13" ht="35.1" customHeight="1">
      <c r="A1314" s="491" t="s">
        <v>523</v>
      </c>
      <c r="B1314" s="492"/>
      <c r="C1314" s="508"/>
      <c r="D1314" s="509"/>
      <c r="E1314" s="509"/>
      <c r="F1314" s="509"/>
      <c r="G1314" s="509"/>
      <c r="H1314" s="509"/>
      <c r="I1314" s="509"/>
      <c r="J1314" s="509"/>
      <c r="K1314" s="509"/>
      <c r="L1314" s="509"/>
      <c r="M1314" s="510"/>
    </row>
    <row r="1315" spans="1:13" ht="35.1" customHeight="1">
      <c r="A1315" s="464" t="s">
        <v>525</v>
      </c>
      <c r="B1315" s="465"/>
      <c r="C1315" s="465"/>
      <c r="D1315" s="465"/>
      <c r="E1315" s="465"/>
      <c r="F1315" s="465"/>
      <c r="G1315" s="465"/>
      <c r="H1315" s="465"/>
      <c r="I1315" s="465"/>
      <c r="J1315" s="465"/>
      <c r="K1315" s="465"/>
      <c r="L1315" s="465"/>
      <c r="M1315" s="466"/>
    </row>
    <row r="1316" spans="1:13" ht="35.1" customHeight="1">
      <c r="A1316" s="497" t="s">
        <v>526</v>
      </c>
      <c r="B1316" s="465" t="s">
        <v>527</v>
      </c>
      <c r="C1316" s="465"/>
      <c r="D1316" s="465"/>
      <c r="E1316" s="465"/>
      <c r="F1316" s="465"/>
      <c r="G1316" s="465"/>
      <c r="H1316" s="465" t="s">
        <v>528</v>
      </c>
      <c r="I1316" s="465"/>
      <c r="J1316" s="465"/>
      <c r="K1316" s="465"/>
      <c r="L1316" s="465"/>
      <c r="M1316" s="466"/>
    </row>
    <row r="1317" spans="1:13" ht="49.5" customHeight="1">
      <c r="A1317" s="497"/>
      <c r="B1317" s="219" t="s">
        <v>529</v>
      </c>
      <c r="C1317" s="219" t="s">
        <v>530</v>
      </c>
      <c r="D1317" s="219" t="s">
        <v>531</v>
      </c>
      <c r="E1317" s="219" t="s">
        <v>532</v>
      </c>
      <c r="F1317" s="219">
        <v>100</v>
      </c>
      <c r="G1317" s="220" t="s">
        <v>364</v>
      </c>
      <c r="H1317" s="219" t="s">
        <v>533</v>
      </c>
      <c r="I1317" s="219" t="s">
        <v>530</v>
      </c>
      <c r="J1317" s="219" t="s">
        <v>531</v>
      </c>
      <c r="K1317" s="219" t="s">
        <v>638</v>
      </c>
      <c r="L1317" s="219">
        <v>100</v>
      </c>
      <c r="M1317" s="221" t="s">
        <v>364</v>
      </c>
    </row>
    <row r="1318" spans="1:13" ht="35.1" customHeight="1">
      <c r="A1318" s="222" t="s">
        <v>380</v>
      </c>
      <c r="B1318" s="224">
        <v>4.5</v>
      </c>
      <c r="C1318" s="224">
        <v>4</v>
      </c>
      <c r="D1318" s="224">
        <v>3</v>
      </c>
      <c r="E1318" s="224">
        <v>33.5</v>
      </c>
      <c r="F1318" s="264">
        <v>45</v>
      </c>
      <c r="G1318" s="224" t="s">
        <v>485</v>
      </c>
      <c r="H1318" s="224">
        <v>6.25</v>
      </c>
      <c r="I1318" s="224" t="s">
        <v>45</v>
      </c>
      <c r="J1318" s="224" t="s">
        <v>57</v>
      </c>
      <c r="K1318" s="224">
        <v>39.5</v>
      </c>
      <c r="L1318" s="224">
        <v>45.75</v>
      </c>
      <c r="M1318" s="224" t="s">
        <v>485</v>
      </c>
    </row>
    <row r="1319" spans="1:13" ht="35.1" customHeight="1">
      <c r="A1319" s="222" t="s">
        <v>381</v>
      </c>
      <c r="B1319" s="224">
        <v>4.5</v>
      </c>
      <c r="C1319" s="224">
        <v>4</v>
      </c>
      <c r="D1319" s="224">
        <v>3.5</v>
      </c>
      <c r="E1319" s="224">
        <v>33</v>
      </c>
      <c r="F1319" s="264">
        <v>45</v>
      </c>
      <c r="G1319" s="224" t="s">
        <v>485</v>
      </c>
      <c r="H1319" s="224">
        <v>4.25</v>
      </c>
      <c r="I1319" s="229" t="s">
        <v>45</v>
      </c>
      <c r="J1319" s="229" t="s">
        <v>32</v>
      </c>
      <c r="K1319" s="229">
        <v>30.5</v>
      </c>
      <c r="L1319" s="264">
        <v>34.75</v>
      </c>
      <c r="M1319" s="224" t="s">
        <v>575</v>
      </c>
    </row>
    <row r="1320" spans="1:13" ht="35.1" customHeight="1">
      <c r="A1320" s="222" t="s">
        <v>534</v>
      </c>
      <c r="B1320" s="224">
        <v>7</v>
      </c>
      <c r="C1320" s="224">
        <v>3</v>
      </c>
      <c r="D1320" s="224">
        <v>3</v>
      </c>
      <c r="E1320" s="224">
        <v>24</v>
      </c>
      <c r="F1320" s="224">
        <v>37</v>
      </c>
      <c r="G1320" s="224" t="s">
        <v>575</v>
      </c>
      <c r="H1320" s="224">
        <v>5</v>
      </c>
      <c r="I1320" s="224">
        <v>3</v>
      </c>
      <c r="J1320" s="224">
        <v>3</v>
      </c>
      <c r="K1320" s="224">
        <v>27</v>
      </c>
      <c r="L1320" s="226">
        <v>38</v>
      </c>
      <c r="M1320" s="224" t="s">
        <v>575</v>
      </c>
    </row>
    <row r="1321" spans="1:13" ht="35.1" customHeight="1">
      <c r="A1321" s="222" t="s">
        <v>383</v>
      </c>
      <c r="B1321" s="224">
        <v>3</v>
      </c>
      <c r="C1321" s="224">
        <v>2</v>
      </c>
      <c r="D1321" s="224">
        <v>3</v>
      </c>
      <c r="E1321" s="224">
        <v>27</v>
      </c>
      <c r="F1321" s="224">
        <v>35</v>
      </c>
      <c r="G1321" s="224" t="s">
        <v>575</v>
      </c>
      <c r="H1321" s="264">
        <v>2</v>
      </c>
      <c r="I1321" s="226">
        <v>3</v>
      </c>
      <c r="J1321" s="226">
        <v>2</v>
      </c>
      <c r="K1321" s="224">
        <v>27</v>
      </c>
      <c r="L1321" s="224">
        <v>34</v>
      </c>
      <c r="M1321" s="224" t="s">
        <v>575</v>
      </c>
    </row>
    <row r="1322" spans="1:13" ht="35.1" customHeight="1">
      <c r="A1322" s="222" t="s">
        <v>426</v>
      </c>
      <c r="B1322" s="224">
        <v>3</v>
      </c>
      <c r="C1322" s="224">
        <v>3</v>
      </c>
      <c r="D1322" s="224">
        <v>2</v>
      </c>
      <c r="E1322" s="224">
        <v>25.5</v>
      </c>
      <c r="F1322" s="224">
        <v>33.5</v>
      </c>
      <c r="G1322" s="224" t="s">
        <v>575</v>
      </c>
      <c r="H1322" s="224">
        <v>5.25</v>
      </c>
      <c r="I1322" s="224">
        <v>3.5</v>
      </c>
      <c r="J1322" s="224">
        <v>3.5</v>
      </c>
      <c r="K1322" s="226">
        <v>29</v>
      </c>
      <c r="L1322" s="226">
        <v>41.25</v>
      </c>
      <c r="M1322" s="224" t="s">
        <v>485</v>
      </c>
    </row>
    <row r="1323" spans="1:13" ht="35.1" customHeight="1">
      <c r="A1323" s="222" t="s">
        <v>409</v>
      </c>
      <c r="B1323" s="224"/>
      <c r="C1323" s="224"/>
      <c r="D1323" s="224"/>
      <c r="E1323" s="224">
        <v>30</v>
      </c>
      <c r="F1323" s="224"/>
      <c r="G1323" s="224"/>
      <c r="H1323" s="224"/>
      <c r="I1323" s="224"/>
      <c r="J1323" s="224"/>
      <c r="K1323" s="224">
        <v>28</v>
      </c>
      <c r="L1323" s="224"/>
      <c r="M1323" s="227"/>
    </row>
    <row r="1324" spans="1:13" ht="50.25" customHeight="1">
      <c r="A1324" s="215" t="s">
        <v>535</v>
      </c>
      <c r="B1324" s="215"/>
      <c r="C1324" s="267" t="s">
        <v>536</v>
      </c>
      <c r="D1324" s="236">
        <f>(F1318+F1319+F1320+F1321+F1322)</f>
        <v>195.5</v>
      </c>
      <c r="E1324" s="236"/>
      <c r="F1324" s="267" t="s">
        <v>537</v>
      </c>
      <c r="G1324" s="236">
        <f>(D1324/500)*100</f>
        <v>39.1</v>
      </c>
      <c r="H1324" s="236"/>
      <c r="I1324" s="215"/>
      <c r="J1324" s="498" t="s">
        <v>538</v>
      </c>
      <c r="K1324" s="498"/>
      <c r="L1324" s="460" t="str">
        <f>IF(G1324&gt;=91,"A1",IF(G1324&gt;=81,"A2",IF(G1324&gt;=71,"B1",IF(G1324&gt;=61,"B2",IF(G1324&gt;=51,"C1",IF(G1324&gt;=41,"C2",IF(G1324&gt;=33,"D","E")))))))</f>
        <v>D</v>
      </c>
      <c r="M1324" s="460" t="str">
        <f t="shared" ref="M1324:M1325" si="39">IF(K1324&gt;=91,"A1",IF(K1324&gt;=81,"A2",IF(K1324&gt;=71,"B1",IF(K1324&gt;=61,"B2",IF(K1324&gt;=51,"C1",IF(K1324&gt;=41,"C2",IF(K1324&gt;=33,"D","E")))))))</f>
        <v>E</v>
      </c>
    </row>
    <row r="1325" spans="1:13" ht="51" customHeight="1">
      <c r="A1325" s="267" t="s">
        <v>539</v>
      </c>
      <c r="B1325" s="215"/>
      <c r="C1325" s="267" t="s">
        <v>540</v>
      </c>
      <c r="D1325" s="236">
        <f>(L1318+L1319+L1320+L1321+L1322)</f>
        <v>193.75</v>
      </c>
      <c r="E1325" s="236"/>
      <c r="F1325" s="267" t="s">
        <v>541</v>
      </c>
      <c r="G1325" s="224">
        <f>D1325/500*100</f>
        <v>38.75</v>
      </c>
      <c r="H1325" s="224"/>
      <c r="I1325" s="238"/>
      <c r="J1325" s="498" t="s">
        <v>542</v>
      </c>
      <c r="K1325" s="498"/>
      <c r="L1325" s="460" t="str">
        <f>IF(G1325&gt;=91,"A1",IF(G1325&gt;=81,"A2",IF(G1325&gt;=71,"B1",IF(G1325&gt;=61,"B2",IF(G1325&gt;=51,"C1",IF(G1325&gt;=41,"C2",IF(G1325&gt;=33,"D","E")))))))</f>
        <v>D</v>
      </c>
      <c r="M1325" s="460" t="str">
        <f t="shared" si="39"/>
        <v>E</v>
      </c>
    </row>
    <row r="1326" spans="1:13" ht="35.1" customHeight="1">
      <c r="A1326" s="464" t="s">
        <v>543</v>
      </c>
      <c r="B1326" s="465"/>
      <c r="C1326" s="465"/>
      <c r="D1326" s="465">
        <f>SUM(D1324,D1325)</f>
        <v>389.25</v>
      </c>
      <c r="E1326" s="465"/>
      <c r="F1326" s="494" t="s">
        <v>386</v>
      </c>
      <c r="G1326" s="495"/>
      <c r="H1326" s="496"/>
      <c r="I1326" s="280">
        <f>D1326*100/1000</f>
        <v>38.924999999999997</v>
      </c>
      <c r="J1326" s="239" t="s">
        <v>544</v>
      </c>
      <c r="K1326" s="242"/>
      <c r="L1326" s="239"/>
      <c r="M1326" s="238" t="str">
        <f>IF(I1326&gt;=91,"A1",IF(I1326&gt;=81,"A2",IF(I1326&gt;=71,"B1",IF(I1326&gt;=61,"B2",IF(I1326&gt;=51,"C1",IF(I1326&gt;=41,"C2",IF(I1326&gt;=33,"D","E")))))))</f>
        <v>D</v>
      </c>
    </row>
    <row r="1327" spans="1:13" ht="35.1" customHeight="1">
      <c r="A1327" s="499" t="s">
        <v>545</v>
      </c>
      <c r="B1327" s="500"/>
      <c r="C1327" s="500"/>
      <c r="D1327" s="500"/>
      <c r="E1327" s="500"/>
      <c r="F1327" s="500"/>
      <c r="G1327" s="500"/>
      <c r="H1327" s="500"/>
      <c r="I1327" s="500"/>
      <c r="J1327" s="500"/>
      <c r="K1327" s="500"/>
      <c r="L1327" s="500"/>
      <c r="M1327" s="501"/>
    </row>
    <row r="1328" spans="1:13" ht="35.1" customHeight="1">
      <c r="A1328" s="464" t="s">
        <v>546</v>
      </c>
      <c r="B1328" s="465"/>
      <c r="C1328" s="465"/>
      <c r="D1328" s="465"/>
      <c r="E1328" s="465"/>
      <c r="F1328" s="465"/>
      <c r="G1328" s="465"/>
      <c r="H1328" s="465"/>
      <c r="I1328" s="465"/>
      <c r="J1328" s="465"/>
      <c r="K1328" s="465"/>
      <c r="L1328" s="465"/>
      <c r="M1328" s="466"/>
    </row>
    <row r="1329" spans="1:13" ht="35.1" customHeight="1">
      <c r="A1329" s="464" t="s">
        <v>547</v>
      </c>
      <c r="B1329" s="465"/>
      <c r="C1329" s="465"/>
      <c r="D1329" s="465"/>
      <c r="E1329" s="465"/>
      <c r="F1329" s="465" t="s">
        <v>548</v>
      </c>
      <c r="G1329" s="465"/>
      <c r="H1329" s="465"/>
      <c r="I1329" s="465"/>
      <c r="J1329" s="465"/>
      <c r="K1329" s="465" t="s">
        <v>549</v>
      </c>
      <c r="L1329" s="465"/>
      <c r="M1329" s="466"/>
    </row>
    <row r="1330" spans="1:13" ht="35.1" customHeight="1">
      <c r="A1330" s="467" t="s">
        <v>550</v>
      </c>
      <c r="B1330" s="468"/>
      <c r="C1330" s="468"/>
      <c r="D1330" s="468"/>
      <c r="E1330" s="468"/>
      <c r="F1330" s="460" t="s">
        <v>551</v>
      </c>
      <c r="G1330" s="460"/>
      <c r="H1330" s="460"/>
      <c r="I1330" s="460"/>
      <c r="J1330" s="460"/>
      <c r="K1330" s="460" t="s">
        <v>551</v>
      </c>
      <c r="L1330" s="460"/>
      <c r="M1330" s="493"/>
    </row>
    <row r="1331" spans="1:13" ht="35.1" customHeight="1">
      <c r="A1331" s="464" t="s">
        <v>552</v>
      </c>
      <c r="B1331" s="465"/>
      <c r="C1331" s="465"/>
      <c r="D1331" s="465"/>
      <c r="E1331" s="465"/>
      <c r="F1331" s="465"/>
      <c r="G1331" s="465"/>
      <c r="H1331" s="465"/>
      <c r="I1331" s="465"/>
      <c r="J1331" s="465"/>
      <c r="K1331" s="465"/>
      <c r="L1331" s="465"/>
      <c r="M1331" s="466"/>
    </row>
    <row r="1332" spans="1:13" ht="35.1" customHeight="1">
      <c r="A1332" s="464" t="s">
        <v>547</v>
      </c>
      <c r="B1332" s="465"/>
      <c r="C1332" s="465"/>
      <c r="D1332" s="465"/>
      <c r="E1332" s="465"/>
      <c r="F1332" s="465" t="s">
        <v>548</v>
      </c>
      <c r="G1332" s="465"/>
      <c r="H1332" s="465"/>
      <c r="I1332" s="465"/>
      <c r="J1332" s="465"/>
      <c r="K1332" s="465" t="s">
        <v>549</v>
      </c>
      <c r="L1332" s="465"/>
      <c r="M1332" s="466"/>
    </row>
    <row r="1333" spans="1:13" ht="35.1" customHeight="1">
      <c r="A1333" s="491" t="s">
        <v>553</v>
      </c>
      <c r="B1333" s="492"/>
      <c r="C1333" s="492"/>
      <c r="D1333" s="492"/>
      <c r="E1333" s="492"/>
      <c r="F1333" s="465" t="s">
        <v>551</v>
      </c>
      <c r="G1333" s="465"/>
      <c r="H1333" s="465"/>
      <c r="I1333" s="465"/>
      <c r="J1333" s="465"/>
      <c r="K1333" s="465" t="s">
        <v>551</v>
      </c>
      <c r="L1333" s="465"/>
      <c r="M1333" s="466"/>
    </row>
    <row r="1334" spans="1:13" ht="35.1" customHeight="1">
      <c r="A1334" s="491" t="s">
        <v>580</v>
      </c>
      <c r="B1334" s="492"/>
      <c r="C1334" s="492"/>
      <c r="D1334" s="492"/>
      <c r="E1334" s="492"/>
      <c r="F1334" s="460" t="s">
        <v>336</v>
      </c>
      <c r="G1334" s="460"/>
      <c r="H1334" s="460"/>
      <c r="I1334" s="460"/>
      <c r="J1334" s="460"/>
      <c r="K1334" s="460" t="s">
        <v>336</v>
      </c>
      <c r="L1334" s="460"/>
      <c r="M1334" s="493"/>
    </row>
    <row r="1335" spans="1:13" ht="35.1" customHeight="1">
      <c r="A1335" s="494" t="s">
        <v>555</v>
      </c>
      <c r="B1335" s="495"/>
      <c r="C1335" s="495"/>
      <c r="D1335" s="495"/>
      <c r="E1335" s="496"/>
      <c r="F1335" s="461" t="s">
        <v>551</v>
      </c>
      <c r="G1335" s="469"/>
      <c r="H1335" s="469"/>
      <c r="I1335" s="469"/>
      <c r="J1335" s="462"/>
      <c r="K1335" s="461" t="s">
        <v>551</v>
      </c>
      <c r="L1335" s="469"/>
      <c r="M1335" s="470"/>
    </row>
    <row r="1336" spans="1:13" ht="35.1" customHeight="1">
      <c r="A1336" s="494" t="s">
        <v>556</v>
      </c>
      <c r="B1336" s="495"/>
      <c r="C1336" s="495"/>
      <c r="D1336" s="495"/>
      <c r="E1336" s="496"/>
      <c r="F1336" s="461" t="s">
        <v>551</v>
      </c>
      <c r="G1336" s="469"/>
      <c r="H1336" s="469"/>
      <c r="I1336" s="469"/>
      <c r="J1336" s="462"/>
      <c r="K1336" s="461" t="s">
        <v>551</v>
      </c>
      <c r="L1336" s="469"/>
      <c r="M1336" s="470"/>
    </row>
    <row r="1337" spans="1:13" ht="35.1" customHeight="1">
      <c r="A1337" s="464" t="s">
        <v>557</v>
      </c>
      <c r="B1337" s="465"/>
      <c r="C1337" s="465"/>
      <c r="D1337" s="465"/>
      <c r="E1337" s="465"/>
      <c r="F1337" s="465"/>
      <c r="G1337" s="465"/>
      <c r="H1337" s="465"/>
      <c r="I1337" s="465"/>
      <c r="J1337" s="465"/>
      <c r="K1337" s="465"/>
      <c r="L1337" s="465"/>
      <c r="M1337" s="466"/>
    </row>
    <row r="1338" spans="1:13" ht="35.1" customHeight="1">
      <c r="A1338" s="464" t="s">
        <v>547</v>
      </c>
      <c r="B1338" s="465"/>
      <c r="C1338" s="465"/>
      <c r="D1338" s="465"/>
      <c r="E1338" s="465"/>
      <c r="F1338" s="465" t="s">
        <v>548</v>
      </c>
      <c r="G1338" s="465"/>
      <c r="H1338" s="465"/>
      <c r="I1338" s="465"/>
      <c r="J1338" s="465"/>
      <c r="K1338" s="465" t="s">
        <v>549</v>
      </c>
      <c r="L1338" s="465"/>
      <c r="M1338" s="466"/>
    </row>
    <row r="1339" spans="1:13" ht="35.1" customHeight="1">
      <c r="A1339" s="467" t="s">
        <v>418</v>
      </c>
      <c r="B1339" s="468"/>
      <c r="C1339" s="468"/>
      <c r="D1339" s="468"/>
      <c r="E1339" s="468"/>
      <c r="F1339" s="468"/>
      <c r="G1339" s="461" t="s">
        <v>664</v>
      </c>
      <c r="H1339" s="469"/>
      <c r="I1339" s="469"/>
      <c r="J1339" s="469"/>
      <c r="K1339" s="469"/>
      <c r="L1339" s="469"/>
      <c r="M1339" s="470"/>
    </row>
    <row r="1340" spans="1:13" ht="35.1" customHeight="1">
      <c r="A1340" s="222" t="s">
        <v>558</v>
      </c>
      <c r="B1340" s="461"/>
      <c r="C1340" s="469"/>
      <c r="D1340" s="469"/>
      <c r="E1340" s="469"/>
      <c r="F1340" s="469"/>
      <c r="G1340" s="469"/>
      <c r="H1340" s="469"/>
      <c r="I1340" s="469"/>
      <c r="J1340" s="469"/>
      <c r="K1340" s="469"/>
      <c r="L1340" s="469"/>
      <c r="M1340" s="470"/>
    </row>
    <row r="1341" spans="1:13" ht="35.1" customHeight="1">
      <c r="A1341" s="222" t="s">
        <v>559</v>
      </c>
      <c r="B1341" s="471" t="s">
        <v>632</v>
      </c>
      <c r="C1341" s="471"/>
      <c r="D1341" s="471"/>
      <c r="E1341" s="471"/>
      <c r="F1341" s="471"/>
      <c r="G1341" s="471"/>
      <c r="H1341" s="471"/>
      <c r="I1341" s="471"/>
      <c r="J1341" s="471"/>
      <c r="K1341" s="471"/>
      <c r="L1341" s="471"/>
      <c r="M1341" s="472"/>
    </row>
    <row r="1342" spans="1:13" ht="35.1" customHeight="1">
      <c r="A1342" s="473" t="s">
        <v>633</v>
      </c>
      <c r="B1342" s="474"/>
      <c r="C1342" s="475"/>
      <c r="D1342" s="482" t="s">
        <v>634</v>
      </c>
      <c r="E1342" s="474"/>
      <c r="F1342" s="474"/>
      <c r="G1342" s="474"/>
      <c r="H1342" s="474"/>
      <c r="I1342" s="475"/>
      <c r="J1342" s="482" t="s">
        <v>560</v>
      </c>
      <c r="K1342" s="474"/>
      <c r="L1342" s="474"/>
      <c r="M1342" s="485"/>
    </row>
    <row r="1343" spans="1:13" ht="35.1" customHeight="1">
      <c r="A1343" s="476"/>
      <c r="B1343" s="477"/>
      <c r="C1343" s="478"/>
      <c r="D1343" s="483"/>
      <c r="E1343" s="477"/>
      <c r="F1343" s="477"/>
      <c r="G1343" s="477"/>
      <c r="H1343" s="477"/>
      <c r="I1343" s="478"/>
      <c r="J1343" s="483"/>
      <c r="K1343" s="477"/>
      <c r="L1343" s="477"/>
      <c r="M1343" s="486"/>
    </row>
    <row r="1344" spans="1:13" ht="35.1" customHeight="1">
      <c r="A1344" s="476"/>
      <c r="B1344" s="477"/>
      <c r="C1344" s="478"/>
      <c r="D1344" s="483"/>
      <c r="E1344" s="477"/>
      <c r="F1344" s="477"/>
      <c r="G1344" s="477"/>
      <c r="H1344" s="477"/>
      <c r="I1344" s="478"/>
      <c r="J1344" s="483"/>
      <c r="K1344" s="477"/>
      <c r="L1344" s="477"/>
      <c r="M1344" s="486"/>
    </row>
    <row r="1345" spans="1:13" ht="35.1" customHeight="1">
      <c r="A1345" s="479"/>
      <c r="B1345" s="480"/>
      <c r="C1345" s="481"/>
      <c r="D1345" s="484"/>
      <c r="E1345" s="480"/>
      <c r="F1345" s="480"/>
      <c r="G1345" s="480"/>
      <c r="H1345" s="480"/>
      <c r="I1345" s="481"/>
      <c r="J1345" s="484"/>
      <c r="K1345" s="480"/>
      <c r="L1345" s="480"/>
      <c r="M1345" s="487"/>
    </row>
    <row r="1346" spans="1:13" ht="35.1" customHeight="1">
      <c r="A1346" s="464" t="s">
        <v>561</v>
      </c>
      <c r="B1346" s="465"/>
      <c r="C1346" s="465"/>
      <c r="D1346" s="465"/>
      <c r="E1346" s="465"/>
      <c r="F1346" s="465"/>
      <c r="G1346" s="465"/>
      <c r="H1346" s="488" t="s">
        <v>562</v>
      </c>
      <c r="I1346" s="489"/>
      <c r="J1346" s="489"/>
      <c r="K1346" s="489"/>
      <c r="L1346" s="489"/>
      <c r="M1346" s="490"/>
    </row>
    <row r="1347" spans="1:13" ht="35.1" customHeight="1">
      <c r="A1347" s="244" t="s">
        <v>563</v>
      </c>
      <c r="B1347" s="465" t="s">
        <v>379</v>
      </c>
      <c r="C1347" s="465"/>
      <c r="D1347" s="215" t="s">
        <v>563</v>
      </c>
      <c r="E1347" s="224"/>
      <c r="F1347" s="465" t="s">
        <v>379</v>
      </c>
      <c r="G1347" s="465"/>
      <c r="J1347" s="281" t="s">
        <v>564</v>
      </c>
      <c r="L1347" s="281" t="s">
        <v>379</v>
      </c>
      <c r="M1347" s="246"/>
    </row>
    <row r="1348" spans="1:13" ht="35.1" customHeight="1">
      <c r="A1348" s="247" t="s">
        <v>565</v>
      </c>
      <c r="B1348" s="460" t="s">
        <v>566</v>
      </c>
      <c r="C1348" s="460"/>
      <c r="D1348" s="460" t="s">
        <v>567</v>
      </c>
      <c r="E1348" s="460"/>
      <c r="F1348" s="460" t="s">
        <v>568</v>
      </c>
      <c r="G1348" s="460"/>
      <c r="J1348" s="461">
        <v>3</v>
      </c>
      <c r="K1348" s="462"/>
      <c r="L1348" s="224" t="s">
        <v>336</v>
      </c>
      <c r="M1348" s="246"/>
    </row>
    <row r="1349" spans="1:13" ht="35.1" customHeight="1">
      <c r="A1349" s="247" t="s">
        <v>569</v>
      </c>
      <c r="B1349" s="460" t="s">
        <v>570</v>
      </c>
      <c r="C1349" s="460"/>
      <c r="D1349" s="460" t="s">
        <v>571</v>
      </c>
      <c r="E1349" s="460"/>
      <c r="F1349" s="460" t="s">
        <v>485</v>
      </c>
      <c r="G1349" s="460"/>
      <c r="J1349" s="461">
        <v>2</v>
      </c>
      <c r="K1349" s="462"/>
      <c r="L1349" s="224" t="s">
        <v>551</v>
      </c>
      <c r="M1349" s="246"/>
    </row>
    <row r="1350" spans="1:13" ht="35.1" customHeight="1">
      <c r="A1350" s="247" t="s">
        <v>572</v>
      </c>
      <c r="B1350" s="460" t="s">
        <v>573</v>
      </c>
      <c r="C1350" s="460"/>
      <c r="D1350" s="460" t="s">
        <v>574</v>
      </c>
      <c r="E1350" s="460"/>
      <c r="F1350" s="460" t="s">
        <v>575</v>
      </c>
      <c r="G1350" s="460"/>
      <c r="J1350" s="461">
        <v>1</v>
      </c>
      <c r="K1350" s="462"/>
      <c r="L1350" s="224" t="s">
        <v>333</v>
      </c>
      <c r="M1350" s="246"/>
    </row>
    <row r="1351" spans="1:13" ht="35.1" customHeight="1" thickBot="1">
      <c r="A1351" s="248" t="s">
        <v>576</v>
      </c>
      <c r="B1351" s="463" t="s">
        <v>577</v>
      </c>
      <c r="C1351" s="463"/>
      <c r="D1351" s="463" t="s">
        <v>578</v>
      </c>
      <c r="E1351" s="463"/>
      <c r="F1351" s="463" t="s">
        <v>340</v>
      </c>
      <c r="G1351" s="463"/>
      <c r="H1351" s="249"/>
      <c r="I1351" s="249"/>
      <c r="J1351" s="249"/>
      <c r="K1351" s="249"/>
      <c r="L1351" s="249"/>
      <c r="M1351" s="250"/>
    </row>
    <row r="1352" spans="1:13" ht="35.1" customHeight="1" thickBot="1"/>
    <row r="1353" spans="1:13" ht="35.1" customHeight="1">
      <c r="A1353" s="210"/>
      <c r="B1353" s="511" t="s">
        <v>507</v>
      </c>
      <c r="C1353" s="511"/>
      <c r="D1353" s="511"/>
      <c r="E1353" s="511"/>
      <c r="F1353" s="511"/>
      <c r="G1353" s="511"/>
      <c r="H1353" s="511"/>
      <c r="I1353" s="512"/>
      <c r="J1353" s="513" t="s">
        <v>508</v>
      </c>
      <c r="K1353" s="511"/>
      <c r="L1353" s="511"/>
      <c r="M1353" s="514"/>
    </row>
    <row r="1354" spans="1:13" ht="35.1" customHeight="1">
      <c r="A1354" s="464" t="s">
        <v>509</v>
      </c>
      <c r="B1354" s="465"/>
      <c r="C1354" s="465"/>
      <c r="D1354" s="465"/>
      <c r="E1354" s="465"/>
      <c r="F1354" s="465"/>
      <c r="G1354" s="465"/>
      <c r="H1354" s="465"/>
      <c r="I1354" s="465"/>
      <c r="J1354" s="465"/>
      <c r="K1354" s="465"/>
      <c r="L1354" s="465"/>
      <c r="M1354" s="466"/>
    </row>
    <row r="1355" spans="1:13" ht="35.1" customHeight="1">
      <c r="A1355" s="212"/>
      <c r="B1355" s="474" t="s">
        <v>510</v>
      </c>
      <c r="C1355" s="474"/>
      <c r="D1355" s="474"/>
      <c r="E1355" s="475"/>
      <c r="F1355" s="213" t="s">
        <v>511</v>
      </c>
      <c r="G1355" s="213"/>
      <c r="H1355" s="488" t="s">
        <v>512</v>
      </c>
      <c r="I1355" s="489"/>
      <c r="J1355" s="515"/>
      <c r="K1355" s="214" t="s">
        <v>513</v>
      </c>
      <c r="L1355" s="215"/>
      <c r="M1355" s="216"/>
    </row>
    <row r="1356" spans="1:13" ht="35.1" customHeight="1">
      <c r="A1356" s="516" t="s">
        <v>629</v>
      </c>
      <c r="B1356" s="489"/>
      <c r="C1356" s="489"/>
      <c r="D1356" s="489"/>
      <c r="E1356" s="489"/>
      <c r="F1356" s="489"/>
      <c r="G1356" s="489"/>
      <c r="H1356" s="489"/>
      <c r="I1356" s="489"/>
      <c r="J1356" s="489"/>
      <c r="K1356" s="489"/>
      <c r="L1356" s="489"/>
      <c r="M1356" s="490"/>
    </row>
    <row r="1357" spans="1:13" ht="35.1" customHeight="1">
      <c r="A1357" s="494" t="s">
        <v>514</v>
      </c>
      <c r="B1357" s="495"/>
      <c r="C1357" s="495"/>
      <c r="D1357" s="495"/>
      <c r="E1357" s="495"/>
      <c r="F1357" s="495"/>
      <c r="G1357" s="495"/>
      <c r="H1357" s="495"/>
      <c r="I1357" s="495"/>
      <c r="J1357" s="495"/>
      <c r="K1357" s="495"/>
      <c r="L1357" s="495"/>
      <c r="M1357" s="502"/>
    </row>
    <row r="1358" spans="1:13" ht="35.1" customHeight="1">
      <c r="A1358" s="491" t="s">
        <v>515</v>
      </c>
      <c r="B1358" s="492"/>
      <c r="C1358" s="503" t="s">
        <v>271</v>
      </c>
      <c r="D1358" s="504"/>
      <c r="E1358" s="504"/>
      <c r="F1358" s="504"/>
      <c r="G1358" s="505"/>
      <c r="H1358" s="217" t="s">
        <v>516</v>
      </c>
      <c r="I1358" s="218"/>
      <c r="J1358" s="500">
        <v>29</v>
      </c>
      <c r="K1358" s="500"/>
      <c r="L1358" s="500"/>
      <c r="M1358" s="501"/>
    </row>
    <row r="1359" spans="1:13" ht="35.1" customHeight="1">
      <c r="A1359" s="491" t="s">
        <v>517</v>
      </c>
      <c r="B1359" s="492"/>
      <c r="C1359" s="506" t="s">
        <v>372</v>
      </c>
      <c r="D1359" s="495"/>
      <c r="E1359" s="495"/>
      <c r="F1359" s="495"/>
      <c r="G1359" s="496"/>
      <c r="H1359" s="217" t="s">
        <v>518</v>
      </c>
      <c r="I1359" s="218"/>
      <c r="J1359" s="500" t="s">
        <v>631</v>
      </c>
      <c r="K1359" s="500"/>
      <c r="L1359" s="500"/>
      <c r="M1359" s="501"/>
    </row>
    <row r="1360" spans="1:13" ht="35.1" customHeight="1">
      <c r="A1360" s="491" t="s">
        <v>519</v>
      </c>
      <c r="B1360" s="492"/>
      <c r="C1360" s="507">
        <v>40143</v>
      </c>
      <c r="D1360" s="504"/>
      <c r="E1360" s="504"/>
      <c r="F1360" s="504"/>
      <c r="G1360" s="505"/>
      <c r="H1360" s="217" t="s">
        <v>521</v>
      </c>
      <c r="I1360" s="218"/>
      <c r="J1360" s="500"/>
      <c r="K1360" s="500"/>
      <c r="L1360" s="500"/>
      <c r="M1360" s="501"/>
    </row>
    <row r="1361" spans="1:13" ht="35.1" customHeight="1">
      <c r="A1361" s="491" t="s">
        <v>522</v>
      </c>
      <c r="B1361" s="492"/>
      <c r="C1361" s="503" t="s">
        <v>273</v>
      </c>
      <c r="D1361" s="504"/>
      <c r="E1361" s="504"/>
      <c r="F1361" s="504"/>
      <c r="G1361" s="505"/>
      <c r="H1361" s="467" t="s">
        <v>375</v>
      </c>
      <c r="I1361" s="468"/>
      <c r="J1361" s="500" t="s">
        <v>272</v>
      </c>
      <c r="K1361" s="500"/>
      <c r="L1361" s="500"/>
      <c r="M1361" s="501"/>
    </row>
    <row r="1362" spans="1:13" ht="35.1" customHeight="1">
      <c r="A1362" s="491" t="s">
        <v>523</v>
      </c>
      <c r="B1362" s="492"/>
      <c r="C1362" s="508"/>
      <c r="D1362" s="509"/>
      <c r="E1362" s="509"/>
      <c r="F1362" s="509"/>
      <c r="G1362" s="509"/>
      <c r="H1362" s="509"/>
      <c r="I1362" s="509"/>
      <c r="J1362" s="509"/>
      <c r="K1362" s="509"/>
      <c r="L1362" s="509"/>
      <c r="M1362" s="510"/>
    </row>
    <row r="1363" spans="1:13" ht="35.1" customHeight="1">
      <c r="A1363" s="464" t="s">
        <v>525</v>
      </c>
      <c r="B1363" s="465"/>
      <c r="C1363" s="465"/>
      <c r="D1363" s="465"/>
      <c r="E1363" s="465"/>
      <c r="F1363" s="465"/>
      <c r="G1363" s="465"/>
      <c r="H1363" s="465"/>
      <c r="I1363" s="465"/>
      <c r="J1363" s="465"/>
      <c r="K1363" s="465"/>
      <c r="L1363" s="465"/>
      <c r="M1363" s="466"/>
    </row>
    <row r="1364" spans="1:13" ht="35.1" customHeight="1">
      <c r="A1364" s="497" t="s">
        <v>526</v>
      </c>
      <c r="B1364" s="465" t="s">
        <v>527</v>
      </c>
      <c r="C1364" s="465"/>
      <c r="D1364" s="465"/>
      <c r="E1364" s="465"/>
      <c r="F1364" s="465"/>
      <c r="G1364" s="465"/>
      <c r="H1364" s="465" t="s">
        <v>528</v>
      </c>
      <c r="I1364" s="465"/>
      <c r="J1364" s="465"/>
      <c r="K1364" s="465"/>
      <c r="L1364" s="465"/>
      <c r="M1364" s="466"/>
    </row>
    <row r="1365" spans="1:13" ht="35.1" customHeight="1">
      <c r="A1365" s="497"/>
      <c r="B1365" s="219" t="s">
        <v>529</v>
      </c>
      <c r="C1365" s="219" t="s">
        <v>530</v>
      </c>
      <c r="D1365" s="219" t="s">
        <v>531</v>
      </c>
      <c r="E1365" s="219" t="s">
        <v>532</v>
      </c>
      <c r="F1365" s="219">
        <v>100</v>
      </c>
      <c r="G1365" s="220" t="s">
        <v>364</v>
      </c>
      <c r="H1365" s="219" t="s">
        <v>533</v>
      </c>
      <c r="I1365" s="219" t="s">
        <v>530</v>
      </c>
      <c r="J1365" s="219" t="s">
        <v>531</v>
      </c>
      <c r="K1365" s="219" t="s">
        <v>638</v>
      </c>
      <c r="L1365" s="219">
        <v>100</v>
      </c>
      <c r="M1365" s="221" t="s">
        <v>364</v>
      </c>
    </row>
    <row r="1366" spans="1:13" ht="35.1" customHeight="1">
      <c r="A1366" s="222" t="s">
        <v>380</v>
      </c>
      <c r="B1366" s="224">
        <v>4.75</v>
      </c>
      <c r="C1366" s="224">
        <v>3</v>
      </c>
      <c r="D1366" s="224">
        <v>4</v>
      </c>
      <c r="E1366" s="224">
        <v>36.5</v>
      </c>
      <c r="F1366" s="264">
        <v>48.25</v>
      </c>
      <c r="G1366" s="224" t="s">
        <v>485</v>
      </c>
      <c r="H1366" s="224">
        <v>6</v>
      </c>
      <c r="I1366" s="224" t="s">
        <v>57</v>
      </c>
      <c r="J1366" s="224">
        <v>4</v>
      </c>
      <c r="K1366" s="224">
        <v>27</v>
      </c>
      <c r="L1366" s="224">
        <v>37</v>
      </c>
      <c r="M1366" s="224" t="s">
        <v>575</v>
      </c>
    </row>
    <row r="1367" spans="1:13" ht="35.1" customHeight="1">
      <c r="A1367" s="222" t="s">
        <v>381</v>
      </c>
      <c r="B1367" s="224">
        <v>3.75</v>
      </c>
      <c r="C1367" s="224">
        <v>3.5</v>
      </c>
      <c r="D1367" s="224">
        <v>3.5</v>
      </c>
      <c r="E1367" s="224">
        <v>41.5</v>
      </c>
      <c r="F1367" s="264">
        <v>52.25</v>
      </c>
      <c r="G1367" s="224" t="s">
        <v>568</v>
      </c>
      <c r="H1367" s="224">
        <v>6</v>
      </c>
      <c r="I1367" s="229" t="s">
        <v>45</v>
      </c>
      <c r="J1367" s="229" t="s">
        <v>32</v>
      </c>
      <c r="K1367" s="229">
        <v>39.5</v>
      </c>
      <c r="L1367" s="264">
        <v>45.5</v>
      </c>
      <c r="M1367" s="224" t="s">
        <v>485</v>
      </c>
    </row>
    <row r="1368" spans="1:13" ht="35.1" customHeight="1">
      <c r="A1368" s="222" t="s">
        <v>534</v>
      </c>
      <c r="B1368" s="224">
        <v>6</v>
      </c>
      <c r="C1368" s="224">
        <v>3</v>
      </c>
      <c r="D1368" s="224">
        <v>3.5</v>
      </c>
      <c r="E1368" s="224">
        <v>29</v>
      </c>
      <c r="F1368" s="224">
        <v>41.5</v>
      </c>
      <c r="G1368" s="224" t="s">
        <v>485</v>
      </c>
      <c r="H1368" s="224">
        <v>5.5</v>
      </c>
      <c r="I1368" s="224">
        <v>3</v>
      </c>
      <c r="J1368" s="224" t="s">
        <v>45</v>
      </c>
      <c r="K1368" s="224">
        <v>46</v>
      </c>
      <c r="L1368" s="226">
        <v>54.5</v>
      </c>
      <c r="M1368" s="224" t="s">
        <v>568</v>
      </c>
    </row>
    <row r="1369" spans="1:13" ht="35.1" customHeight="1">
      <c r="A1369" s="222" t="s">
        <v>383</v>
      </c>
      <c r="B1369" s="224">
        <v>3.75</v>
      </c>
      <c r="C1369" s="224">
        <v>3</v>
      </c>
      <c r="D1369" s="224">
        <v>3</v>
      </c>
      <c r="E1369" s="224">
        <v>46.5</v>
      </c>
      <c r="F1369" s="224">
        <v>56.25</v>
      </c>
      <c r="G1369" s="224" t="s">
        <v>568</v>
      </c>
      <c r="H1369" s="264">
        <v>5</v>
      </c>
      <c r="I1369" s="226">
        <v>3.5</v>
      </c>
      <c r="J1369" s="226">
        <v>4</v>
      </c>
      <c r="K1369" s="224">
        <v>44</v>
      </c>
      <c r="L1369" s="224">
        <v>56.5</v>
      </c>
      <c r="M1369" s="224" t="s">
        <v>568</v>
      </c>
    </row>
    <row r="1370" spans="1:13" ht="35.1" customHeight="1">
      <c r="A1370" s="222" t="s">
        <v>426</v>
      </c>
      <c r="B1370" s="224">
        <v>5.75</v>
      </c>
      <c r="C1370" s="224">
        <v>4</v>
      </c>
      <c r="D1370" s="224">
        <v>4</v>
      </c>
      <c r="E1370" s="224">
        <v>44.5</v>
      </c>
      <c r="F1370" s="224">
        <v>58.25</v>
      </c>
      <c r="G1370" s="224" t="s">
        <v>568</v>
      </c>
      <c r="H1370" s="224">
        <v>9.5</v>
      </c>
      <c r="I1370" s="224">
        <v>4</v>
      </c>
      <c r="J1370" s="224">
        <v>5</v>
      </c>
      <c r="K1370" s="226">
        <v>54.5</v>
      </c>
      <c r="L1370" s="226">
        <v>73</v>
      </c>
      <c r="M1370" s="224" t="s">
        <v>573</v>
      </c>
    </row>
    <row r="1371" spans="1:13" ht="35.1" customHeight="1">
      <c r="A1371" s="222" t="s">
        <v>409</v>
      </c>
      <c r="B1371" s="224"/>
      <c r="C1371" s="224"/>
      <c r="D1371" s="224"/>
      <c r="E1371" s="224">
        <v>31</v>
      </c>
      <c r="F1371" s="224"/>
      <c r="G1371" s="224"/>
      <c r="H1371" s="224"/>
      <c r="I1371" s="224"/>
      <c r="J1371" s="224"/>
      <c r="K1371" s="224">
        <v>32</v>
      </c>
      <c r="L1371" s="224"/>
      <c r="M1371" s="227"/>
    </row>
    <row r="1372" spans="1:13" ht="51.75" customHeight="1">
      <c r="A1372" s="215" t="s">
        <v>535</v>
      </c>
      <c r="B1372" s="215"/>
      <c r="C1372" s="267" t="s">
        <v>536</v>
      </c>
      <c r="D1372" s="236">
        <f>(F1366+F1367+F1368+F1369+F1370)</f>
        <v>256.5</v>
      </c>
      <c r="E1372" s="236"/>
      <c r="F1372" s="267" t="s">
        <v>537</v>
      </c>
      <c r="G1372" s="236">
        <f>(D1372/500)*100</f>
        <v>51.300000000000004</v>
      </c>
      <c r="H1372" s="236"/>
      <c r="I1372" s="215"/>
      <c r="J1372" s="498" t="s">
        <v>538</v>
      </c>
      <c r="K1372" s="498"/>
      <c r="L1372" s="460" t="str">
        <f>IF(G1372&gt;=91,"A1",IF(G1372&gt;=81,"A2",IF(G1372&gt;=71,"B1",IF(G1372&gt;=61,"B2",IF(G1372&gt;=51,"C1",IF(G1372&gt;=41,"C2",IF(G1372&gt;=33,"D","E")))))))</f>
        <v>C1</v>
      </c>
      <c r="M1372" s="460" t="str">
        <f t="shared" ref="M1372:M1373" si="40">IF(K1372&gt;=91,"A1",IF(K1372&gt;=81,"A2",IF(K1372&gt;=71,"B1",IF(K1372&gt;=61,"B2",IF(K1372&gt;=51,"C1",IF(K1372&gt;=41,"C2",IF(K1372&gt;=33,"D","E")))))))</f>
        <v>E</v>
      </c>
    </row>
    <row r="1373" spans="1:13" ht="48.75" customHeight="1">
      <c r="A1373" s="267" t="s">
        <v>539</v>
      </c>
      <c r="B1373" s="215"/>
      <c r="C1373" s="267" t="s">
        <v>540</v>
      </c>
      <c r="D1373" s="236">
        <f>(L1366+L1367+L1368+L1369+L1370)</f>
        <v>266.5</v>
      </c>
      <c r="E1373" s="236"/>
      <c r="F1373" s="267" t="s">
        <v>541</v>
      </c>
      <c r="G1373" s="224">
        <f>D1373/500*100</f>
        <v>53.300000000000004</v>
      </c>
      <c r="H1373" s="224"/>
      <c r="I1373" s="238"/>
      <c r="J1373" s="498" t="s">
        <v>542</v>
      </c>
      <c r="K1373" s="498"/>
      <c r="L1373" s="460" t="str">
        <f>IF(G1373&gt;=91,"A1",IF(G1373&gt;=81,"A2",IF(G1373&gt;=71,"B1",IF(G1373&gt;=61,"B2",IF(G1373&gt;=51,"C1",IF(G1373&gt;=41,"C2",IF(G1373&gt;=33,"D","E")))))))</f>
        <v>C1</v>
      </c>
      <c r="M1373" s="460" t="str">
        <f t="shared" si="40"/>
        <v>E</v>
      </c>
    </row>
    <row r="1374" spans="1:13" ht="35.1" customHeight="1">
      <c r="A1374" s="464" t="s">
        <v>543</v>
      </c>
      <c r="B1374" s="465"/>
      <c r="C1374" s="465"/>
      <c r="D1374" s="465">
        <f>SUM(D1372,D1373)</f>
        <v>523</v>
      </c>
      <c r="E1374" s="465"/>
      <c r="F1374" s="494" t="s">
        <v>386</v>
      </c>
      <c r="G1374" s="495"/>
      <c r="H1374" s="496"/>
      <c r="I1374" s="281">
        <f>D1374*100/1000</f>
        <v>52.3</v>
      </c>
      <c r="J1374" s="239" t="s">
        <v>544</v>
      </c>
      <c r="K1374" s="242"/>
      <c r="L1374" s="239"/>
      <c r="M1374" s="238" t="str">
        <f>IF(I1374&gt;=91,"A1",IF(I1374&gt;=81,"A2",IF(I1374&gt;=71,"B1",IF(I1374&gt;=61,"B2",IF(I1374&gt;=51,"C1",IF(I1374&gt;=41,"C2",IF(I1374&gt;=33,"D","E")))))))</f>
        <v>C1</v>
      </c>
    </row>
    <row r="1375" spans="1:13" ht="35.1" customHeight="1">
      <c r="A1375" s="499" t="s">
        <v>545</v>
      </c>
      <c r="B1375" s="500"/>
      <c r="C1375" s="500"/>
      <c r="D1375" s="500"/>
      <c r="E1375" s="500"/>
      <c r="F1375" s="500"/>
      <c r="G1375" s="500"/>
      <c r="H1375" s="500"/>
      <c r="I1375" s="500"/>
      <c r="J1375" s="500"/>
      <c r="K1375" s="500"/>
      <c r="L1375" s="500"/>
      <c r="M1375" s="501"/>
    </row>
    <row r="1376" spans="1:13" ht="35.1" customHeight="1">
      <c r="A1376" s="464" t="s">
        <v>546</v>
      </c>
      <c r="B1376" s="465"/>
      <c r="C1376" s="465"/>
      <c r="D1376" s="465"/>
      <c r="E1376" s="465"/>
      <c r="F1376" s="465"/>
      <c r="G1376" s="465"/>
      <c r="H1376" s="465"/>
      <c r="I1376" s="465"/>
      <c r="J1376" s="465"/>
      <c r="K1376" s="465"/>
      <c r="L1376" s="465"/>
      <c r="M1376" s="466"/>
    </row>
    <row r="1377" spans="1:13" ht="35.1" customHeight="1">
      <c r="A1377" s="464" t="s">
        <v>547</v>
      </c>
      <c r="B1377" s="465"/>
      <c r="C1377" s="465"/>
      <c r="D1377" s="465"/>
      <c r="E1377" s="465"/>
      <c r="F1377" s="465" t="s">
        <v>548</v>
      </c>
      <c r="G1377" s="465"/>
      <c r="H1377" s="465"/>
      <c r="I1377" s="465"/>
      <c r="J1377" s="465"/>
      <c r="K1377" s="465" t="s">
        <v>549</v>
      </c>
      <c r="L1377" s="465"/>
      <c r="M1377" s="466"/>
    </row>
    <row r="1378" spans="1:13" ht="35.1" customHeight="1">
      <c r="A1378" s="467" t="s">
        <v>550</v>
      </c>
      <c r="B1378" s="468"/>
      <c r="C1378" s="468"/>
      <c r="D1378" s="468"/>
      <c r="E1378" s="468"/>
      <c r="F1378" s="460" t="s">
        <v>551</v>
      </c>
      <c r="G1378" s="460"/>
      <c r="H1378" s="460"/>
      <c r="I1378" s="460"/>
      <c r="J1378" s="460"/>
      <c r="K1378" s="460" t="s">
        <v>551</v>
      </c>
      <c r="L1378" s="460"/>
      <c r="M1378" s="493"/>
    </row>
    <row r="1379" spans="1:13" ht="35.1" customHeight="1">
      <c r="A1379" s="464" t="s">
        <v>552</v>
      </c>
      <c r="B1379" s="465"/>
      <c r="C1379" s="465"/>
      <c r="D1379" s="465"/>
      <c r="E1379" s="465"/>
      <c r="F1379" s="465"/>
      <c r="G1379" s="465"/>
      <c r="H1379" s="465"/>
      <c r="I1379" s="465"/>
      <c r="J1379" s="465"/>
      <c r="K1379" s="465"/>
      <c r="L1379" s="465"/>
      <c r="M1379" s="466"/>
    </row>
    <row r="1380" spans="1:13" ht="35.1" customHeight="1">
      <c r="A1380" s="464" t="s">
        <v>547</v>
      </c>
      <c r="B1380" s="465"/>
      <c r="C1380" s="465"/>
      <c r="D1380" s="465"/>
      <c r="E1380" s="465"/>
      <c r="F1380" s="465" t="s">
        <v>548</v>
      </c>
      <c r="G1380" s="465"/>
      <c r="H1380" s="465"/>
      <c r="I1380" s="465"/>
      <c r="J1380" s="465"/>
      <c r="K1380" s="465" t="s">
        <v>549</v>
      </c>
      <c r="L1380" s="465"/>
      <c r="M1380" s="466"/>
    </row>
    <row r="1381" spans="1:13" ht="35.1" customHeight="1">
      <c r="A1381" s="491" t="s">
        <v>553</v>
      </c>
      <c r="B1381" s="492"/>
      <c r="C1381" s="492"/>
      <c r="D1381" s="492"/>
      <c r="E1381" s="492"/>
      <c r="F1381" s="465" t="s">
        <v>551</v>
      </c>
      <c r="G1381" s="465"/>
      <c r="H1381" s="465"/>
      <c r="I1381" s="465"/>
      <c r="J1381" s="465"/>
      <c r="K1381" s="465" t="s">
        <v>551</v>
      </c>
      <c r="L1381" s="465"/>
      <c r="M1381" s="466"/>
    </row>
    <row r="1382" spans="1:13" ht="35.1" customHeight="1">
      <c r="A1382" s="491" t="s">
        <v>580</v>
      </c>
      <c r="B1382" s="492"/>
      <c r="C1382" s="492"/>
      <c r="D1382" s="492"/>
      <c r="E1382" s="492"/>
      <c r="F1382" s="460" t="s">
        <v>336</v>
      </c>
      <c r="G1382" s="460"/>
      <c r="H1382" s="460"/>
      <c r="I1382" s="460"/>
      <c r="J1382" s="460"/>
      <c r="K1382" s="460" t="s">
        <v>336</v>
      </c>
      <c r="L1382" s="460"/>
      <c r="M1382" s="493"/>
    </row>
    <row r="1383" spans="1:13" ht="35.1" customHeight="1">
      <c r="A1383" s="494" t="s">
        <v>555</v>
      </c>
      <c r="B1383" s="495"/>
      <c r="C1383" s="495"/>
      <c r="D1383" s="495"/>
      <c r="E1383" s="496"/>
      <c r="F1383" s="461" t="s">
        <v>551</v>
      </c>
      <c r="G1383" s="469"/>
      <c r="H1383" s="469"/>
      <c r="I1383" s="469"/>
      <c r="J1383" s="462"/>
      <c r="K1383" s="461" t="s">
        <v>551</v>
      </c>
      <c r="L1383" s="469"/>
      <c r="M1383" s="470"/>
    </row>
    <row r="1384" spans="1:13" ht="35.1" customHeight="1">
      <c r="A1384" s="494" t="s">
        <v>556</v>
      </c>
      <c r="B1384" s="495"/>
      <c r="C1384" s="495"/>
      <c r="D1384" s="495"/>
      <c r="E1384" s="496"/>
      <c r="F1384" s="461" t="s">
        <v>551</v>
      </c>
      <c r="G1384" s="469"/>
      <c r="H1384" s="469"/>
      <c r="I1384" s="469"/>
      <c r="J1384" s="462"/>
      <c r="K1384" s="461" t="s">
        <v>551</v>
      </c>
      <c r="L1384" s="469"/>
      <c r="M1384" s="470"/>
    </row>
    <row r="1385" spans="1:13" ht="35.1" customHeight="1">
      <c r="A1385" s="464" t="s">
        <v>557</v>
      </c>
      <c r="B1385" s="465"/>
      <c r="C1385" s="465"/>
      <c r="D1385" s="465"/>
      <c r="E1385" s="465"/>
      <c r="F1385" s="465"/>
      <c r="G1385" s="465"/>
      <c r="H1385" s="465"/>
      <c r="I1385" s="465"/>
      <c r="J1385" s="465"/>
      <c r="K1385" s="465"/>
      <c r="L1385" s="465"/>
      <c r="M1385" s="466"/>
    </row>
    <row r="1386" spans="1:13" ht="35.1" customHeight="1">
      <c r="A1386" s="464" t="s">
        <v>547</v>
      </c>
      <c r="B1386" s="465"/>
      <c r="C1386" s="465"/>
      <c r="D1386" s="465"/>
      <c r="E1386" s="465"/>
      <c r="F1386" s="465" t="s">
        <v>548</v>
      </c>
      <c r="G1386" s="465"/>
      <c r="H1386" s="465"/>
      <c r="I1386" s="465"/>
      <c r="J1386" s="465"/>
      <c r="K1386" s="465" t="s">
        <v>549</v>
      </c>
      <c r="L1386" s="465"/>
      <c r="M1386" s="466"/>
    </row>
    <row r="1387" spans="1:13" ht="35.1" customHeight="1">
      <c r="A1387" s="467" t="s">
        <v>418</v>
      </c>
      <c r="B1387" s="468"/>
      <c r="C1387" s="468"/>
      <c r="D1387" s="468"/>
      <c r="E1387" s="468"/>
      <c r="F1387" s="468"/>
      <c r="G1387" s="461" t="s">
        <v>668</v>
      </c>
      <c r="H1387" s="469"/>
      <c r="I1387" s="469"/>
      <c r="J1387" s="469"/>
      <c r="K1387" s="469"/>
      <c r="L1387" s="469"/>
      <c r="M1387" s="470"/>
    </row>
    <row r="1388" spans="1:13" ht="35.1" customHeight="1">
      <c r="A1388" s="222" t="s">
        <v>558</v>
      </c>
      <c r="B1388" s="461" t="s">
        <v>670</v>
      </c>
      <c r="C1388" s="469"/>
      <c r="D1388" s="469"/>
      <c r="E1388" s="469"/>
      <c r="F1388" s="469"/>
      <c r="G1388" s="469"/>
      <c r="H1388" s="469"/>
      <c r="I1388" s="469"/>
      <c r="J1388" s="469"/>
      <c r="K1388" s="469"/>
      <c r="L1388" s="469"/>
      <c r="M1388" s="470"/>
    </row>
    <row r="1389" spans="1:13" ht="35.1" customHeight="1">
      <c r="A1389" s="222" t="s">
        <v>559</v>
      </c>
      <c r="B1389" s="471" t="s">
        <v>632</v>
      </c>
      <c r="C1389" s="471"/>
      <c r="D1389" s="471"/>
      <c r="E1389" s="471"/>
      <c r="F1389" s="471"/>
      <c r="G1389" s="471"/>
      <c r="H1389" s="471"/>
      <c r="I1389" s="471"/>
      <c r="J1389" s="471"/>
      <c r="K1389" s="471"/>
      <c r="L1389" s="471"/>
      <c r="M1389" s="472"/>
    </row>
    <row r="1390" spans="1:13" ht="35.1" customHeight="1">
      <c r="A1390" s="473" t="s">
        <v>633</v>
      </c>
      <c r="B1390" s="474"/>
      <c r="C1390" s="475"/>
      <c r="D1390" s="482" t="s">
        <v>634</v>
      </c>
      <c r="E1390" s="474"/>
      <c r="F1390" s="474"/>
      <c r="G1390" s="474"/>
      <c r="H1390" s="474"/>
      <c r="I1390" s="475"/>
      <c r="J1390" s="482" t="s">
        <v>560</v>
      </c>
      <c r="K1390" s="474"/>
      <c r="L1390" s="474"/>
      <c r="M1390" s="485"/>
    </row>
    <row r="1391" spans="1:13" ht="35.1" customHeight="1">
      <c r="A1391" s="476"/>
      <c r="B1391" s="477"/>
      <c r="C1391" s="478"/>
      <c r="D1391" s="483"/>
      <c r="E1391" s="477"/>
      <c r="F1391" s="477"/>
      <c r="G1391" s="477"/>
      <c r="H1391" s="477"/>
      <c r="I1391" s="478"/>
      <c r="J1391" s="483"/>
      <c r="K1391" s="477"/>
      <c r="L1391" s="477"/>
      <c r="M1391" s="486"/>
    </row>
    <row r="1392" spans="1:13" ht="35.1" customHeight="1">
      <c r="A1392" s="476"/>
      <c r="B1392" s="477"/>
      <c r="C1392" s="478"/>
      <c r="D1392" s="483"/>
      <c r="E1392" s="477"/>
      <c r="F1392" s="477"/>
      <c r="G1392" s="477"/>
      <c r="H1392" s="477"/>
      <c r="I1392" s="478"/>
      <c r="J1392" s="483"/>
      <c r="K1392" s="477"/>
      <c r="L1392" s="477"/>
      <c r="M1392" s="486"/>
    </row>
    <row r="1393" spans="1:13" ht="35.1" customHeight="1">
      <c r="A1393" s="479"/>
      <c r="B1393" s="480"/>
      <c r="C1393" s="481"/>
      <c r="D1393" s="484"/>
      <c r="E1393" s="480"/>
      <c r="F1393" s="480"/>
      <c r="G1393" s="480"/>
      <c r="H1393" s="480"/>
      <c r="I1393" s="481"/>
      <c r="J1393" s="484"/>
      <c r="K1393" s="480"/>
      <c r="L1393" s="480"/>
      <c r="M1393" s="487"/>
    </row>
    <row r="1394" spans="1:13" ht="35.1" customHeight="1">
      <c r="A1394" s="464" t="s">
        <v>561</v>
      </c>
      <c r="B1394" s="465"/>
      <c r="C1394" s="465"/>
      <c r="D1394" s="465"/>
      <c r="E1394" s="465"/>
      <c r="F1394" s="465"/>
      <c r="G1394" s="465"/>
      <c r="H1394" s="488" t="s">
        <v>562</v>
      </c>
      <c r="I1394" s="489"/>
      <c r="J1394" s="489"/>
      <c r="K1394" s="489"/>
      <c r="L1394" s="489"/>
      <c r="M1394" s="490"/>
    </row>
    <row r="1395" spans="1:13" ht="35.1" customHeight="1">
      <c r="A1395" s="244" t="s">
        <v>563</v>
      </c>
      <c r="B1395" s="465" t="s">
        <v>379</v>
      </c>
      <c r="C1395" s="465"/>
      <c r="D1395" s="215" t="s">
        <v>563</v>
      </c>
      <c r="E1395" s="224"/>
      <c r="F1395" s="465" t="s">
        <v>379</v>
      </c>
      <c r="G1395" s="465"/>
      <c r="J1395" s="281" t="s">
        <v>564</v>
      </c>
      <c r="L1395" s="281" t="s">
        <v>379</v>
      </c>
      <c r="M1395" s="246"/>
    </row>
    <row r="1396" spans="1:13" ht="35.1" customHeight="1">
      <c r="A1396" s="247" t="s">
        <v>565</v>
      </c>
      <c r="B1396" s="460" t="s">
        <v>566</v>
      </c>
      <c r="C1396" s="460"/>
      <c r="D1396" s="460" t="s">
        <v>567</v>
      </c>
      <c r="E1396" s="460"/>
      <c r="F1396" s="460" t="s">
        <v>568</v>
      </c>
      <c r="G1396" s="460"/>
      <c r="J1396" s="461">
        <v>3</v>
      </c>
      <c r="K1396" s="462"/>
      <c r="L1396" s="224" t="s">
        <v>336</v>
      </c>
      <c r="M1396" s="246"/>
    </row>
    <row r="1397" spans="1:13" ht="35.1" customHeight="1">
      <c r="A1397" s="247" t="s">
        <v>569</v>
      </c>
      <c r="B1397" s="460" t="s">
        <v>570</v>
      </c>
      <c r="C1397" s="460"/>
      <c r="D1397" s="460" t="s">
        <v>571</v>
      </c>
      <c r="E1397" s="460"/>
      <c r="F1397" s="460" t="s">
        <v>485</v>
      </c>
      <c r="G1397" s="460"/>
      <c r="J1397" s="461">
        <v>2</v>
      </c>
      <c r="K1397" s="462"/>
      <c r="L1397" s="224" t="s">
        <v>551</v>
      </c>
      <c r="M1397" s="246"/>
    </row>
    <row r="1398" spans="1:13" ht="35.1" customHeight="1">
      <c r="A1398" s="247" t="s">
        <v>572</v>
      </c>
      <c r="B1398" s="460" t="s">
        <v>573</v>
      </c>
      <c r="C1398" s="460"/>
      <c r="D1398" s="460" t="s">
        <v>574</v>
      </c>
      <c r="E1398" s="460"/>
      <c r="F1398" s="460" t="s">
        <v>575</v>
      </c>
      <c r="G1398" s="460"/>
      <c r="J1398" s="461">
        <v>1</v>
      </c>
      <c r="K1398" s="462"/>
      <c r="L1398" s="224" t="s">
        <v>333</v>
      </c>
      <c r="M1398" s="246"/>
    </row>
    <row r="1399" spans="1:13" ht="35.1" customHeight="1" thickBot="1">
      <c r="A1399" s="248" t="s">
        <v>576</v>
      </c>
      <c r="B1399" s="463" t="s">
        <v>577</v>
      </c>
      <c r="C1399" s="463"/>
      <c r="D1399" s="463" t="s">
        <v>578</v>
      </c>
      <c r="E1399" s="463"/>
      <c r="F1399" s="463" t="s">
        <v>340</v>
      </c>
      <c r="G1399" s="463"/>
      <c r="H1399" s="249"/>
      <c r="I1399" s="249"/>
      <c r="J1399" s="249"/>
      <c r="K1399" s="249"/>
      <c r="L1399" s="249"/>
      <c r="M1399" s="250"/>
    </row>
    <row r="1400" spans="1:13" ht="35.1" customHeight="1" thickBot="1"/>
    <row r="1401" spans="1:13" ht="35.1" customHeight="1">
      <c r="A1401" s="210"/>
      <c r="B1401" s="511" t="s">
        <v>507</v>
      </c>
      <c r="C1401" s="511"/>
      <c r="D1401" s="511"/>
      <c r="E1401" s="511"/>
      <c r="F1401" s="511"/>
      <c r="G1401" s="511"/>
      <c r="H1401" s="511"/>
      <c r="I1401" s="512"/>
      <c r="J1401" s="513" t="s">
        <v>508</v>
      </c>
      <c r="K1401" s="511"/>
      <c r="L1401" s="511"/>
      <c r="M1401" s="514"/>
    </row>
    <row r="1402" spans="1:13" ht="35.1" customHeight="1">
      <c r="A1402" s="464" t="s">
        <v>509</v>
      </c>
      <c r="B1402" s="465"/>
      <c r="C1402" s="465"/>
      <c r="D1402" s="465"/>
      <c r="E1402" s="465"/>
      <c r="F1402" s="465"/>
      <c r="G1402" s="465"/>
      <c r="H1402" s="465"/>
      <c r="I1402" s="465"/>
      <c r="J1402" s="465"/>
      <c r="K1402" s="465"/>
      <c r="L1402" s="465"/>
      <c r="M1402" s="466"/>
    </row>
    <row r="1403" spans="1:13" ht="35.1" customHeight="1">
      <c r="A1403" s="212"/>
      <c r="B1403" s="474" t="s">
        <v>510</v>
      </c>
      <c r="C1403" s="474"/>
      <c r="D1403" s="474"/>
      <c r="E1403" s="475"/>
      <c r="F1403" s="517" t="s">
        <v>511</v>
      </c>
      <c r="G1403" s="518"/>
      <c r="H1403" s="488" t="s">
        <v>512</v>
      </c>
      <c r="I1403" s="489"/>
      <c r="J1403" s="515"/>
      <c r="K1403" s="214" t="s">
        <v>513</v>
      </c>
      <c r="L1403" s="215"/>
      <c r="M1403" s="216"/>
    </row>
    <row r="1404" spans="1:13" ht="35.1" customHeight="1">
      <c r="A1404" s="516" t="s">
        <v>629</v>
      </c>
      <c r="B1404" s="489"/>
      <c r="C1404" s="489"/>
      <c r="D1404" s="489"/>
      <c r="E1404" s="489"/>
      <c r="F1404" s="489"/>
      <c r="G1404" s="489"/>
      <c r="H1404" s="489"/>
      <c r="I1404" s="489"/>
      <c r="J1404" s="489"/>
      <c r="K1404" s="489"/>
      <c r="L1404" s="489"/>
      <c r="M1404" s="490"/>
    </row>
    <row r="1405" spans="1:13" ht="35.1" customHeight="1">
      <c r="A1405" s="494" t="s">
        <v>514</v>
      </c>
      <c r="B1405" s="495"/>
      <c r="C1405" s="495"/>
      <c r="D1405" s="495"/>
      <c r="E1405" s="495"/>
      <c r="F1405" s="495"/>
      <c r="G1405" s="495"/>
      <c r="H1405" s="495"/>
      <c r="I1405" s="495"/>
      <c r="J1405" s="495"/>
      <c r="K1405" s="495"/>
      <c r="L1405" s="495"/>
      <c r="M1405" s="502"/>
    </row>
    <row r="1406" spans="1:13" ht="35.1" customHeight="1">
      <c r="A1406" s="491" t="s">
        <v>515</v>
      </c>
      <c r="B1406" s="492"/>
      <c r="C1406" s="503" t="s">
        <v>179</v>
      </c>
      <c r="D1406" s="504"/>
      <c r="E1406" s="504"/>
      <c r="F1406" s="504"/>
      <c r="G1406" s="505"/>
      <c r="H1406" s="217" t="s">
        <v>516</v>
      </c>
      <c r="I1406" s="218"/>
      <c r="J1406" s="500">
        <v>30</v>
      </c>
      <c r="K1406" s="500"/>
      <c r="L1406" s="500"/>
      <c r="M1406" s="501"/>
    </row>
    <row r="1407" spans="1:13" ht="35.1" customHeight="1">
      <c r="A1407" s="491" t="s">
        <v>517</v>
      </c>
      <c r="B1407" s="492"/>
      <c r="C1407" s="506" t="s">
        <v>372</v>
      </c>
      <c r="D1407" s="495"/>
      <c r="E1407" s="495"/>
      <c r="F1407" s="495"/>
      <c r="G1407" s="496"/>
      <c r="H1407" s="217" t="s">
        <v>518</v>
      </c>
      <c r="I1407" s="218"/>
      <c r="J1407" s="500" t="s">
        <v>393</v>
      </c>
      <c r="K1407" s="500"/>
      <c r="L1407" s="500"/>
      <c r="M1407" s="501"/>
    </row>
    <row r="1408" spans="1:13" ht="35.1" customHeight="1">
      <c r="A1408" s="491" t="s">
        <v>519</v>
      </c>
      <c r="B1408" s="492"/>
      <c r="C1408" s="507">
        <v>39509</v>
      </c>
      <c r="D1408" s="504"/>
      <c r="E1408" s="504"/>
      <c r="F1408" s="504"/>
      <c r="G1408" s="505"/>
      <c r="H1408" s="217" t="s">
        <v>521</v>
      </c>
      <c r="I1408" s="218"/>
      <c r="J1408" s="500"/>
      <c r="K1408" s="500"/>
      <c r="L1408" s="500"/>
      <c r="M1408" s="501"/>
    </row>
    <row r="1409" spans="1:13" ht="35.1" customHeight="1">
      <c r="A1409" s="491" t="s">
        <v>522</v>
      </c>
      <c r="B1409" s="492"/>
      <c r="C1409" s="503" t="s">
        <v>470</v>
      </c>
      <c r="D1409" s="504"/>
      <c r="E1409" s="504"/>
      <c r="F1409" s="504"/>
      <c r="G1409" s="505"/>
      <c r="H1409" s="467" t="s">
        <v>375</v>
      </c>
      <c r="I1409" s="468"/>
      <c r="J1409" s="500" t="s">
        <v>180</v>
      </c>
      <c r="K1409" s="500"/>
      <c r="L1409" s="500"/>
      <c r="M1409" s="501"/>
    </row>
    <row r="1410" spans="1:13" ht="35.1" customHeight="1">
      <c r="A1410" s="491" t="s">
        <v>523</v>
      </c>
      <c r="B1410" s="492"/>
      <c r="C1410" s="508"/>
      <c r="D1410" s="509"/>
      <c r="E1410" s="509"/>
      <c r="F1410" s="509"/>
      <c r="G1410" s="509"/>
      <c r="H1410" s="509"/>
      <c r="I1410" s="509"/>
      <c r="J1410" s="509"/>
      <c r="K1410" s="509"/>
      <c r="L1410" s="509"/>
      <c r="M1410" s="510"/>
    </row>
    <row r="1411" spans="1:13" ht="35.1" customHeight="1">
      <c r="A1411" s="464" t="s">
        <v>525</v>
      </c>
      <c r="B1411" s="465"/>
      <c r="C1411" s="465"/>
      <c r="D1411" s="465"/>
      <c r="E1411" s="465"/>
      <c r="F1411" s="465"/>
      <c r="G1411" s="465"/>
      <c r="H1411" s="465"/>
      <c r="I1411" s="465"/>
      <c r="J1411" s="465"/>
      <c r="K1411" s="465"/>
      <c r="L1411" s="465"/>
      <c r="M1411" s="466"/>
    </row>
    <row r="1412" spans="1:13" ht="35.1" customHeight="1">
      <c r="A1412" s="497" t="s">
        <v>526</v>
      </c>
      <c r="B1412" s="465" t="s">
        <v>527</v>
      </c>
      <c r="C1412" s="465"/>
      <c r="D1412" s="465"/>
      <c r="E1412" s="465"/>
      <c r="F1412" s="465"/>
      <c r="G1412" s="465"/>
      <c r="H1412" s="465" t="s">
        <v>528</v>
      </c>
      <c r="I1412" s="465"/>
      <c r="J1412" s="465"/>
      <c r="K1412" s="465"/>
      <c r="L1412" s="465"/>
      <c r="M1412" s="466"/>
    </row>
    <row r="1413" spans="1:13" ht="35.1" customHeight="1">
      <c r="A1413" s="497"/>
      <c r="B1413" s="219" t="s">
        <v>529</v>
      </c>
      <c r="C1413" s="219" t="s">
        <v>530</v>
      </c>
      <c r="D1413" s="219" t="s">
        <v>531</v>
      </c>
      <c r="E1413" s="219" t="s">
        <v>532</v>
      </c>
      <c r="F1413" s="219">
        <v>100</v>
      </c>
      <c r="G1413" s="220" t="s">
        <v>364</v>
      </c>
      <c r="H1413" s="219" t="s">
        <v>533</v>
      </c>
      <c r="I1413" s="219" t="s">
        <v>530</v>
      </c>
      <c r="J1413" s="219" t="s">
        <v>531</v>
      </c>
      <c r="K1413" s="219" t="s">
        <v>638</v>
      </c>
      <c r="L1413" s="219">
        <v>100</v>
      </c>
      <c r="M1413" s="221" t="s">
        <v>364</v>
      </c>
    </row>
    <row r="1414" spans="1:13" ht="35.1" customHeight="1">
      <c r="A1414" s="222" t="s">
        <v>380</v>
      </c>
      <c r="B1414" s="224">
        <v>4.25</v>
      </c>
      <c r="C1414" s="224">
        <v>3</v>
      </c>
      <c r="D1414" s="224">
        <v>3</v>
      </c>
      <c r="E1414" s="224">
        <v>22</v>
      </c>
      <c r="F1414" s="264">
        <v>32.25</v>
      </c>
      <c r="G1414" s="224" t="s">
        <v>340</v>
      </c>
      <c r="H1414" s="224">
        <v>3.75</v>
      </c>
      <c r="I1414" s="224" t="s">
        <v>57</v>
      </c>
      <c r="J1414" s="224" t="s">
        <v>45</v>
      </c>
      <c r="K1414" s="224">
        <v>27</v>
      </c>
      <c r="L1414" s="224">
        <v>30.75</v>
      </c>
      <c r="M1414" s="224" t="s">
        <v>340</v>
      </c>
    </row>
    <row r="1415" spans="1:13" ht="35.1" customHeight="1">
      <c r="A1415" s="222" t="s">
        <v>381</v>
      </c>
      <c r="B1415" s="224">
        <v>4</v>
      </c>
      <c r="C1415" s="224">
        <v>3.5</v>
      </c>
      <c r="D1415" s="224">
        <v>3.5</v>
      </c>
      <c r="E1415" s="224">
        <v>28.5</v>
      </c>
      <c r="F1415" s="264">
        <v>39.5</v>
      </c>
      <c r="G1415" s="224" t="s">
        <v>575</v>
      </c>
      <c r="H1415" s="224">
        <v>4.25</v>
      </c>
      <c r="I1415" s="229" t="s">
        <v>45</v>
      </c>
      <c r="J1415" s="229" t="s">
        <v>32</v>
      </c>
      <c r="K1415" s="229">
        <v>30</v>
      </c>
      <c r="L1415" s="264">
        <v>34.25</v>
      </c>
      <c r="M1415" s="224" t="s">
        <v>575</v>
      </c>
    </row>
    <row r="1416" spans="1:13" ht="35.1" customHeight="1">
      <c r="A1416" s="222" t="s">
        <v>534</v>
      </c>
      <c r="B1416" s="224">
        <v>5.5</v>
      </c>
      <c r="C1416" s="224">
        <v>2.5</v>
      </c>
      <c r="D1416" s="224">
        <v>2.5</v>
      </c>
      <c r="E1416" s="224">
        <v>13</v>
      </c>
      <c r="F1416" s="224">
        <v>23.5</v>
      </c>
      <c r="G1416" s="224" t="s">
        <v>340</v>
      </c>
      <c r="H1416" s="224">
        <v>4.25</v>
      </c>
      <c r="I1416" s="224" t="s">
        <v>45</v>
      </c>
      <c r="J1416" s="224" t="s">
        <v>32</v>
      </c>
      <c r="K1416" s="224">
        <v>14</v>
      </c>
      <c r="L1416" s="226">
        <v>18.25</v>
      </c>
      <c r="M1416" s="224" t="s">
        <v>340</v>
      </c>
    </row>
    <row r="1417" spans="1:13" ht="35.1" customHeight="1">
      <c r="A1417" s="222" t="s">
        <v>383</v>
      </c>
      <c r="B1417" s="224">
        <v>3.75</v>
      </c>
      <c r="C1417" s="224">
        <v>2</v>
      </c>
      <c r="D1417" s="224">
        <v>4</v>
      </c>
      <c r="E1417" s="224">
        <v>27</v>
      </c>
      <c r="F1417" s="224">
        <v>36.75</v>
      </c>
      <c r="G1417" s="224" t="s">
        <v>575</v>
      </c>
      <c r="H1417" s="264">
        <v>3</v>
      </c>
      <c r="I1417" s="226">
        <v>2</v>
      </c>
      <c r="J1417" s="226">
        <v>1</v>
      </c>
      <c r="K1417" s="224">
        <v>17</v>
      </c>
      <c r="L1417" s="224">
        <v>23</v>
      </c>
      <c r="M1417" s="224" t="s">
        <v>340</v>
      </c>
    </row>
    <row r="1418" spans="1:13" ht="35.1" customHeight="1">
      <c r="A1418" s="222" t="s">
        <v>426</v>
      </c>
      <c r="B1418" s="224">
        <v>3</v>
      </c>
      <c r="C1418" s="224">
        <v>3</v>
      </c>
      <c r="D1418" s="224">
        <v>3</v>
      </c>
      <c r="E1418" s="224">
        <v>21.5</v>
      </c>
      <c r="F1418" s="224">
        <v>30.5</v>
      </c>
      <c r="G1418" s="224" t="s">
        <v>340</v>
      </c>
      <c r="H1418" s="224">
        <v>3.75</v>
      </c>
      <c r="I1418" s="224">
        <v>3.5</v>
      </c>
      <c r="J1418" s="224">
        <v>3.5</v>
      </c>
      <c r="K1418" s="226">
        <v>22</v>
      </c>
      <c r="L1418" s="226">
        <v>32.75</v>
      </c>
      <c r="M1418" s="224" t="s">
        <v>340</v>
      </c>
    </row>
    <row r="1419" spans="1:13" ht="35.1" customHeight="1">
      <c r="A1419" s="222" t="s">
        <v>409</v>
      </c>
      <c r="B1419" s="224"/>
      <c r="C1419" s="224"/>
      <c r="D1419" s="224"/>
      <c r="E1419" s="224">
        <v>13</v>
      </c>
      <c r="F1419" s="224"/>
      <c r="G1419" s="224"/>
      <c r="H1419" s="224"/>
      <c r="I1419" s="224"/>
      <c r="J1419" s="224"/>
      <c r="K1419" s="224">
        <v>25</v>
      </c>
      <c r="L1419" s="224"/>
      <c r="M1419" s="227"/>
    </row>
    <row r="1420" spans="1:13" ht="48" customHeight="1">
      <c r="A1420" s="215" t="s">
        <v>535</v>
      </c>
      <c r="B1420" s="215"/>
      <c r="C1420" s="267" t="s">
        <v>536</v>
      </c>
      <c r="D1420" s="236">
        <f>(F1414+F1415+F1416+F1417+F1418)</f>
        <v>162.5</v>
      </c>
      <c r="E1420" s="236"/>
      <c r="F1420" s="267" t="s">
        <v>537</v>
      </c>
      <c r="G1420" s="236">
        <f>(D1420/500)*100</f>
        <v>32.5</v>
      </c>
      <c r="H1420" s="236"/>
      <c r="I1420" s="215"/>
      <c r="J1420" s="498" t="s">
        <v>538</v>
      </c>
      <c r="K1420" s="498"/>
      <c r="L1420" s="460" t="str">
        <f>IF(G1420&gt;=91,"A1",IF(G1420&gt;=81,"A2",IF(G1420&gt;=71,"B1",IF(G1420&gt;=61,"B2",IF(G1420&gt;=51,"C1",IF(G1420&gt;=41,"C2",IF(G1420&gt;=33,"D","E")))))))</f>
        <v>E</v>
      </c>
      <c r="M1420" s="460" t="str">
        <f t="shared" ref="M1420:M1421" si="41">IF(K1420&gt;=91,"A1",IF(K1420&gt;=81,"A2",IF(K1420&gt;=71,"B1",IF(K1420&gt;=61,"B2",IF(K1420&gt;=51,"C1",IF(K1420&gt;=41,"C2",IF(K1420&gt;=33,"D","E")))))))</f>
        <v>E</v>
      </c>
    </row>
    <row r="1421" spans="1:13" ht="50.25" customHeight="1">
      <c r="A1421" s="267" t="s">
        <v>539</v>
      </c>
      <c r="B1421" s="215"/>
      <c r="C1421" s="267" t="s">
        <v>540</v>
      </c>
      <c r="D1421" s="236">
        <f>(L1414+L1415+L1416+L1417+L1418)</f>
        <v>139</v>
      </c>
      <c r="E1421" s="236"/>
      <c r="F1421" s="267" t="s">
        <v>541</v>
      </c>
      <c r="G1421" s="224">
        <f>D1421/500*100</f>
        <v>27.800000000000004</v>
      </c>
      <c r="H1421" s="224"/>
      <c r="I1421" s="238"/>
      <c r="J1421" s="498" t="s">
        <v>542</v>
      </c>
      <c r="K1421" s="498"/>
      <c r="L1421" s="460" t="str">
        <f>IF(G1421&gt;=91,"A1",IF(G1421&gt;=81,"A2",IF(G1421&gt;=71,"B1",IF(G1421&gt;=61,"B2",IF(G1421&gt;=51,"C1",IF(G1421&gt;=41,"C2",IF(G1421&gt;=33,"D","E")))))))</f>
        <v>E</v>
      </c>
      <c r="M1421" s="460" t="str">
        <f t="shared" si="41"/>
        <v>E</v>
      </c>
    </row>
    <row r="1422" spans="1:13" ht="35.1" customHeight="1">
      <c r="A1422" s="464" t="s">
        <v>543</v>
      </c>
      <c r="B1422" s="465"/>
      <c r="C1422" s="465"/>
      <c r="D1422" s="465">
        <f>SUM(D1420,D1421)</f>
        <v>301.5</v>
      </c>
      <c r="E1422" s="465"/>
      <c r="F1422" s="494" t="s">
        <v>386</v>
      </c>
      <c r="G1422" s="495"/>
      <c r="H1422" s="496"/>
      <c r="I1422" s="281">
        <f>D1422*100/1000</f>
        <v>30.15</v>
      </c>
      <c r="J1422" s="239" t="s">
        <v>544</v>
      </c>
      <c r="K1422" s="242"/>
      <c r="L1422" s="239"/>
      <c r="M1422" s="238" t="str">
        <f>IF(I1422&gt;=91,"A1",IF(I1422&gt;=81,"A2",IF(I1422&gt;=71,"B1",IF(I1422&gt;=61,"B2",IF(I1422&gt;=51,"C1",IF(I1422&gt;=41,"C2",IF(I1422&gt;=33,"D","E")))))))</f>
        <v>E</v>
      </c>
    </row>
    <row r="1423" spans="1:13" ht="35.1" customHeight="1">
      <c r="A1423" s="499" t="s">
        <v>545</v>
      </c>
      <c r="B1423" s="500"/>
      <c r="C1423" s="500"/>
      <c r="D1423" s="500"/>
      <c r="E1423" s="500"/>
      <c r="F1423" s="500"/>
      <c r="G1423" s="500"/>
      <c r="H1423" s="500"/>
      <c r="I1423" s="500"/>
      <c r="J1423" s="500"/>
      <c r="K1423" s="500"/>
      <c r="L1423" s="500"/>
      <c r="M1423" s="501"/>
    </row>
    <row r="1424" spans="1:13" ht="35.1" customHeight="1">
      <c r="A1424" s="464" t="s">
        <v>546</v>
      </c>
      <c r="B1424" s="465"/>
      <c r="C1424" s="465"/>
      <c r="D1424" s="465"/>
      <c r="E1424" s="465"/>
      <c r="F1424" s="465"/>
      <c r="G1424" s="465"/>
      <c r="H1424" s="465"/>
      <c r="I1424" s="465"/>
      <c r="J1424" s="465"/>
      <c r="K1424" s="465"/>
      <c r="L1424" s="465"/>
      <c r="M1424" s="466"/>
    </row>
    <row r="1425" spans="1:13" ht="35.1" customHeight="1">
      <c r="A1425" s="464" t="s">
        <v>547</v>
      </c>
      <c r="B1425" s="465"/>
      <c r="C1425" s="465"/>
      <c r="D1425" s="465"/>
      <c r="E1425" s="465"/>
      <c r="F1425" s="465" t="s">
        <v>548</v>
      </c>
      <c r="G1425" s="465"/>
      <c r="H1425" s="465"/>
      <c r="I1425" s="465"/>
      <c r="J1425" s="465"/>
      <c r="K1425" s="465" t="s">
        <v>549</v>
      </c>
      <c r="L1425" s="465"/>
      <c r="M1425" s="466"/>
    </row>
    <row r="1426" spans="1:13" ht="35.1" customHeight="1">
      <c r="A1426" s="467" t="s">
        <v>550</v>
      </c>
      <c r="B1426" s="468"/>
      <c r="C1426" s="468"/>
      <c r="D1426" s="468"/>
      <c r="E1426" s="468"/>
      <c r="F1426" s="460" t="s">
        <v>551</v>
      </c>
      <c r="G1426" s="460"/>
      <c r="H1426" s="460"/>
      <c r="I1426" s="460"/>
      <c r="J1426" s="460"/>
      <c r="K1426" s="460" t="s">
        <v>551</v>
      </c>
      <c r="L1426" s="460"/>
      <c r="M1426" s="493"/>
    </row>
    <row r="1427" spans="1:13" ht="35.1" customHeight="1">
      <c r="A1427" s="464" t="s">
        <v>552</v>
      </c>
      <c r="B1427" s="465"/>
      <c r="C1427" s="465"/>
      <c r="D1427" s="465"/>
      <c r="E1427" s="465"/>
      <c r="F1427" s="465"/>
      <c r="G1427" s="465"/>
      <c r="H1427" s="465"/>
      <c r="I1427" s="465"/>
      <c r="J1427" s="465"/>
      <c r="K1427" s="465"/>
      <c r="L1427" s="465"/>
      <c r="M1427" s="466"/>
    </row>
    <row r="1428" spans="1:13" ht="35.1" customHeight="1">
      <c r="A1428" s="464" t="s">
        <v>547</v>
      </c>
      <c r="B1428" s="465"/>
      <c r="C1428" s="465"/>
      <c r="D1428" s="465"/>
      <c r="E1428" s="465"/>
      <c r="F1428" s="465" t="s">
        <v>548</v>
      </c>
      <c r="G1428" s="465"/>
      <c r="H1428" s="465"/>
      <c r="I1428" s="465"/>
      <c r="J1428" s="465"/>
      <c r="K1428" s="465" t="s">
        <v>549</v>
      </c>
      <c r="L1428" s="465"/>
      <c r="M1428" s="466"/>
    </row>
    <row r="1429" spans="1:13" ht="35.1" customHeight="1">
      <c r="A1429" s="491" t="s">
        <v>553</v>
      </c>
      <c r="B1429" s="492"/>
      <c r="C1429" s="492"/>
      <c r="D1429" s="492"/>
      <c r="E1429" s="492"/>
      <c r="F1429" s="465" t="s">
        <v>551</v>
      </c>
      <c r="G1429" s="465"/>
      <c r="H1429" s="465"/>
      <c r="I1429" s="465"/>
      <c r="J1429" s="465"/>
      <c r="K1429" s="465" t="s">
        <v>551</v>
      </c>
      <c r="L1429" s="465"/>
      <c r="M1429" s="466"/>
    </row>
    <row r="1430" spans="1:13" ht="35.1" customHeight="1">
      <c r="A1430" s="491" t="s">
        <v>580</v>
      </c>
      <c r="B1430" s="492"/>
      <c r="C1430" s="492"/>
      <c r="D1430" s="492"/>
      <c r="E1430" s="492"/>
      <c r="F1430" s="460" t="s">
        <v>336</v>
      </c>
      <c r="G1430" s="460"/>
      <c r="H1430" s="460"/>
      <c r="I1430" s="460"/>
      <c r="J1430" s="460"/>
      <c r="K1430" s="460" t="s">
        <v>336</v>
      </c>
      <c r="L1430" s="460"/>
      <c r="M1430" s="493"/>
    </row>
    <row r="1431" spans="1:13" ht="35.1" customHeight="1">
      <c r="A1431" s="494" t="s">
        <v>555</v>
      </c>
      <c r="B1431" s="495"/>
      <c r="C1431" s="495"/>
      <c r="D1431" s="495"/>
      <c r="E1431" s="496"/>
      <c r="F1431" s="461" t="s">
        <v>551</v>
      </c>
      <c r="G1431" s="469"/>
      <c r="H1431" s="469"/>
      <c r="I1431" s="469"/>
      <c r="J1431" s="462"/>
      <c r="K1431" s="461" t="s">
        <v>551</v>
      </c>
      <c r="L1431" s="469"/>
      <c r="M1431" s="470"/>
    </row>
    <row r="1432" spans="1:13" ht="35.1" customHeight="1">
      <c r="A1432" s="494" t="s">
        <v>556</v>
      </c>
      <c r="B1432" s="495"/>
      <c r="C1432" s="495"/>
      <c r="D1432" s="495"/>
      <c r="E1432" s="496"/>
      <c r="F1432" s="461" t="s">
        <v>551</v>
      </c>
      <c r="G1432" s="469"/>
      <c r="H1432" s="469"/>
      <c r="I1432" s="469"/>
      <c r="J1432" s="462"/>
      <c r="K1432" s="461" t="s">
        <v>551</v>
      </c>
      <c r="L1432" s="469"/>
      <c r="M1432" s="470"/>
    </row>
    <row r="1433" spans="1:13" ht="35.1" customHeight="1">
      <c r="A1433" s="464" t="s">
        <v>557</v>
      </c>
      <c r="B1433" s="465"/>
      <c r="C1433" s="465"/>
      <c r="D1433" s="465"/>
      <c r="E1433" s="465"/>
      <c r="F1433" s="465"/>
      <c r="G1433" s="465"/>
      <c r="H1433" s="465"/>
      <c r="I1433" s="465"/>
      <c r="J1433" s="465"/>
      <c r="K1433" s="465"/>
      <c r="L1433" s="465"/>
      <c r="M1433" s="466"/>
    </row>
    <row r="1434" spans="1:13" ht="35.1" customHeight="1">
      <c r="A1434" s="464" t="s">
        <v>547</v>
      </c>
      <c r="B1434" s="465"/>
      <c r="C1434" s="465"/>
      <c r="D1434" s="465"/>
      <c r="E1434" s="465"/>
      <c r="F1434" s="465" t="s">
        <v>548</v>
      </c>
      <c r="G1434" s="465"/>
      <c r="H1434" s="465"/>
      <c r="I1434" s="465"/>
      <c r="J1434" s="465"/>
      <c r="K1434" s="465" t="s">
        <v>549</v>
      </c>
      <c r="L1434" s="465"/>
      <c r="M1434" s="466"/>
    </row>
    <row r="1435" spans="1:13" ht="35.1" customHeight="1">
      <c r="A1435" s="467" t="s">
        <v>418</v>
      </c>
      <c r="B1435" s="468"/>
      <c r="C1435" s="468"/>
      <c r="D1435" s="468"/>
      <c r="E1435" s="468"/>
      <c r="F1435" s="468"/>
      <c r="G1435" s="461" t="s">
        <v>665</v>
      </c>
      <c r="H1435" s="469"/>
      <c r="I1435" s="469"/>
      <c r="J1435" s="469"/>
      <c r="K1435" s="469"/>
      <c r="L1435" s="469"/>
      <c r="M1435" s="470"/>
    </row>
    <row r="1436" spans="1:13" ht="35.1" customHeight="1">
      <c r="A1436" s="222" t="s">
        <v>558</v>
      </c>
      <c r="B1436" s="461"/>
      <c r="C1436" s="469"/>
      <c r="D1436" s="469"/>
      <c r="E1436" s="469"/>
      <c r="F1436" s="469"/>
      <c r="G1436" s="469"/>
      <c r="H1436" s="469"/>
      <c r="I1436" s="469"/>
      <c r="J1436" s="469"/>
      <c r="K1436" s="469"/>
      <c r="L1436" s="469"/>
      <c r="M1436" s="470"/>
    </row>
    <row r="1437" spans="1:13" ht="35.1" customHeight="1">
      <c r="A1437" s="222" t="s">
        <v>559</v>
      </c>
      <c r="B1437" s="471"/>
      <c r="C1437" s="471"/>
      <c r="D1437" s="471"/>
      <c r="E1437" s="471"/>
      <c r="F1437" s="471"/>
      <c r="G1437" s="471"/>
      <c r="H1437" s="471"/>
      <c r="I1437" s="471"/>
      <c r="J1437" s="471"/>
      <c r="K1437" s="471"/>
      <c r="L1437" s="471"/>
      <c r="M1437" s="472"/>
    </row>
    <row r="1438" spans="1:13" ht="35.1" customHeight="1">
      <c r="A1438" s="473" t="s">
        <v>633</v>
      </c>
      <c r="B1438" s="474"/>
      <c r="C1438" s="475"/>
      <c r="D1438" s="482" t="s">
        <v>634</v>
      </c>
      <c r="E1438" s="474"/>
      <c r="F1438" s="474"/>
      <c r="G1438" s="474"/>
      <c r="H1438" s="474"/>
      <c r="I1438" s="475"/>
      <c r="J1438" s="482" t="s">
        <v>560</v>
      </c>
      <c r="K1438" s="474"/>
      <c r="L1438" s="474"/>
      <c r="M1438" s="485"/>
    </row>
    <row r="1439" spans="1:13" ht="35.1" customHeight="1">
      <c r="A1439" s="476"/>
      <c r="B1439" s="477"/>
      <c r="C1439" s="478"/>
      <c r="D1439" s="483"/>
      <c r="E1439" s="477"/>
      <c r="F1439" s="477"/>
      <c r="G1439" s="477"/>
      <c r="H1439" s="477"/>
      <c r="I1439" s="478"/>
      <c r="J1439" s="483"/>
      <c r="K1439" s="477"/>
      <c r="L1439" s="477"/>
      <c r="M1439" s="486"/>
    </row>
    <row r="1440" spans="1:13" ht="35.1" customHeight="1">
      <c r="A1440" s="476"/>
      <c r="B1440" s="477"/>
      <c r="C1440" s="478"/>
      <c r="D1440" s="483"/>
      <c r="E1440" s="477"/>
      <c r="F1440" s="477"/>
      <c r="G1440" s="477"/>
      <c r="H1440" s="477"/>
      <c r="I1440" s="478"/>
      <c r="J1440" s="483"/>
      <c r="K1440" s="477"/>
      <c r="L1440" s="477"/>
      <c r="M1440" s="486"/>
    </row>
    <row r="1441" spans="1:13" ht="35.1" customHeight="1">
      <c r="A1441" s="479"/>
      <c r="B1441" s="480"/>
      <c r="C1441" s="481"/>
      <c r="D1441" s="484"/>
      <c r="E1441" s="480"/>
      <c r="F1441" s="480"/>
      <c r="G1441" s="480"/>
      <c r="H1441" s="480"/>
      <c r="I1441" s="481"/>
      <c r="J1441" s="484"/>
      <c r="K1441" s="480"/>
      <c r="L1441" s="480"/>
      <c r="M1441" s="487"/>
    </row>
    <row r="1442" spans="1:13" ht="35.1" customHeight="1">
      <c r="A1442" s="464" t="s">
        <v>561</v>
      </c>
      <c r="B1442" s="465"/>
      <c r="C1442" s="465"/>
      <c r="D1442" s="465"/>
      <c r="E1442" s="465"/>
      <c r="F1442" s="465"/>
      <c r="G1442" s="465"/>
      <c r="H1442" s="488" t="s">
        <v>562</v>
      </c>
      <c r="I1442" s="489"/>
      <c r="J1442" s="489"/>
      <c r="K1442" s="489"/>
      <c r="L1442" s="489"/>
      <c r="M1442" s="490"/>
    </row>
    <row r="1443" spans="1:13" ht="35.1" customHeight="1">
      <c r="A1443" s="244" t="s">
        <v>563</v>
      </c>
      <c r="B1443" s="465" t="s">
        <v>379</v>
      </c>
      <c r="C1443" s="465"/>
      <c r="D1443" s="215" t="s">
        <v>563</v>
      </c>
      <c r="E1443" s="224"/>
      <c r="F1443" s="465" t="s">
        <v>379</v>
      </c>
      <c r="G1443" s="465"/>
      <c r="J1443" s="281" t="s">
        <v>564</v>
      </c>
      <c r="L1443" s="281" t="s">
        <v>379</v>
      </c>
      <c r="M1443" s="246"/>
    </row>
    <row r="1444" spans="1:13" ht="35.1" customHeight="1">
      <c r="A1444" s="247" t="s">
        <v>565</v>
      </c>
      <c r="B1444" s="460" t="s">
        <v>566</v>
      </c>
      <c r="C1444" s="460"/>
      <c r="D1444" s="460" t="s">
        <v>567</v>
      </c>
      <c r="E1444" s="460"/>
      <c r="F1444" s="460" t="s">
        <v>568</v>
      </c>
      <c r="G1444" s="460"/>
      <c r="J1444" s="461">
        <v>3</v>
      </c>
      <c r="K1444" s="462"/>
      <c r="L1444" s="224" t="s">
        <v>336</v>
      </c>
      <c r="M1444" s="246"/>
    </row>
    <row r="1445" spans="1:13" ht="35.1" customHeight="1">
      <c r="A1445" s="247" t="s">
        <v>569</v>
      </c>
      <c r="B1445" s="460" t="s">
        <v>570</v>
      </c>
      <c r="C1445" s="460"/>
      <c r="D1445" s="460" t="s">
        <v>571</v>
      </c>
      <c r="E1445" s="460"/>
      <c r="F1445" s="460" t="s">
        <v>485</v>
      </c>
      <c r="G1445" s="460"/>
      <c r="J1445" s="461">
        <v>2</v>
      </c>
      <c r="K1445" s="462"/>
      <c r="L1445" s="224" t="s">
        <v>551</v>
      </c>
      <c r="M1445" s="246"/>
    </row>
    <row r="1446" spans="1:13" ht="35.1" customHeight="1">
      <c r="A1446" s="247" t="s">
        <v>572</v>
      </c>
      <c r="B1446" s="460" t="s">
        <v>573</v>
      </c>
      <c r="C1446" s="460"/>
      <c r="D1446" s="460" t="s">
        <v>574</v>
      </c>
      <c r="E1446" s="460"/>
      <c r="F1446" s="460" t="s">
        <v>575</v>
      </c>
      <c r="G1446" s="460"/>
      <c r="J1446" s="461">
        <v>1</v>
      </c>
      <c r="K1446" s="462"/>
      <c r="L1446" s="224" t="s">
        <v>333</v>
      </c>
      <c r="M1446" s="246"/>
    </row>
    <row r="1447" spans="1:13" ht="35.1" customHeight="1" thickBot="1">
      <c r="A1447" s="248" t="s">
        <v>576</v>
      </c>
      <c r="B1447" s="463" t="s">
        <v>577</v>
      </c>
      <c r="C1447" s="463"/>
      <c r="D1447" s="463" t="s">
        <v>578</v>
      </c>
      <c r="E1447" s="463"/>
      <c r="F1447" s="463" t="s">
        <v>340</v>
      </c>
      <c r="G1447" s="463"/>
      <c r="H1447" s="249"/>
      <c r="I1447" s="249"/>
      <c r="J1447" s="249"/>
      <c r="K1447" s="249"/>
      <c r="L1447" s="249"/>
      <c r="M1447" s="250"/>
    </row>
    <row r="1448" spans="1:13" ht="35.1" customHeight="1" thickBot="1"/>
    <row r="1449" spans="1:13" ht="35.1" customHeight="1">
      <c r="A1449" s="210"/>
      <c r="B1449" s="511" t="s">
        <v>507</v>
      </c>
      <c r="C1449" s="511"/>
      <c r="D1449" s="511"/>
      <c r="E1449" s="511"/>
      <c r="F1449" s="511"/>
      <c r="G1449" s="511"/>
      <c r="H1449" s="511"/>
      <c r="I1449" s="512"/>
      <c r="J1449" s="513" t="s">
        <v>508</v>
      </c>
      <c r="K1449" s="511"/>
      <c r="L1449" s="511"/>
      <c r="M1449" s="514"/>
    </row>
    <row r="1450" spans="1:13" ht="35.1" customHeight="1">
      <c r="A1450" s="464" t="s">
        <v>509</v>
      </c>
      <c r="B1450" s="465"/>
      <c r="C1450" s="465"/>
      <c r="D1450" s="465"/>
      <c r="E1450" s="465"/>
      <c r="F1450" s="465"/>
      <c r="G1450" s="465"/>
      <c r="H1450" s="465"/>
      <c r="I1450" s="465"/>
      <c r="J1450" s="465"/>
      <c r="K1450" s="465"/>
      <c r="L1450" s="465"/>
      <c r="M1450" s="466"/>
    </row>
    <row r="1451" spans="1:13" ht="35.1" customHeight="1">
      <c r="A1451" s="212"/>
      <c r="B1451" s="474" t="s">
        <v>510</v>
      </c>
      <c r="C1451" s="474"/>
      <c r="D1451" s="474"/>
      <c r="E1451" s="475"/>
      <c r="F1451" s="213" t="s">
        <v>511</v>
      </c>
      <c r="G1451" s="213"/>
      <c r="H1451" s="488" t="s">
        <v>512</v>
      </c>
      <c r="I1451" s="489"/>
      <c r="J1451" s="515"/>
      <c r="K1451" s="214" t="s">
        <v>513</v>
      </c>
      <c r="L1451" s="313"/>
      <c r="M1451" s="216"/>
    </row>
    <row r="1452" spans="1:13" ht="35.1" customHeight="1">
      <c r="A1452" s="516" t="s">
        <v>629</v>
      </c>
      <c r="B1452" s="489"/>
      <c r="C1452" s="489"/>
      <c r="D1452" s="489"/>
      <c r="E1452" s="489"/>
      <c r="F1452" s="489"/>
      <c r="G1452" s="489"/>
      <c r="H1452" s="489"/>
      <c r="I1452" s="489"/>
      <c r="J1452" s="489"/>
      <c r="K1452" s="489"/>
      <c r="L1452" s="489"/>
      <c r="M1452" s="490"/>
    </row>
    <row r="1453" spans="1:13" ht="35.1" customHeight="1">
      <c r="A1453" s="494" t="s">
        <v>514</v>
      </c>
      <c r="B1453" s="495"/>
      <c r="C1453" s="495"/>
      <c r="D1453" s="495"/>
      <c r="E1453" s="495"/>
      <c r="F1453" s="495"/>
      <c r="G1453" s="495"/>
      <c r="H1453" s="495"/>
      <c r="I1453" s="495"/>
      <c r="J1453" s="495"/>
      <c r="K1453" s="495"/>
      <c r="L1453" s="495"/>
      <c r="M1453" s="502"/>
    </row>
    <row r="1454" spans="1:13" ht="35.1" customHeight="1">
      <c r="A1454" s="491" t="s">
        <v>515</v>
      </c>
      <c r="B1454" s="492"/>
      <c r="C1454" s="503" t="s">
        <v>365</v>
      </c>
      <c r="D1454" s="504"/>
      <c r="E1454" s="504"/>
      <c r="F1454" s="504"/>
      <c r="G1454" s="505"/>
      <c r="H1454" s="309" t="s">
        <v>516</v>
      </c>
      <c r="I1454" s="316"/>
      <c r="J1454" s="500">
        <v>31</v>
      </c>
      <c r="K1454" s="500"/>
      <c r="L1454" s="500"/>
      <c r="M1454" s="501"/>
    </row>
    <row r="1455" spans="1:13" ht="35.1" customHeight="1">
      <c r="A1455" s="491" t="s">
        <v>517</v>
      </c>
      <c r="B1455" s="492"/>
      <c r="C1455" s="506" t="s">
        <v>372</v>
      </c>
      <c r="D1455" s="495"/>
      <c r="E1455" s="495"/>
      <c r="F1455" s="495"/>
      <c r="G1455" s="496"/>
      <c r="H1455" s="309" t="s">
        <v>518</v>
      </c>
      <c r="I1455" s="316"/>
      <c r="J1455" s="500" t="s">
        <v>472</v>
      </c>
      <c r="K1455" s="500"/>
      <c r="L1455" s="500"/>
      <c r="M1455" s="501"/>
    </row>
    <row r="1456" spans="1:13" ht="35.1" customHeight="1">
      <c r="A1456" s="491" t="s">
        <v>519</v>
      </c>
      <c r="B1456" s="492"/>
      <c r="C1456" s="507">
        <v>39763</v>
      </c>
      <c r="D1456" s="504"/>
      <c r="E1456" s="504"/>
      <c r="F1456" s="504"/>
      <c r="G1456" s="505"/>
      <c r="H1456" s="309" t="s">
        <v>521</v>
      </c>
      <c r="I1456" s="316"/>
      <c r="J1456" s="500"/>
      <c r="K1456" s="500"/>
      <c r="L1456" s="500"/>
      <c r="M1456" s="501"/>
    </row>
    <row r="1457" spans="1:13" ht="35.1" customHeight="1">
      <c r="A1457" s="491" t="s">
        <v>522</v>
      </c>
      <c r="B1457" s="492"/>
      <c r="C1457" s="503" t="s">
        <v>474</v>
      </c>
      <c r="D1457" s="504"/>
      <c r="E1457" s="504"/>
      <c r="F1457" s="504"/>
      <c r="G1457" s="505"/>
      <c r="H1457" s="467" t="s">
        <v>375</v>
      </c>
      <c r="I1457" s="468"/>
      <c r="J1457" s="500" t="s">
        <v>473</v>
      </c>
      <c r="K1457" s="500"/>
      <c r="L1457" s="500"/>
      <c r="M1457" s="501"/>
    </row>
    <row r="1458" spans="1:13" ht="35.1" customHeight="1">
      <c r="A1458" s="491" t="s">
        <v>523</v>
      </c>
      <c r="B1458" s="492"/>
      <c r="C1458" s="508"/>
      <c r="D1458" s="509"/>
      <c r="E1458" s="509"/>
      <c r="F1458" s="509"/>
      <c r="G1458" s="509"/>
      <c r="H1458" s="509"/>
      <c r="I1458" s="509"/>
      <c r="J1458" s="509"/>
      <c r="K1458" s="509"/>
      <c r="L1458" s="509"/>
      <c r="M1458" s="510"/>
    </row>
    <row r="1459" spans="1:13" ht="35.1" customHeight="1">
      <c r="A1459" s="464" t="s">
        <v>525</v>
      </c>
      <c r="B1459" s="465"/>
      <c r="C1459" s="465"/>
      <c r="D1459" s="465"/>
      <c r="E1459" s="465"/>
      <c r="F1459" s="465"/>
      <c r="G1459" s="465"/>
      <c r="H1459" s="465"/>
      <c r="I1459" s="465"/>
      <c r="J1459" s="465"/>
      <c r="K1459" s="465"/>
      <c r="L1459" s="465"/>
      <c r="M1459" s="466"/>
    </row>
    <row r="1460" spans="1:13" ht="35.1" customHeight="1">
      <c r="A1460" s="497" t="s">
        <v>526</v>
      </c>
      <c r="B1460" s="465" t="s">
        <v>527</v>
      </c>
      <c r="C1460" s="465"/>
      <c r="D1460" s="465"/>
      <c r="E1460" s="465"/>
      <c r="F1460" s="465"/>
      <c r="G1460" s="465"/>
      <c r="H1460" s="465" t="s">
        <v>528</v>
      </c>
      <c r="I1460" s="465"/>
      <c r="J1460" s="465"/>
      <c r="K1460" s="465"/>
      <c r="L1460" s="465"/>
      <c r="M1460" s="466"/>
    </row>
    <row r="1461" spans="1:13" ht="43.5" customHeight="1">
      <c r="A1461" s="497"/>
      <c r="B1461" s="317" t="s">
        <v>529</v>
      </c>
      <c r="C1461" s="317" t="s">
        <v>530</v>
      </c>
      <c r="D1461" s="317" t="s">
        <v>531</v>
      </c>
      <c r="E1461" s="317" t="s">
        <v>674</v>
      </c>
      <c r="F1461" s="317">
        <v>100</v>
      </c>
      <c r="G1461" s="220" t="s">
        <v>364</v>
      </c>
      <c r="H1461" s="317" t="s">
        <v>533</v>
      </c>
      <c r="I1461" s="317" t="s">
        <v>530</v>
      </c>
      <c r="J1461" s="317" t="s">
        <v>531</v>
      </c>
      <c r="K1461" s="317" t="s">
        <v>638</v>
      </c>
      <c r="L1461" s="317">
        <v>100</v>
      </c>
      <c r="M1461" s="221" t="s">
        <v>364</v>
      </c>
    </row>
    <row r="1462" spans="1:13" ht="35.1" customHeight="1">
      <c r="A1462" s="312" t="s">
        <v>380</v>
      </c>
      <c r="B1462" s="306">
        <v>6.5</v>
      </c>
      <c r="C1462" s="306">
        <v>4.5</v>
      </c>
      <c r="D1462" s="306">
        <v>3</v>
      </c>
      <c r="E1462" s="306">
        <v>51</v>
      </c>
      <c r="F1462" s="264">
        <f>SUM(B1462:E1462)</f>
        <v>65</v>
      </c>
      <c r="G1462" s="306" t="s">
        <v>340</v>
      </c>
      <c r="H1462" s="306">
        <v>6</v>
      </c>
      <c r="I1462" s="306" t="s">
        <v>57</v>
      </c>
      <c r="J1462" s="306" t="s">
        <v>32</v>
      </c>
      <c r="K1462" s="306">
        <v>51</v>
      </c>
      <c r="L1462" s="306">
        <f>SUM(H1462:K1462)</f>
        <v>57</v>
      </c>
      <c r="M1462" s="314" t="s">
        <v>568</v>
      </c>
    </row>
    <row r="1463" spans="1:13" ht="35.1" customHeight="1">
      <c r="A1463" s="312" t="s">
        <v>381</v>
      </c>
      <c r="B1463" s="306">
        <v>6.5</v>
      </c>
      <c r="C1463" s="306">
        <v>4.5</v>
      </c>
      <c r="D1463" s="306">
        <v>4.5</v>
      </c>
      <c r="E1463" s="306">
        <v>50</v>
      </c>
      <c r="F1463" s="264">
        <f t="shared" ref="F1463:F1466" si="42">SUM(B1463:E1463)</f>
        <v>65.5</v>
      </c>
      <c r="G1463" s="306" t="s">
        <v>340</v>
      </c>
      <c r="H1463" s="306">
        <v>6.75</v>
      </c>
      <c r="I1463" s="229" t="s">
        <v>57</v>
      </c>
      <c r="J1463" s="229" t="s">
        <v>45</v>
      </c>
      <c r="K1463" s="229">
        <v>50</v>
      </c>
      <c r="L1463" s="306">
        <f t="shared" ref="L1463:L1466" si="43">SUM(H1463:K1463)</f>
        <v>56.75</v>
      </c>
      <c r="M1463" s="314" t="s">
        <v>568</v>
      </c>
    </row>
    <row r="1464" spans="1:13" ht="35.1" customHeight="1">
      <c r="A1464" s="312" t="s">
        <v>534</v>
      </c>
      <c r="B1464" s="306">
        <v>6.5</v>
      </c>
      <c r="C1464" s="306">
        <v>3</v>
      </c>
      <c r="D1464" s="306">
        <v>3.5</v>
      </c>
      <c r="E1464" s="306">
        <v>28</v>
      </c>
      <c r="F1464" s="264">
        <f t="shared" si="42"/>
        <v>41</v>
      </c>
      <c r="G1464" s="306" t="s">
        <v>340</v>
      </c>
      <c r="H1464" s="306">
        <v>4.75</v>
      </c>
      <c r="I1464" s="306" t="s">
        <v>57</v>
      </c>
      <c r="J1464" s="306" t="s">
        <v>45</v>
      </c>
      <c r="K1464" s="306" t="s">
        <v>288</v>
      </c>
      <c r="L1464" s="306">
        <f t="shared" si="43"/>
        <v>4.75</v>
      </c>
      <c r="M1464" s="314" t="s">
        <v>575</v>
      </c>
    </row>
    <row r="1465" spans="1:13" ht="35.1" customHeight="1">
      <c r="A1465" s="312" t="s">
        <v>383</v>
      </c>
      <c r="B1465" s="306">
        <v>1.25</v>
      </c>
      <c r="C1465" s="306">
        <v>4</v>
      </c>
      <c r="D1465" s="306">
        <v>4</v>
      </c>
      <c r="E1465" s="306">
        <v>27</v>
      </c>
      <c r="F1465" s="264">
        <f t="shared" si="42"/>
        <v>36.25</v>
      </c>
      <c r="G1465" s="306" t="s">
        <v>340</v>
      </c>
      <c r="H1465" s="264">
        <v>2.25</v>
      </c>
      <c r="I1465" s="226">
        <v>4</v>
      </c>
      <c r="J1465" s="226">
        <v>2</v>
      </c>
      <c r="K1465" s="306">
        <v>27</v>
      </c>
      <c r="L1465" s="306">
        <f t="shared" si="43"/>
        <v>35.25</v>
      </c>
      <c r="M1465" s="314" t="s">
        <v>575</v>
      </c>
    </row>
    <row r="1466" spans="1:13" ht="35.1" customHeight="1">
      <c r="A1466" s="312" t="s">
        <v>426</v>
      </c>
      <c r="B1466" s="306">
        <v>6</v>
      </c>
      <c r="C1466" s="306">
        <v>4</v>
      </c>
      <c r="D1466" s="306">
        <v>3</v>
      </c>
      <c r="E1466" s="306">
        <v>40</v>
      </c>
      <c r="F1466" s="264">
        <f t="shared" si="42"/>
        <v>53</v>
      </c>
      <c r="G1466" s="306" t="s">
        <v>340</v>
      </c>
      <c r="H1466" s="306">
        <v>8.5</v>
      </c>
      <c r="I1466" s="306">
        <v>3.5</v>
      </c>
      <c r="J1466" s="306">
        <v>4</v>
      </c>
      <c r="K1466" s="226">
        <v>39.5</v>
      </c>
      <c r="L1466" s="306">
        <f t="shared" si="43"/>
        <v>55.5</v>
      </c>
      <c r="M1466" s="314" t="s">
        <v>568</v>
      </c>
    </row>
    <row r="1467" spans="1:13" ht="35.1" customHeight="1">
      <c r="A1467" s="312" t="s">
        <v>409</v>
      </c>
      <c r="B1467" s="306"/>
      <c r="C1467" s="306"/>
      <c r="D1467" s="306"/>
      <c r="E1467" s="306"/>
      <c r="F1467" s="306"/>
      <c r="G1467" s="306"/>
      <c r="H1467" s="306"/>
      <c r="I1467" s="306"/>
      <c r="J1467" s="306"/>
      <c r="K1467" s="306">
        <v>31</v>
      </c>
      <c r="L1467" s="306"/>
      <c r="M1467" s="314"/>
    </row>
    <row r="1468" spans="1:13" ht="46.5" customHeight="1">
      <c r="A1468" s="312" t="s">
        <v>535</v>
      </c>
      <c r="B1468" s="313"/>
      <c r="C1468" s="315" t="s">
        <v>536</v>
      </c>
      <c r="D1468" s="308">
        <f>(F1462+F1463+F1464+F1465+F1466)</f>
        <v>260.75</v>
      </c>
      <c r="E1468" s="308"/>
      <c r="F1468" s="315" t="s">
        <v>537</v>
      </c>
      <c r="G1468" s="308">
        <f>(D1468/500)*100</f>
        <v>52.15</v>
      </c>
      <c r="H1468" s="308"/>
      <c r="I1468" s="313"/>
      <c r="J1468" s="498" t="s">
        <v>538</v>
      </c>
      <c r="K1468" s="498"/>
      <c r="L1468" s="460" t="str">
        <f>IF(G1468&gt;=91,"A1",IF(G1468&gt;=81,"A2",IF(G1468&gt;=71,"B1",IF(G1468&gt;=61,"B2",IF(G1468&gt;=51,"C1",IF(G1468&gt;=41,"C2",IF(G1468&gt;=33,"D","E")))))))</f>
        <v>C1</v>
      </c>
      <c r="M1468" s="493" t="str">
        <f t="shared" ref="M1468:M1469" si="44">IF(K1468&gt;=91,"A1",IF(K1468&gt;=81,"A2",IF(K1468&gt;=71,"B1",IF(K1468&gt;=61,"B2",IF(K1468&gt;=51,"C1",IF(K1468&gt;=41,"C2",IF(K1468&gt;=33,"D","E")))))))</f>
        <v>E</v>
      </c>
    </row>
    <row r="1469" spans="1:13" ht="47.25" customHeight="1">
      <c r="A1469" s="268" t="s">
        <v>539</v>
      </c>
      <c r="B1469" s="313"/>
      <c r="C1469" s="315" t="s">
        <v>540</v>
      </c>
      <c r="D1469" s="308">
        <f>(L1462+L1463+L1464+L1465+L1466)</f>
        <v>209.25</v>
      </c>
      <c r="E1469" s="308"/>
      <c r="F1469" s="315" t="s">
        <v>541</v>
      </c>
      <c r="G1469" s="306">
        <f>D1469/500*100</f>
        <v>41.85</v>
      </c>
      <c r="H1469" s="306"/>
      <c r="I1469" s="310"/>
      <c r="J1469" s="498" t="s">
        <v>542</v>
      </c>
      <c r="K1469" s="498"/>
      <c r="L1469" s="460" t="str">
        <f>IF(G1469&gt;=91,"A1",IF(G1469&gt;=81,"A2",IF(G1469&gt;=71,"B1",IF(G1469&gt;=61,"B2",IF(G1469&gt;=51,"C1",IF(G1469&gt;=41,"C2",IF(G1469&gt;=33,"D","E")))))))</f>
        <v>C2</v>
      </c>
      <c r="M1469" s="493" t="str">
        <f t="shared" ref="M1469" si="45">IF(K1469&gt;=91,"A1",IF(K1469&gt;=81,"A2",IF(K1469&gt;=71,"B1",IF(K1469&gt;=61,"B2",IF(K1469&gt;=51,"C1",IF(K1469&gt;=41,"C2",IF(K1469&gt;=33,"D","E")))))))</f>
        <v>E</v>
      </c>
    </row>
    <row r="1470" spans="1:13" ht="35.1" customHeight="1">
      <c r="A1470" s="464" t="s">
        <v>543</v>
      </c>
      <c r="B1470" s="465"/>
      <c r="C1470" s="465"/>
      <c r="D1470" s="465">
        <f>SUM(D1468,D1469)</f>
        <v>470</v>
      </c>
      <c r="E1470" s="465"/>
      <c r="F1470" s="494" t="s">
        <v>386</v>
      </c>
      <c r="G1470" s="495"/>
      <c r="H1470" s="496"/>
      <c r="I1470" s="241">
        <f>D1470*100/1000</f>
        <v>47</v>
      </c>
      <c r="J1470" s="239" t="s">
        <v>544</v>
      </c>
      <c r="K1470" s="242"/>
      <c r="L1470" s="239"/>
      <c r="M1470" s="311" t="str">
        <f>IF(I1470&gt;=91,"A1",IF(I1470&gt;=81,"A2",IF(I1470&gt;=71,"B1",IF(I1470&gt;=61,"B2",IF(I1470&gt;=51,"C1",IF(I1470&gt;=41,"C2",IF(I1470&gt;=33,"D","E")))))))</f>
        <v>C2</v>
      </c>
    </row>
    <row r="1471" spans="1:13" ht="35.1" customHeight="1">
      <c r="A1471" s="499" t="s">
        <v>545</v>
      </c>
      <c r="B1471" s="500"/>
      <c r="C1471" s="500"/>
      <c r="D1471" s="500"/>
      <c r="E1471" s="500"/>
      <c r="F1471" s="500"/>
      <c r="G1471" s="500"/>
      <c r="H1471" s="500"/>
      <c r="I1471" s="500"/>
      <c r="J1471" s="500"/>
      <c r="K1471" s="500"/>
      <c r="L1471" s="500"/>
      <c r="M1471" s="501"/>
    </row>
    <row r="1472" spans="1:13" ht="35.1" customHeight="1">
      <c r="A1472" s="464" t="s">
        <v>546</v>
      </c>
      <c r="B1472" s="465"/>
      <c r="C1472" s="465"/>
      <c r="D1472" s="465"/>
      <c r="E1472" s="465"/>
      <c r="F1472" s="465"/>
      <c r="G1472" s="465"/>
      <c r="H1472" s="465"/>
      <c r="I1472" s="465"/>
      <c r="J1472" s="465"/>
      <c r="K1472" s="465"/>
      <c r="L1472" s="465"/>
      <c r="M1472" s="466"/>
    </row>
    <row r="1473" spans="1:13" ht="35.1" customHeight="1">
      <c r="A1473" s="464" t="s">
        <v>547</v>
      </c>
      <c r="B1473" s="465"/>
      <c r="C1473" s="465"/>
      <c r="D1473" s="465"/>
      <c r="E1473" s="465"/>
      <c r="F1473" s="465" t="s">
        <v>548</v>
      </c>
      <c r="G1473" s="465"/>
      <c r="H1473" s="465"/>
      <c r="I1473" s="465"/>
      <c r="J1473" s="465"/>
      <c r="K1473" s="465" t="s">
        <v>549</v>
      </c>
      <c r="L1473" s="465"/>
      <c r="M1473" s="466"/>
    </row>
    <row r="1474" spans="1:13" ht="35.1" customHeight="1">
      <c r="A1474" s="467" t="s">
        <v>550</v>
      </c>
      <c r="B1474" s="468"/>
      <c r="C1474" s="468"/>
      <c r="D1474" s="468"/>
      <c r="E1474" s="468"/>
      <c r="F1474" s="460" t="s">
        <v>551</v>
      </c>
      <c r="G1474" s="460"/>
      <c r="H1474" s="460"/>
      <c r="I1474" s="460"/>
      <c r="J1474" s="460"/>
      <c r="K1474" s="460" t="s">
        <v>551</v>
      </c>
      <c r="L1474" s="460"/>
      <c r="M1474" s="493"/>
    </row>
    <row r="1475" spans="1:13" ht="35.1" customHeight="1">
      <c r="A1475" s="464" t="s">
        <v>552</v>
      </c>
      <c r="B1475" s="465"/>
      <c r="C1475" s="465"/>
      <c r="D1475" s="465"/>
      <c r="E1475" s="465"/>
      <c r="F1475" s="465"/>
      <c r="G1475" s="465"/>
      <c r="H1475" s="465"/>
      <c r="I1475" s="465"/>
      <c r="J1475" s="465"/>
      <c r="K1475" s="465"/>
      <c r="L1475" s="465"/>
      <c r="M1475" s="466"/>
    </row>
    <row r="1476" spans="1:13" ht="35.1" customHeight="1">
      <c r="A1476" s="464" t="s">
        <v>547</v>
      </c>
      <c r="B1476" s="465"/>
      <c r="C1476" s="465"/>
      <c r="D1476" s="465"/>
      <c r="E1476" s="465"/>
      <c r="F1476" s="465" t="s">
        <v>548</v>
      </c>
      <c r="G1476" s="465"/>
      <c r="H1476" s="465"/>
      <c r="I1476" s="465"/>
      <c r="J1476" s="465"/>
      <c r="K1476" s="465" t="s">
        <v>549</v>
      </c>
      <c r="L1476" s="465"/>
      <c r="M1476" s="466"/>
    </row>
    <row r="1477" spans="1:13" ht="35.1" customHeight="1">
      <c r="A1477" s="491" t="s">
        <v>553</v>
      </c>
      <c r="B1477" s="492"/>
      <c r="C1477" s="492"/>
      <c r="D1477" s="492"/>
      <c r="E1477" s="492"/>
      <c r="F1477" s="465" t="s">
        <v>551</v>
      </c>
      <c r="G1477" s="465"/>
      <c r="H1477" s="465"/>
      <c r="I1477" s="465"/>
      <c r="J1477" s="465"/>
      <c r="K1477" s="465" t="s">
        <v>551</v>
      </c>
      <c r="L1477" s="465"/>
      <c r="M1477" s="466"/>
    </row>
    <row r="1478" spans="1:13" ht="35.1" customHeight="1">
      <c r="A1478" s="491" t="s">
        <v>580</v>
      </c>
      <c r="B1478" s="492"/>
      <c r="C1478" s="492"/>
      <c r="D1478" s="492"/>
      <c r="E1478" s="492"/>
      <c r="F1478" s="460" t="s">
        <v>336</v>
      </c>
      <c r="G1478" s="460"/>
      <c r="H1478" s="460"/>
      <c r="I1478" s="460"/>
      <c r="J1478" s="460"/>
      <c r="K1478" s="460" t="s">
        <v>336</v>
      </c>
      <c r="L1478" s="460"/>
      <c r="M1478" s="493"/>
    </row>
    <row r="1479" spans="1:13" ht="35.1" customHeight="1">
      <c r="A1479" s="494" t="s">
        <v>555</v>
      </c>
      <c r="B1479" s="495"/>
      <c r="C1479" s="495"/>
      <c r="D1479" s="495"/>
      <c r="E1479" s="496"/>
      <c r="F1479" s="461" t="s">
        <v>551</v>
      </c>
      <c r="G1479" s="469"/>
      <c r="H1479" s="469"/>
      <c r="I1479" s="469"/>
      <c r="J1479" s="462"/>
      <c r="K1479" s="461" t="s">
        <v>551</v>
      </c>
      <c r="L1479" s="469"/>
      <c r="M1479" s="470"/>
    </row>
    <row r="1480" spans="1:13" ht="35.1" customHeight="1">
      <c r="A1480" s="494" t="s">
        <v>556</v>
      </c>
      <c r="B1480" s="495"/>
      <c r="C1480" s="495"/>
      <c r="D1480" s="495"/>
      <c r="E1480" s="496"/>
      <c r="F1480" s="461" t="s">
        <v>551</v>
      </c>
      <c r="G1480" s="469"/>
      <c r="H1480" s="469"/>
      <c r="I1480" s="469"/>
      <c r="J1480" s="462"/>
      <c r="K1480" s="461" t="s">
        <v>551</v>
      </c>
      <c r="L1480" s="469"/>
      <c r="M1480" s="470"/>
    </row>
    <row r="1481" spans="1:13" ht="35.1" customHeight="1">
      <c r="A1481" s="464" t="s">
        <v>557</v>
      </c>
      <c r="B1481" s="465"/>
      <c r="C1481" s="465"/>
      <c r="D1481" s="465"/>
      <c r="E1481" s="465"/>
      <c r="F1481" s="465"/>
      <c r="G1481" s="465"/>
      <c r="H1481" s="465"/>
      <c r="I1481" s="465"/>
      <c r="J1481" s="465"/>
      <c r="K1481" s="465"/>
      <c r="L1481" s="465"/>
      <c r="M1481" s="466"/>
    </row>
    <row r="1482" spans="1:13" ht="35.1" customHeight="1">
      <c r="A1482" s="464" t="s">
        <v>547</v>
      </c>
      <c r="B1482" s="465"/>
      <c r="C1482" s="465"/>
      <c r="D1482" s="465"/>
      <c r="E1482" s="465"/>
      <c r="F1482" s="465" t="s">
        <v>548</v>
      </c>
      <c r="G1482" s="465"/>
      <c r="H1482" s="465"/>
      <c r="I1482" s="465"/>
      <c r="J1482" s="465"/>
      <c r="K1482" s="465" t="s">
        <v>549</v>
      </c>
      <c r="L1482" s="465"/>
      <c r="M1482" s="466"/>
    </row>
    <row r="1483" spans="1:13" ht="35.1" customHeight="1">
      <c r="A1483" s="467" t="s">
        <v>418</v>
      </c>
      <c r="B1483" s="468"/>
      <c r="C1483" s="468"/>
      <c r="D1483" s="468"/>
      <c r="E1483" s="468"/>
      <c r="F1483" s="468"/>
      <c r="G1483" s="461" t="s">
        <v>666</v>
      </c>
      <c r="H1483" s="469"/>
      <c r="I1483" s="469"/>
      <c r="J1483" s="469"/>
      <c r="K1483" s="469"/>
      <c r="L1483" s="469"/>
      <c r="M1483" s="470"/>
    </row>
    <row r="1484" spans="1:13" ht="35.1" customHeight="1">
      <c r="A1484" s="312" t="s">
        <v>558</v>
      </c>
      <c r="B1484" s="461"/>
      <c r="C1484" s="469"/>
      <c r="D1484" s="469"/>
      <c r="E1484" s="469"/>
      <c r="F1484" s="469"/>
      <c r="G1484" s="469"/>
      <c r="H1484" s="469"/>
      <c r="I1484" s="469"/>
      <c r="J1484" s="469"/>
      <c r="K1484" s="469"/>
      <c r="L1484" s="469"/>
      <c r="M1484" s="470"/>
    </row>
    <row r="1485" spans="1:13" ht="35.1" customHeight="1">
      <c r="A1485" s="312" t="s">
        <v>559</v>
      </c>
      <c r="B1485" s="471"/>
      <c r="C1485" s="471"/>
      <c r="D1485" s="471"/>
      <c r="E1485" s="471"/>
      <c r="F1485" s="471"/>
      <c r="G1485" s="471"/>
      <c r="H1485" s="471"/>
      <c r="I1485" s="471"/>
      <c r="J1485" s="471"/>
      <c r="K1485" s="471"/>
      <c r="L1485" s="471"/>
      <c r="M1485" s="472"/>
    </row>
    <row r="1486" spans="1:13" ht="35.1" customHeight="1">
      <c r="A1486" s="473" t="s">
        <v>633</v>
      </c>
      <c r="B1486" s="474"/>
      <c r="C1486" s="475"/>
      <c r="D1486" s="482" t="s">
        <v>634</v>
      </c>
      <c r="E1486" s="474"/>
      <c r="F1486" s="474"/>
      <c r="G1486" s="474"/>
      <c r="H1486" s="474"/>
      <c r="I1486" s="475"/>
      <c r="J1486" s="482" t="s">
        <v>560</v>
      </c>
      <c r="K1486" s="474"/>
      <c r="L1486" s="474"/>
      <c r="M1486" s="485"/>
    </row>
    <row r="1487" spans="1:13" ht="35.1" customHeight="1">
      <c r="A1487" s="476"/>
      <c r="B1487" s="522"/>
      <c r="C1487" s="478"/>
      <c r="D1487" s="483"/>
      <c r="E1487" s="522"/>
      <c r="F1487" s="522"/>
      <c r="G1487" s="522"/>
      <c r="H1487" s="522"/>
      <c r="I1487" s="478"/>
      <c r="J1487" s="483"/>
      <c r="K1487" s="522"/>
      <c r="L1487" s="522"/>
      <c r="M1487" s="486"/>
    </row>
    <row r="1488" spans="1:13" ht="35.1" customHeight="1">
      <c r="A1488" s="476"/>
      <c r="B1488" s="522"/>
      <c r="C1488" s="478"/>
      <c r="D1488" s="483"/>
      <c r="E1488" s="522"/>
      <c r="F1488" s="522"/>
      <c r="G1488" s="522"/>
      <c r="H1488" s="522"/>
      <c r="I1488" s="478"/>
      <c r="J1488" s="483"/>
      <c r="K1488" s="522"/>
      <c r="L1488" s="522"/>
      <c r="M1488" s="486"/>
    </row>
    <row r="1489" spans="1:13" ht="35.1" customHeight="1">
      <c r="A1489" s="479"/>
      <c r="B1489" s="480"/>
      <c r="C1489" s="481"/>
      <c r="D1489" s="484"/>
      <c r="E1489" s="480"/>
      <c r="F1489" s="480"/>
      <c r="G1489" s="480"/>
      <c r="H1489" s="480"/>
      <c r="I1489" s="481"/>
      <c r="J1489" s="484"/>
      <c r="K1489" s="480"/>
      <c r="L1489" s="480"/>
      <c r="M1489" s="487"/>
    </row>
    <row r="1490" spans="1:13" ht="35.1" customHeight="1">
      <c r="A1490" s="464" t="s">
        <v>561</v>
      </c>
      <c r="B1490" s="465"/>
      <c r="C1490" s="465"/>
      <c r="D1490" s="465"/>
      <c r="E1490" s="465"/>
      <c r="F1490" s="465"/>
      <c r="G1490" s="465"/>
      <c r="H1490" s="488" t="s">
        <v>562</v>
      </c>
      <c r="I1490" s="489"/>
      <c r="J1490" s="489"/>
      <c r="K1490" s="489"/>
      <c r="L1490" s="489"/>
      <c r="M1490" s="490"/>
    </row>
    <row r="1491" spans="1:13" ht="35.1" customHeight="1">
      <c r="A1491" s="307" t="s">
        <v>563</v>
      </c>
      <c r="B1491" s="465" t="s">
        <v>379</v>
      </c>
      <c r="C1491" s="465"/>
      <c r="D1491" s="313" t="s">
        <v>563</v>
      </c>
      <c r="E1491" s="306"/>
      <c r="F1491" s="465" t="s">
        <v>379</v>
      </c>
      <c r="G1491" s="465"/>
      <c r="H1491" s="245"/>
      <c r="I1491" s="245"/>
      <c r="J1491" s="241" t="s">
        <v>564</v>
      </c>
      <c r="K1491" s="245"/>
      <c r="L1491" s="241" t="s">
        <v>379</v>
      </c>
      <c r="M1491" s="246"/>
    </row>
    <row r="1492" spans="1:13" ht="35.1" customHeight="1">
      <c r="A1492" s="247" t="s">
        <v>565</v>
      </c>
      <c r="B1492" s="460" t="s">
        <v>566</v>
      </c>
      <c r="C1492" s="460"/>
      <c r="D1492" s="460" t="s">
        <v>567</v>
      </c>
      <c r="E1492" s="460"/>
      <c r="F1492" s="460" t="s">
        <v>568</v>
      </c>
      <c r="G1492" s="460"/>
      <c r="H1492" s="245"/>
      <c r="I1492" s="245"/>
      <c r="J1492" s="461">
        <v>3</v>
      </c>
      <c r="K1492" s="462"/>
      <c r="L1492" s="306" t="s">
        <v>336</v>
      </c>
      <c r="M1492" s="246"/>
    </row>
    <row r="1493" spans="1:13" ht="35.1" customHeight="1">
      <c r="A1493" s="247" t="s">
        <v>569</v>
      </c>
      <c r="B1493" s="460" t="s">
        <v>570</v>
      </c>
      <c r="C1493" s="460"/>
      <c r="D1493" s="460" t="s">
        <v>571</v>
      </c>
      <c r="E1493" s="460"/>
      <c r="F1493" s="460" t="s">
        <v>485</v>
      </c>
      <c r="G1493" s="460"/>
      <c r="H1493" s="245"/>
      <c r="I1493" s="245"/>
      <c r="J1493" s="461">
        <v>2</v>
      </c>
      <c r="K1493" s="462"/>
      <c r="L1493" s="306" t="s">
        <v>551</v>
      </c>
      <c r="M1493" s="246"/>
    </row>
    <row r="1494" spans="1:13" ht="35.1" customHeight="1">
      <c r="A1494" s="247" t="s">
        <v>572</v>
      </c>
      <c r="B1494" s="460" t="s">
        <v>573</v>
      </c>
      <c r="C1494" s="460"/>
      <c r="D1494" s="460" t="s">
        <v>574</v>
      </c>
      <c r="E1494" s="460"/>
      <c r="F1494" s="460" t="s">
        <v>575</v>
      </c>
      <c r="G1494" s="460"/>
      <c r="H1494" s="245"/>
      <c r="I1494" s="245"/>
      <c r="J1494" s="461">
        <v>1</v>
      </c>
      <c r="K1494" s="462"/>
      <c r="L1494" s="306" t="s">
        <v>333</v>
      </c>
      <c r="M1494" s="246"/>
    </row>
    <row r="1495" spans="1:13" ht="35.1" customHeight="1" thickBot="1">
      <c r="A1495" s="248" t="s">
        <v>576</v>
      </c>
      <c r="B1495" s="463" t="s">
        <v>577</v>
      </c>
      <c r="C1495" s="463"/>
      <c r="D1495" s="463" t="s">
        <v>578</v>
      </c>
      <c r="E1495" s="463"/>
      <c r="F1495" s="463" t="s">
        <v>340</v>
      </c>
      <c r="G1495" s="463"/>
      <c r="H1495" s="249"/>
      <c r="I1495" s="249"/>
      <c r="J1495" s="249"/>
      <c r="K1495" s="249"/>
      <c r="L1495" s="249"/>
      <c r="M1495" s="250"/>
    </row>
    <row r="1496" spans="1:13" ht="35.1" customHeight="1" thickBot="1"/>
    <row r="1497" spans="1:13" ht="35.1" customHeight="1">
      <c r="A1497" s="210"/>
      <c r="B1497" s="511" t="s">
        <v>507</v>
      </c>
      <c r="C1497" s="511"/>
      <c r="D1497" s="511"/>
      <c r="E1497" s="511"/>
      <c r="F1497" s="511"/>
      <c r="G1497" s="511"/>
      <c r="H1497" s="511"/>
      <c r="I1497" s="512"/>
      <c r="J1497" s="513" t="s">
        <v>508</v>
      </c>
      <c r="K1497" s="511"/>
      <c r="L1497" s="511"/>
      <c r="M1497" s="514"/>
    </row>
    <row r="1498" spans="1:13" ht="35.1" customHeight="1">
      <c r="A1498" s="464" t="s">
        <v>509</v>
      </c>
      <c r="B1498" s="465"/>
      <c r="C1498" s="465"/>
      <c r="D1498" s="465"/>
      <c r="E1498" s="465"/>
      <c r="F1498" s="465"/>
      <c r="G1498" s="465"/>
      <c r="H1498" s="465"/>
      <c r="I1498" s="465"/>
      <c r="J1498" s="465"/>
      <c r="K1498" s="465"/>
      <c r="L1498" s="465"/>
      <c r="M1498" s="466"/>
    </row>
    <row r="1499" spans="1:13" ht="35.1" customHeight="1">
      <c r="A1499" s="212"/>
      <c r="B1499" s="474" t="s">
        <v>510</v>
      </c>
      <c r="C1499" s="474"/>
      <c r="D1499" s="474"/>
      <c r="E1499" s="475"/>
      <c r="F1499" s="213" t="s">
        <v>511</v>
      </c>
      <c r="G1499" s="213"/>
      <c r="H1499" s="488" t="s">
        <v>512</v>
      </c>
      <c r="I1499" s="489"/>
      <c r="J1499" s="515"/>
      <c r="K1499" s="214" t="s">
        <v>513</v>
      </c>
      <c r="L1499" s="215"/>
      <c r="M1499" s="216"/>
    </row>
    <row r="1500" spans="1:13" ht="35.1" customHeight="1">
      <c r="A1500" s="516" t="s">
        <v>629</v>
      </c>
      <c r="B1500" s="489"/>
      <c r="C1500" s="489"/>
      <c r="D1500" s="489"/>
      <c r="E1500" s="489"/>
      <c r="F1500" s="489"/>
      <c r="G1500" s="489"/>
      <c r="H1500" s="489"/>
      <c r="I1500" s="489"/>
      <c r="J1500" s="489"/>
      <c r="K1500" s="489"/>
      <c r="L1500" s="489"/>
      <c r="M1500" s="490"/>
    </row>
    <row r="1501" spans="1:13" ht="35.1" customHeight="1">
      <c r="A1501" s="494" t="s">
        <v>514</v>
      </c>
      <c r="B1501" s="495"/>
      <c r="C1501" s="495"/>
      <c r="D1501" s="495"/>
      <c r="E1501" s="495"/>
      <c r="F1501" s="495"/>
      <c r="G1501" s="495"/>
      <c r="H1501" s="495"/>
      <c r="I1501" s="495"/>
      <c r="J1501" s="495"/>
      <c r="K1501" s="495"/>
      <c r="L1501" s="495"/>
      <c r="M1501" s="502"/>
    </row>
    <row r="1502" spans="1:13" ht="35.1" customHeight="1">
      <c r="A1502" s="491" t="s">
        <v>515</v>
      </c>
      <c r="B1502" s="492"/>
      <c r="C1502" s="503" t="s">
        <v>475</v>
      </c>
      <c r="D1502" s="504"/>
      <c r="E1502" s="504"/>
      <c r="F1502" s="504"/>
      <c r="G1502" s="505"/>
      <c r="H1502" s="217" t="s">
        <v>516</v>
      </c>
      <c r="I1502" s="218"/>
      <c r="J1502" s="500">
        <v>32</v>
      </c>
      <c r="K1502" s="500"/>
      <c r="L1502" s="500"/>
      <c r="M1502" s="501"/>
    </row>
    <row r="1503" spans="1:13" ht="35.1" customHeight="1">
      <c r="A1503" s="491" t="s">
        <v>517</v>
      </c>
      <c r="B1503" s="492"/>
      <c r="C1503" s="506" t="s">
        <v>372</v>
      </c>
      <c r="D1503" s="495"/>
      <c r="E1503" s="495"/>
      <c r="F1503" s="495"/>
      <c r="G1503" s="496"/>
      <c r="H1503" s="217" t="s">
        <v>518</v>
      </c>
      <c r="I1503" s="218"/>
      <c r="J1503" s="500" t="s">
        <v>476</v>
      </c>
      <c r="K1503" s="500"/>
      <c r="L1503" s="500"/>
      <c r="M1503" s="501"/>
    </row>
    <row r="1504" spans="1:13" ht="35.1" customHeight="1">
      <c r="A1504" s="491" t="s">
        <v>519</v>
      </c>
      <c r="B1504" s="492"/>
      <c r="C1504" s="507">
        <v>39835</v>
      </c>
      <c r="D1504" s="504"/>
      <c r="E1504" s="504"/>
      <c r="F1504" s="504"/>
      <c r="G1504" s="505"/>
      <c r="H1504" s="217" t="s">
        <v>521</v>
      </c>
      <c r="I1504" s="218"/>
      <c r="J1504" s="500"/>
      <c r="K1504" s="500"/>
      <c r="L1504" s="500"/>
      <c r="M1504" s="501"/>
    </row>
    <row r="1505" spans="1:13" ht="35.1" customHeight="1">
      <c r="A1505" s="491" t="s">
        <v>522</v>
      </c>
      <c r="B1505" s="492"/>
      <c r="C1505" s="503" t="s">
        <v>478</v>
      </c>
      <c r="D1505" s="504"/>
      <c r="E1505" s="504"/>
      <c r="F1505" s="504"/>
      <c r="G1505" s="505"/>
      <c r="H1505" s="467" t="s">
        <v>375</v>
      </c>
      <c r="I1505" s="468"/>
      <c r="J1505" s="500" t="s">
        <v>477</v>
      </c>
      <c r="K1505" s="500"/>
      <c r="L1505" s="500"/>
      <c r="M1505" s="501"/>
    </row>
    <row r="1506" spans="1:13" ht="35.1" customHeight="1">
      <c r="A1506" s="491" t="s">
        <v>523</v>
      </c>
      <c r="B1506" s="492"/>
      <c r="C1506" s="508"/>
      <c r="D1506" s="509"/>
      <c r="E1506" s="509"/>
      <c r="F1506" s="509"/>
      <c r="G1506" s="509"/>
      <c r="H1506" s="509"/>
      <c r="I1506" s="509"/>
      <c r="J1506" s="509"/>
      <c r="K1506" s="509"/>
      <c r="L1506" s="509"/>
      <c r="M1506" s="510"/>
    </row>
    <row r="1507" spans="1:13" ht="35.1" customHeight="1">
      <c r="A1507" s="464" t="s">
        <v>525</v>
      </c>
      <c r="B1507" s="465"/>
      <c r="C1507" s="465"/>
      <c r="D1507" s="465"/>
      <c r="E1507" s="465"/>
      <c r="F1507" s="465"/>
      <c r="G1507" s="465"/>
      <c r="H1507" s="465"/>
      <c r="I1507" s="465"/>
      <c r="J1507" s="465"/>
      <c r="K1507" s="465"/>
      <c r="L1507" s="465"/>
      <c r="M1507" s="466"/>
    </row>
    <row r="1508" spans="1:13" ht="35.1" customHeight="1">
      <c r="A1508" s="497" t="s">
        <v>526</v>
      </c>
      <c r="B1508" s="465" t="s">
        <v>527</v>
      </c>
      <c r="C1508" s="465"/>
      <c r="D1508" s="465"/>
      <c r="E1508" s="465"/>
      <c r="F1508" s="465"/>
      <c r="G1508" s="465"/>
      <c r="H1508" s="465" t="s">
        <v>528</v>
      </c>
      <c r="I1508" s="465"/>
      <c r="J1508" s="465"/>
      <c r="K1508" s="465"/>
      <c r="L1508" s="465"/>
      <c r="M1508" s="466"/>
    </row>
    <row r="1509" spans="1:13" ht="45.75" customHeight="1">
      <c r="A1509" s="497"/>
      <c r="B1509" s="219" t="s">
        <v>529</v>
      </c>
      <c r="C1509" s="219" t="s">
        <v>530</v>
      </c>
      <c r="D1509" s="219" t="s">
        <v>531</v>
      </c>
      <c r="E1509" s="219" t="s">
        <v>532</v>
      </c>
      <c r="F1509" s="219">
        <v>100</v>
      </c>
      <c r="G1509" s="220" t="s">
        <v>364</v>
      </c>
      <c r="H1509" s="219" t="s">
        <v>533</v>
      </c>
      <c r="I1509" s="219" t="s">
        <v>530</v>
      </c>
      <c r="J1509" s="219" t="s">
        <v>531</v>
      </c>
      <c r="K1509" s="219" t="s">
        <v>638</v>
      </c>
      <c r="L1509" s="219">
        <v>100</v>
      </c>
      <c r="M1509" s="221" t="s">
        <v>364</v>
      </c>
    </row>
    <row r="1510" spans="1:13" ht="35.1" customHeight="1">
      <c r="A1510" s="222" t="s">
        <v>380</v>
      </c>
      <c r="B1510" s="224"/>
      <c r="C1510" s="224"/>
      <c r="D1510" s="224"/>
      <c r="E1510" s="224">
        <v>29</v>
      </c>
      <c r="F1510" s="264">
        <v>29</v>
      </c>
      <c r="G1510" s="224" t="s">
        <v>340</v>
      </c>
      <c r="H1510" s="224">
        <v>7.75</v>
      </c>
      <c r="I1510" s="224" t="s">
        <v>57</v>
      </c>
      <c r="J1510" s="224" t="s">
        <v>57</v>
      </c>
      <c r="K1510" s="224">
        <v>49</v>
      </c>
      <c r="L1510" s="224">
        <v>56.75</v>
      </c>
      <c r="M1510" s="224" t="s">
        <v>568</v>
      </c>
    </row>
    <row r="1511" spans="1:13" ht="35.1" customHeight="1">
      <c r="A1511" s="222" t="s">
        <v>381</v>
      </c>
      <c r="B1511" s="224"/>
      <c r="C1511" s="224"/>
      <c r="D1511" s="224"/>
      <c r="E1511" s="224">
        <v>30</v>
      </c>
      <c r="F1511" s="264">
        <v>30</v>
      </c>
      <c r="G1511" s="224" t="s">
        <v>340</v>
      </c>
      <c r="H1511" s="224">
        <v>4</v>
      </c>
      <c r="I1511" s="229" t="s">
        <v>45</v>
      </c>
      <c r="J1511" s="229" t="s">
        <v>45</v>
      </c>
      <c r="K1511" s="229">
        <v>45</v>
      </c>
      <c r="L1511" s="264">
        <v>49</v>
      </c>
      <c r="M1511" s="224" t="s">
        <v>485</v>
      </c>
    </row>
    <row r="1512" spans="1:13" ht="35.1" customHeight="1">
      <c r="A1512" s="222" t="s">
        <v>534</v>
      </c>
      <c r="B1512" s="224"/>
      <c r="C1512" s="224"/>
      <c r="D1512" s="224"/>
      <c r="E1512" s="224"/>
      <c r="F1512" s="224">
        <v>0</v>
      </c>
      <c r="G1512" s="224" t="s">
        <v>340</v>
      </c>
      <c r="H1512" s="224">
        <v>6</v>
      </c>
      <c r="I1512" s="224" t="s">
        <v>45</v>
      </c>
      <c r="J1512" s="224">
        <v>3</v>
      </c>
      <c r="K1512" s="224">
        <v>35</v>
      </c>
      <c r="L1512" s="226">
        <v>44</v>
      </c>
      <c r="M1512" s="224" t="s">
        <v>485</v>
      </c>
    </row>
    <row r="1513" spans="1:13" ht="35.1" customHeight="1">
      <c r="A1513" s="222" t="s">
        <v>383</v>
      </c>
      <c r="B1513" s="224"/>
      <c r="C1513" s="224"/>
      <c r="D1513" s="224"/>
      <c r="E1513" s="224"/>
      <c r="F1513" s="224"/>
      <c r="G1513" s="224" t="s">
        <v>340</v>
      </c>
      <c r="H1513" s="264">
        <v>2.75</v>
      </c>
      <c r="I1513" s="226">
        <v>2</v>
      </c>
      <c r="J1513" s="226">
        <v>2</v>
      </c>
      <c r="K1513" s="224">
        <v>27</v>
      </c>
      <c r="L1513" s="224">
        <v>33.75</v>
      </c>
      <c r="M1513" s="224" t="s">
        <v>575</v>
      </c>
    </row>
    <row r="1514" spans="1:13" ht="35.1" customHeight="1">
      <c r="A1514" s="222" t="s">
        <v>426</v>
      </c>
      <c r="B1514" s="224"/>
      <c r="C1514" s="224"/>
      <c r="D1514" s="224"/>
      <c r="E1514" s="224">
        <v>27.5</v>
      </c>
      <c r="F1514" s="224">
        <v>27.5</v>
      </c>
      <c r="G1514" s="224" t="s">
        <v>340</v>
      </c>
      <c r="H1514" s="224">
        <v>4.5</v>
      </c>
      <c r="I1514" s="224">
        <v>3.5</v>
      </c>
      <c r="J1514" s="224">
        <v>4</v>
      </c>
      <c r="K1514" s="226">
        <v>36</v>
      </c>
      <c r="L1514" s="226">
        <v>48</v>
      </c>
      <c r="M1514" s="224" t="s">
        <v>485</v>
      </c>
    </row>
    <row r="1515" spans="1:13" ht="35.1" customHeight="1">
      <c r="A1515" s="222" t="s">
        <v>409</v>
      </c>
      <c r="B1515" s="224"/>
      <c r="C1515" s="224"/>
      <c r="D1515" s="224"/>
      <c r="E1515" s="224">
        <v>11</v>
      </c>
      <c r="F1515" s="224"/>
      <c r="G1515" s="224"/>
      <c r="H1515" s="224"/>
      <c r="I1515" s="224"/>
      <c r="J1515" s="224"/>
      <c r="K1515" s="224">
        <v>24</v>
      </c>
      <c r="L1515" s="224"/>
      <c r="M1515" s="227"/>
    </row>
    <row r="1516" spans="1:13" ht="45.75" customHeight="1">
      <c r="A1516" s="215" t="s">
        <v>535</v>
      </c>
      <c r="B1516" s="215"/>
      <c r="C1516" s="267" t="s">
        <v>536</v>
      </c>
      <c r="D1516" s="236">
        <f>(F1510+F1511+F1512+F1513+F1514)</f>
        <v>86.5</v>
      </c>
      <c r="E1516" s="236"/>
      <c r="F1516" s="267" t="s">
        <v>537</v>
      </c>
      <c r="G1516" s="236">
        <f>(D1516/500)*100</f>
        <v>17.299999999999997</v>
      </c>
      <c r="H1516" s="236"/>
      <c r="I1516" s="215"/>
      <c r="J1516" s="498" t="s">
        <v>538</v>
      </c>
      <c r="K1516" s="498"/>
      <c r="L1516" s="460" t="str">
        <f>IF(G1516&gt;=91,"A1",IF(G1516&gt;=81,"A2",IF(G1516&gt;=71,"B1",IF(G1516&gt;=61,"B2",IF(G1516&gt;=51,"C1",IF(G1516&gt;=41,"C2",IF(G1516&gt;=33,"D","E")))))))</f>
        <v>E</v>
      </c>
      <c r="M1516" s="460" t="str">
        <f t="shared" ref="M1516:M1517" si="46">IF(K1516&gt;=91,"A1",IF(K1516&gt;=81,"A2",IF(K1516&gt;=71,"B1",IF(K1516&gt;=61,"B2",IF(K1516&gt;=51,"C1",IF(K1516&gt;=41,"C2",IF(K1516&gt;=33,"D","E")))))))</f>
        <v>E</v>
      </c>
    </row>
    <row r="1517" spans="1:13" ht="49.5" customHeight="1">
      <c r="A1517" s="267" t="s">
        <v>539</v>
      </c>
      <c r="B1517" s="215"/>
      <c r="C1517" s="267" t="s">
        <v>540</v>
      </c>
      <c r="D1517" s="236">
        <f>(L1510+L1511+L1512+L1513+L1514)</f>
        <v>231.5</v>
      </c>
      <c r="E1517" s="236"/>
      <c r="F1517" s="267" t="s">
        <v>541</v>
      </c>
      <c r="G1517" s="224">
        <f>D1517/500*100</f>
        <v>46.300000000000004</v>
      </c>
      <c r="H1517" s="224"/>
      <c r="I1517" s="238"/>
      <c r="J1517" s="498" t="s">
        <v>542</v>
      </c>
      <c r="K1517" s="498"/>
      <c r="L1517" s="460" t="str">
        <f>IF(G1517&gt;=91,"A1",IF(G1517&gt;=81,"A2",IF(G1517&gt;=71,"B1",IF(G1517&gt;=61,"B2",IF(G1517&gt;=51,"C1",IF(G1517&gt;=41,"C2",IF(G1517&gt;=33,"D","E")))))))</f>
        <v>C2</v>
      </c>
      <c r="M1517" s="460" t="str">
        <f t="shared" si="46"/>
        <v>E</v>
      </c>
    </row>
    <row r="1518" spans="1:13" ht="35.1" customHeight="1">
      <c r="A1518" s="464" t="s">
        <v>543</v>
      </c>
      <c r="B1518" s="465"/>
      <c r="C1518" s="465"/>
      <c r="D1518" s="465">
        <f>SUM(D1516,D1517)</f>
        <v>318</v>
      </c>
      <c r="E1518" s="465"/>
      <c r="F1518" s="494" t="s">
        <v>386</v>
      </c>
      <c r="G1518" s="495"/>
      <c r="H1518" s="496"/>
      <c r="I1518" s="281">
        <f>D1518*100/1000</f>
        <v>31.8</v>
      </c>
      <c r="J1518" s="239" t="s">
        <v>544</v>
      </c>
      <c r="K1518" s="242"/>
      <c r="L1518" s="239"/>
      <c r="M1518" s="238" t="str">
        <f>IF(I1518&gt;=91,"A1",IF(I1518&gt;=81,"A2",IF(I1518&gt;=71,"B1",IF(I1518&gt;=61,"B2",IF(I1518&gt;=51,"C1",IF(I1518&gt;=41,"C2",IF(I1518&gt;=33,"D","E")))))))</f>
        <v>E</v>
      </c>
    </row>
    <row r="1519" spans="1:13" ht="35.1" customHeight="1">
      <c r="A1519" s="499" t="s">
        <v>545</v>
      </c>
      <c r="B1519" s="500"/>
      <c r="C1519" s="500"/>
      <c r="D1519" s="500"/>
      <c r="E1519" s="500"/>
      <c r="F1519" s="500"/>
      <c r="G1519" s="500"/>
      <c r="H1519" s="500"/>
      <c r="I1519" s="500"/>
      <c r="J1519" s="500"/>
      <c r="K1519" s="500"/>
      <c r="L1519" s="500"/>
      <c r="M1519" s="501"/>
    </row>
    <row r="1520" spans="1:13" ht="35.1" customHeight="1">
      <c r="A1520" s="464" t="s">
        <v>546</v>
      </c>
      <c r="B1520" s="465"/>
      <c r="C1520" s="465"/>
      <c r="D1520" s="465"/>
      <c r="E1520" s="465"/>
      <c r="F1520" s="465"/>
      <c r="G1520" s="465"/>
      <c r="H1520" s="465"/>
      <c r="I1520" s="465"/>
      <c r="J1520" s="465"/>
      <c r="K1520" s="465"/>
      <c r="L1520" s="465"/>
      <c r="M1520" s="466"/>
    </row>
    <row r="1521" spans="1:13" ht="35.1" customHeight="1">
      <c r="A1521" s="464" t="s">
        <v>547</v>
      </c>
      <c r="B1521" s="465"/>
      <c r="C1521" s="465"/>
      <c r="D1521" s="465"/>
      <c r="E1521" s="465"/>
      <c r="F1521" s="465" t="s">
        <v>548</v>
      </c>
      <c r="G1521" s="465"/>
      <c r="H1521" s="465"/>
      <c r="I1521" s="465"/>
      <c r="J1521" s="465"/>
      <c r="K1521" s="465" t="s">
        <v>549</v>
      </c>
      <c r="L1521" s="465"/>
      <c r="M1521" s="466"/>
    </row>
    <row r="1522" spans="1:13" ht="35.1" customHeight="1">
      <c r="A1522" s="467" t="s">
        <v>550</v>
      </c>
      <c r="B1522" s="468"/>
      <c r="C1522" s="468"/>
      <c r="D1522" s="468"/>
      <c r="E1522" s="468"/>
      <c r="F1522" s="460" t="s">
        <v>551</v>
      </c>
      <c r="G1522" s="460"/>
      <c r="H1522" s="460"/>
      <c r="I1522" s="460"/>
      <c r="J1522" s="460"/>
      <c r="K1522" s="460" t="s">
        <v>551</v>
      </c>
      <c r="L1522" s="460"/>
      <c r="M1522" s="493"/>
    </row>
    <row r="1523" spans="1:13" ht="35.1" customHeight="1">
      <c r="A1523" s="464" t="s">
        <v>552</v>
      </c>
      <c r="B1523" s="465"/>
      <c r="C1523" s="465"/>
      <c r="D1523" s="465"/>
      <c r="E1523" s="465"/>
      <c r="F1523" s="465"/>
      <c r="G1523" s="465"/>
      <c r="H1523" s="465"/>
      <c r="I1523" s="465"/>
      <c r="J1523" s="465"/>
      <c r="K1523" s="465"/>
      <c r="L1523" s="465"/>
      <c r="M1523" s="466"/>
    </row>
    <row r="1524" spans="1:13" ht="35.1" customHeight="1">
      <c r="A1524" s="464" t="s">
        <v>547</v>
      </c>
      <c r="B1524" s="465"/>
      <c r="C1524" s="465"/>
      <c r="D1524" s="465"/>
      <c r="E1524" s="465"/>
      <c r="F1524" s="465" t="s">
        <v>548</v>
      </c>
      <c r="G1524" s="465"/>
      <c r="H1524" s="465"/>
      <c r="I1524" s="465"/>
      <c r="J1524" s="465"/>
      <c r="K1524" s="465" t="s">
        <v>549</v>
      </c>
      <c r="L1524" s="465"/>
      <c r="M1524" s="466"/>
    </row>
    <row r="1525" spans="1:13" ht="35.1" customHeight="1">
      <c r="A1525" s="491" t="s">
        <v>553</v>
      </c>
      <c r="B1525" s="492"/>
      <c r="C1525" s="492"/>
      <c r="D1525" s="492"/>
      <c r="E1525" s="492"/>
      <c r="F1525" s="465" t="s">
        <v>551</v>
      </c>
      <c r="G1525" s="465"/>
      <c r="H1525" s="465"/>
      <c r="I1525" s="465"/>
      <c r="J1525" s="465"/>
      <c r="K1525" s="465" t="s">
        <v>551</v>
      </c>
      <c r="L1525" s="465"/>
      <c r="M1525" s="466"/>
    </row>
    <row r="1526" spans="1:13" ht="35.1" customHeight="1">
      <c r="A1526" s="491" t="s">
        <v>580</v>
      </c>
      <c r="B1526" s="492"/>
      <c r="C1526" s="492"/>
      <c r="D1526" s="492"/>
      <c r="E1526" s="492"/>
      <c r="F1526" s="460" t="s">
        <v>336</v>
      </c>
      <c r="G1526" s="460"/>
      <c r="H1526" s="460"/>
      <c r="I1526" s="460"/>
      <c r="J1526" s="460"/>
      <c r="K1526" s="460" t="s">
        <v>336</v>
      </c>
      <c r="L1526" s="460"/>
      <c r="M1526" s="493"/>
    </row>
    <row r="1527" spans="1:13" ht="35.1" customHeight="1">
      <c r="A1527" s="494" t="s">
        <v>555</v>
      </c>
      <c r="B1527" s="495"/>
      <c r="C1527" s="495"/>
      <c r="D1527" s="495"/>
      <c r="E1527" s="496"/>
      <c r="F1527" s="461" t="s">
        <v>551</v>
      </c>
      <c r="G1527" s="469"/>
      <c r="H1527" s="469"/>
      <c r="I1527" s="469"/>
      <c r="J1527" s="462"/>
      <c r="K1527" s="461" t="s">
        <v>551</v>
      </c>
      <c r="L1527" s="469"/>
      <c r="M1527" s="470"/>
    </row>
    <row r="1528" spans="1:13" ht="35.1" customHeight="1">
      <c r="A1528" s="494" t="s">
        <v>556</v>
      </c>
      <c r="B1528" s="495"/>
      <c r="C1528" s="495"/>
      <c r="D1528" s="495"/>
      <c r="E1528" s="496"/>
      <c r="F1528" s="461" t="s">
        <v>551</v>
      </c>
      <c r="G1528" s="469"/>
      <c r="H1528" s="469"/>
      <c r="I1528" s="469"/>
      <c r="J1528" s="462"/>
      <c r="K1528" s="461" t="s">
        <v>551</v>
      </c>
      <c r="L1528" s="469"/>
      <c r="M1528" s="470"/>
    </row>
    <row r="1529" spans="1:13" ht="35.1" customHeight="1">
      <c r="A1529" s="464" t="s">
        <v>557</v>
      </c>
      <c r="B1529" s="465"/>
      <c r="C1529" s="465"/>
      <c r="D1529" s="465"/>
      <c r="E1529" s="465"/>
      <c r="F1529" s="465"/>
      <c r="G1529" s="465"/>
      <c r="H1529" s="465"/>
      <c r="I1529" s="465"/>
      <c r="J1529" s="465"/>
      <c r="K1529" s="465"/>
      <c r="L1529" s="465"/>
      <c r="M1529" s="466"/>
    </row>
    <row r="1530" spans="1:13" ht="35.1" customHeight="1">
      <c r="A1530" s="464" t="s">
        <v>547</v>
      </c>
      <c r="B1530" s="465"/>
      <c r="C1530" s="465"/>
      <c r="D1530" s="465"/>
      <c r="E1530" s="465"/>
      <c r="F1530" s="465" t="s">
        <v>548</v>
      </c>
      <c r="G1530" s="465"/>
      <c r="H1530" s="465"/>
      <c r="I1530" s="465"/>
      <c r="J1530" s="465"/>
      <c r="K1530" s="465" t="s">
        <v>549</v>
      </c>
      <c r="L1530" s="465"/>
      <c r="M1530" s="466"/>
    </row>
    <row r="1531" spans="1:13" ht="35.1" customHeight="1">
      <c r="A1531" s="467" t="s">
        <v>418</v>
      </c>
      <c r="B1531" s="468"/>
      <c r="C1531" s="468"/>
      <c r="D1531" s="468"/>
      <c r="E1531" s="468"/>
      <c r="F1531" s="468"/>
      <c r="G1531" s="461" t="s">
        <v>669</v>
      </c>
      <c r="H1531" s="469"/>
      <c r="I1531" s="469"/>
      <c r="J1531" s="469"/>
      <c r="K1531" s="469"/>
      <c r="L1531" s="469"/>
      <c r="M1531" s="470"/>
    </row>
    <row r="1532" spans="1:13" ht="35.1" customHeight="1">
      <c r="A1532" s="222" t="s">
        <v>558</v>
      </c>
      <c r="B1532" s="461"/>
      <c r="C1532" s="469"/>
      <c r="D1532" s="469"/>
      <c r="E1532" s="469"/>
      <c r="F1532" s="469"/>
      <c r="G1532" s="469"/>
      <c r="H1532" s="469"/>
      <c r="I1532" s="469"/>
      <c r="J1532" s="469"/>
      <c r="K1532" s="469"/>
      <c r="L1532" s="469"/>
      <c r="M1532" s="470"/>
    </row>
    <row r="1533" spans="1:13" ht="35.1" customHeight="1">
      <c r="A1533" s="222" t="s">
        <v>559</v>
      </c>
      <c r="B1533" s="471"/>
      <c r="C1533" s="471"/>
      <c r="D1533" s="471"/>
      <c r="E1533" s="471"/>
      <c r="F1533" s="471"/>
      <c r="G1533" s="471"/>
      <c r="H1533" s="471"/>
      <c r="I1533" s="471"/>
      <c r="J1533" s="471"/>
      <c r="K1533" s="471"/>
      <c r="L1533" s="471"/>
      <c r="M1533" s="472"/>
    </row>
    <row r="1534" spans="1:13" ht="35.1" customHeight="1">
      <c r="A1534" s="473" t="s">
        <v>633</v>
      </c>
      <c r="B1534" s="474"/>
      <c r="C1534" s="475"/>
      <c r="D1534" s="482" t="s">
        <v>634</v>
      </c>
      <c r="E1534" s="474"/>
      <c r="F1534" s="474"/>
      <c r="G1534" s="474"/>
      <c r="H1534" s="474"/>
      <c r="I1534" s="475"/>
      <c r="J1534" s="482" t="s">
        <v>560</v>
      </c>
      <c r="K1534" s="474"/>
      <c r="L1534" s="474"/>
      <c r="M1534" s="485"/>
    </row>
    <row r="1535" spans="1:13" ht="35.1" customHeight="1">
      <c r="A1535" s="476"/>
      <c r="B1535" s="477"/>
      <c r="C1535" s="478"/>
      <c r="D1535" s="483"/>
      <c r="E1535" s="477"/>
      <c r="F1535" s="477"/>
      <c r="G1535" s="477"/>
      <c r="H1535" s="477"/>
      <c r="I1535" s="478"/>
      <c r="J1535" s="483"/>
      <c r="K1535" s="477"/>
      <c r="L1535" s="477"/>
      <c r="M1535" s="486"/>
    </row>
    <row r="1536" spans="1:13" ht="35.1" customHeight="1">
      <c r="A1536" s="476"/>
      <c r="B1536" s="477"/>
      <c r="C1536" s="478"/>
      <c r="D1536" s="483"/>
      <c r="E1536" s="477"/>
      <c r="F1536" s="477"/>
      <c r="G1536" s="477"/>
      <c r="H1536" s="477"/>
      <c r="I1536" s="478"/>
      <c r="J1536" s="483"/>
      <c r="K1536" s="477"/>
      <c r="L1536" s="477"/>
      <c r="M1536" s="486"/>
    </row>
    <row r="1537" spans="1:13" ht="35.1" customHeight="1">
      <c r="A1537" s="479"/>
      <c r="B1537" s="480"/>
      <c r="C1537" s="481"/>
      <c r="D1537" s="484"/>
      <c r="E1537" s="480"/>
      <c r="F1537" s="480"/>
      <c r="G1537" s="480"/>
      <c r="H1537" s="480"/>
      <c r="I1537" s="481"/>
      <c r="J1537" s="484"/>
      <c r="K1537" s="480"/>
      <c r="L1537" s="480"/>
      <c r="M1537" s="487"/>
    </row>
    <row r="1538" spans="1:13" ht="35.1" customHeight="1">
      <c r="A1538" s="464" t="s">
        <v>561</v>
      </c>
      <c r="B1538" s="465"/>
      <c r="C1538" s="465"/>
      <c r="D1538" s="465"/>
      <c r="E1538" s="465"/>
      <c r="F1538" s="465"/>
      <c r="G1538" s="465"/>
      <c r="H1538" s="488" t="s">
        <v>562</v>
      </c>
      <c r="I1538" s="489"/>
      <c r="J1538" s="489"/>
      <c r="K1538" s="489"/>
      <c r="L1538" s="489"/>
      <c r="M1538" s="490"/>
    </row>
    <row r="1539" spans="1:13" ht="35.1" customHeight="1">
      <c r="A1539" s="244" t="s">
        <v>563</v>
      </c>
      <c r="B1539" s="465" t="s">
        <v>379</v>
      </c>
      <c r="C1539" s="465"/>
      <c r="D1539" s="215" t="s">
        <v>563</v>
      </c>
      <c r="E1539" s="224"/>
      <c r="F1539" s="465" t="s">
        <v>379</v>
      </c>
      <c r="G1539" s="465"/>
      <c r="J1539" s="281" t="s">
        <v>564</v>
      </c>
      <c r="L1539" s="281" t="s">
        <v>379</v>
      </c>
      <c r="M1539" s="246"/>
    </row>
    <row r="1540" spans="1:13" ht="35.1" customHeight="1">
      <c r="A1540" s="247" t="s">
        <v>565</v>
      </c>
      <c r="B1540" s="460" t="s">
        <v>566</v>
      </c>
      <c r="C1540" s="460"/>
      <c r="D1540" s="460" t="s">
        <v>567</v>
      </c>
      <c r="E1540" s="460"/>
      <c r="F1540" s="460" t="s">
        <v>568</v>
      </c>
      <c r="G1540" s="460"/>
      <c r="J1540" s="461">
        <v>3</v>
      </c>
      <c r="K1540" s="462"/>
      <c r="L1540" s="224" t="s">
        <v>336</v>
      </c>
      <c r="M1540" s="246"/>
    </row>
    <row r="1541" spans="1:13" ht="35.1" customHeight="1">
      <c r="A1541" s="247" t="s">
        <v>569</v>
      </c>
      <c r="B1541" s="460" t="s">
        <v>570</v>
      </c>
      <c r="C1541" s="460"/>
      <c r="D1541" s="460" t="s">
        <v>571</v>
      </c>
      <c r="E1541" s="460"/>
      <c r="F1541" s="460" t="s">
        <v>485</v>
      </c>
      <c r="G1541" s="460"/>
      <c r="J1541" s="461">
        <v>2</v>
      </c>
      <c r="K1541" s="462"/>
      <c r="L1541" s="224" t="s">
        <v>551</v>
      </c>
      <c r="M1541" s="246"/>
    </row>
    <row r="1542" spans="1:13" ht="35.1" customHeight="1">
      <c r="A1542" s="247" t="s">
        <v>572</v>
      </c>
      <c r="B1542" s="460" t="s">
        <v>573</v>
      </c>
      <c r="C1542" s="460"/>
      <c r="D1542" s="460" t="s">
        <v>574</v>
      </c>
      <c r="E1542" s="460"/>
      <c r="F1542" s="460" t="s">
        <v>575</v>
      </c>
      <c r="G1542" s="460"/>
      <c r="J1542" s="461">
        <v>1</v>
      </c>
      <c r="K1542" s="462"/>
      <c r="L1542" s="224" t="s">
        <v>333</v>
      </c>
      <c r="M1542" s="246"/>
    </row>
    <row r="1543" spans="1:13" ht="35.1" customHeight="1" thickBot="1">
      <c r="A1543" s="248" t="s">
        <v>576</v>
      </c>
      <c r="B1543" s="463" t="s">
        <v>577</v>
      </c>
      <c r="C1543" s="463"/>
      <c r="D1543" s="463" t="s">
        <v>578</v>
      </c>
      <c r="E1543" s="463"/>
      <c r="F1543" s="463" t="s">
        <v>340</v>
      </c>
      <c r="G1543" s="463"/>
      <c r="H1543" s="249"/>
      <c r="I1543" s="249"/>
      <c r="J1543" s="249"/>
      <c r="K1543" s="249"/>
      <c r="L1543" s="249"/>
      <c r="M1543" s="250"/>
    </row>
  </sheetData>
  <mergeCells count="2790">
    <mergeCell ref="B1303:C1303"/>
    <mergeCell ref="D1303:E1303"/>
    <mergeCell ref="F1303:G1303"/>
    <mergeCell ref="B1301:C1301"/>
    <mergeCell ref="D1301:E1301"/>
    <mergeCell ref="F1301:G1301"/>
    <mergeCell ref="J1301:K1301"/>
    <mergeCell ref="B1302:C1302"/>
    <mergeCell ref="D1302:E1302"/>
    <mergeCell ref="F1302:G1302"/>
    <mergeCell ref="J1302:K1302"/>
    <mergeCell ref="A1298:G1298"/>
    <mergeCell ref="H1298:M1298"/>
    <mergeCell ref="B1299:C1299"/>
    <mergeCell ref="F1299:G1299"/>
    <mergeCell ref="B1300:C1300"/>
    <mergeCell ref="D1300:E1300"/>
    <mergeCell ref="F1300:G1300"/>
    <mergeCell ref="J1300:K1300"/>
    <mergeCell ref="A1291:F1291"/>
    <mergeCell ref="G1291:M1291"/>
    <mergeCell ref="B1292:M1292"/>
    <mergeCell ref="B1293:M1293"/>
    <mergeCell ref="A1294:C1297"/>
    <mergeCell ref="D1294:I1297"/>
    <mergeCell ref="J1294:M1297"/>
    <mergeCell ref="A1288:E1288"/>
    <mergeCell ref="F1288:J1288"/>
    <mergeCell ref="K1288:M1288"/>
    <mergeCell ref="A1289:M1289"/>
    <mergeCell ref="A1290:E1290"/>
    <mergeCell ref="F1290:J1290"/>
    <mergeCell ref="K1290:M1290"/>
    <mergeCell ref="A1286:E1286"/>
    <mergeCell ref="F1286:J1286"/>
    <mergeCell ref="K1286:M1286"/>
    <mergeCell ref="A1287:E1287"/>
    <mergeCell ref="F1287:J1287"/>
    <mergeCell ref="K1287:M1287"/>
    <mergeCell ref="A1283:M1283"/>
    <mergeCell ref="A1284:E1284"/>
    <mergeCell ref="F1284:J1284"/>
    <mergeCell ref="K1284:M1284"/>
    <mergeCell ref="A1285:E1285"/>
    <mergeCell ref="F1285:J1285"/>
    <mergeCell ref="K1285:M1285"/>
    <mergeCell ref="A1280:M1280"/>
    <mergeCell ref="A1281:E1281"/>
    <mergeCell ref="F1281:J1281"/>
    <mergeCell ref="K1281:M1281"/>
    <mergeCell ref="A1282:E1282"/>
    <mergeCell ref="F1282:J1282"/>
    <mergeCell ref="K1282:M1282"/>
    <mergeCell ref="J1277:K1277"/>
    <mergeCell ref="L1277:M1277"/>
    <mergeCell ref="A1278:C1278"/>
    <mergeCell ref="D1278:E1278"/>
    <mergeCell ref="F1278:H1278"/>
    <mergeCell ref="A1279:M1279"/>
    <mergeCell ref="A1267:M1267"/>
    <mergeCell ref="A1268:A1269"/>
    <mergeCell ref="B1268:G1268"/>
    <mergeCell ref="H1268:M1268"/>
    <mergeCell ref="J1276:K1276"/>
    <mergeCell ref="L1276:M1276"/>
    <mergeCell ref="A1265:B1265"/>
    <mergeCell ref="C1265:G1265"/>
    <mergeCell ref="H1265:I1265"/>
    <mergeCell ref="J1265:M1265"/>
    <mergeCell ref="A1266:B1266"/>
    <mergeCell ref="C1266:M1266"/>
    <mergeCell ref="A1263:B1263"/>
    <mergeCell ref="C1263:G1263"/>
    <mergeCell ref="J1263:M1263"/>
    <mergeCell ref="A1264:B1264"/>
    <mergeCell ref="C1264:G1264"/>
    <mergeCell ref="J1264:M1264"/>
    <mergeCell ref="B1259:E1259"/>
    <mergeCell ref="H1259:J1259"/>
    <mergeCell ref="A1260:M1260"/>
    <mergeCell ref="A1261:M1261"/>
    <mergeCell ref="A1262:B1262"/>
    <mergeCell ref="C1262:G1262"/>
    <mergeCell ref="J1262:M1262"/>
    <mergeCell ref="B1255:C1255"/>
    <mergeCell ref="D1255:E1255"/>
    <mergeCell ref="F1255:G1255"/>
    <mergeCell ref="B1257:I1257"/>
    <mergeCell ref="J1257:M1257"/>
    <mergeCell ref="A1258:M1258"/>
    <mergeCell ref="B1253:C1253"/>
    <mergeCell ref="D1253:E1253"/>
    <mergeCell ref="F1253:G1253"/>
    <mergeCell ref="J1253:K1253"/>
    <mergeCell ref="B1254:C1254"/>
    <mergeCell ref="D1254:E1254"/>
    <mergeCell ref="F1254:G1254"/>
    <mergeCell ref="J1254:K1254"/>
    <mergeCell ref="A1250:G1250"/>
    <mergeCell ref="H1250:M1250"/>
    <mergeCell ref="B1251:C1251"/>
    <mergeCell ref="F1251:G1251"/>
    <mergeCell ref="B1252:C1252"/>
    <mergeCell ref="D1252:E1252"/>
    <mergeCell ref="F1252:G1252"/>
    <mergeCell ref="J1252:K1252"/>
    <mergeCell ref="A1243:F1243"/>
    <mergeCell ref="G1243:M1243"/>
    <mergeCell ref="B1244:M1244"/>
    <mergeCell ref="B1245:M1245"/>
    <mergeCell ref="A1246:C1249"/>
    <mergeCell ref="D1246:I1249"/>
    <mergeCell ref="J1246:M1249"/>
    <mergeCell ref="A1240:E1240"/>
    <mergeCell ref="F1240:J1240"/>
    <mergeCell ref="K1240:M1240"/>
    <mergeCell ref="A1241:M1241"/>
    <mergeCell ref="A1242:E1242"/>
    <mergeCell ref="F1242:J1242"/>
    <mergeCell ref="K1242:M1242"/>
    <mergeCell ref="A1238:E1238"/>
    <mergeCell ref="F1238:J1238"/>
    <mergeCell ref="K1238:M1238"/>
    <mergeCell ref="A1239:E1239"/>
    <mergeCell ref="F1239:J1239"/>
    <mergeCell ref="K1239:M1239"/>
    <mergeCell ref="A1235:M1235"/>
    <mergeCell ref="A1236:E1236"/>
    <mergeCell ref="F1236:J1236"/>
    <mergeCell ref="K1236:M1236"/>
    <mergeCell ref="A1237:E1237"/>
    <mergeCell ref="F1237:J1237"/>
    <mergeCell ref="K1237:M1237"/>
    <mergeCell ref="A1232:M1232"/>
    <mergeCell ref="A1233:E1233"/>
    <mergeCell ref="F1233:J1233"/>
    <mergeCell ref="K1233:M1233"/>
    <mergeCell ref="A1234:E1234"/>
    <mergeCell ref="F1234:J1234"/>
    <mergeCell ref="K1234:M1234"/>
    <mergeCell ref="J1229:K1229"/>
    <mergeCell ref="L1229:M1229"/>
    <mergeCell ref="A1230:C1230"/>
    <mergeCell ref="D1230:E1230"/>
    <mergeCell ref="F1230:H1230"/>
    <mergeCell ref="A1231:M1231"/>
    <mergeCell ref="A1219:M1219"/>
    <mergeCell ref="A1220:A1221"/>
    <mergeCell ref="B1220:G1220"/>
    <mergeCell ref="H1220:M1220"/>
    <mergeCell ref="J1228:K1228"/>
    <mergeCell ref="L1228:M1228"/>
    <mergeCell ref="A1217:B1217"/>
    <mergeCell ref="C1217:G1217"/>
    <mergeCell ref="H1217:I1217"/>
    <mergeCell ref="J1217:M1217"/>
    <mergeCell ref="A1218:B1218"/>
    <mergeCell ref="C1218:M1218"/>
    <mergeCell ref="A1215:B1215"/>
    <mergeCell ref="C1215:G1215"/>
    <mergeCell ref="J1215:M1215"/>
    <mergeCell ref="A1216:B1216"/>
    <mergeCell ref="C1216:G1216"/>
    <mergeCell ref="J1216:M1216"/>
    <mergeCell ref="B1211:E1211"/>
    <mergeCell ref="H1211:J1211"/>
    <mergeCell ref="A1212:M1212"/>
    <mergeCell ref="A1213:M1213"/>
    <mergeCell ref="A1214:B1214"/>
    <mergeCell ref="C1214:G1214"/>
    <mergeCell ref="J1214:M1214"/>
    <mergeCell ref="B1207:C1207"/>
    <mergeCell ref="D1207:E1207"/>
    <mergeCell ref="F1207:G1207"/>
    <mergeCell ref="B1209:I1209"/>
    <mergeCell ref="J1209:M1209"/>
    <mergeCell ref="A1210:M1210"/>
    <mergeCell ref="F1211:G1211"/>
    <mergeCell ref="B1205:C1205"/>
    <mergeCell ref="D1205:E1205"/>
    <mergeCell ref="F1205:G1205"/>
    <mergeCell ref="J1205:K1205"/>
    <mergeCell ref="B1206:C1206"/>
    <mergeCell ref="D1206:E1206"/>
    <mergeCell ref="F1206:G1206"/>
    <mergeCell ref="J1206:K1206"/>
    <mergeCell ref="A1202:G1202"/>
    <mergeCell ref="H1202:M1202"/>
    <mergeCell ref="B1203:C1203"/>
    <mergeCell ref="F1203:G1203"/>
    <mergeCell ref="B1204:C1204"/>
    <mergeCell ref="D1204:E1204"/>
    <mergeCell ref="F1204:G1204"/>
    <mergeCell ref="J1204:K1204"/>
    <mergeCell ref="A1195:F1195"/>
    <mergeCell ref="G1195:M1195"/>
    <mergeCell ref="B1196:M1196"/>
    <mergeCell ref="B1197:M1197"/>
    <mergeCell ref="A1198:C1201"/>
    <mergeCell ref="D1198:I1201"/>
    <mergeCell ref="J1198:M1201"/>
    <mergeCell ref="A1192:E1192"/>
    <mergeCell ref="F1192:J1192"/>
    <mergeCell ref="K1192:M1192"/>
    <mergeCell ref="A1193:M1193"/>
    <mergeCell ref="A1194:E1194"/>
    <mergeCell ref="F1194:J1194"/>
    <mergeCell ref="K1194:M1194"/>
    <mergeCell ref="A1190:E1190"/>
    <mergeCell ref="F1190:J1190"/>
    <mergeCell ref="K1190:M1190"/>
    <mergeCell ref="A1191:E1191"/>
    <mergeCell ref="F1191:J1191"/>
    <mergeCell ref="K1191:M1191"/>
    <mergeCell ref="A1187:M1187"/>
    <mergeCell ref="A1188:E1188"/>
    <mergeCell ref="F1188:J1188"/>
    <mergeCell ref="K1188:M1188"/>
    <mergeCell ref="A1189:E1189"/>
    <mergeCell ref="F1189:J1189"/>
    <mergeCell ref="K1189:M1189"/>
    <mergeCell ref="A1184:M1184"/>
    <mergeCell ref="A1185:E1185"/>
    <mergeCell ref="F1185:J1185"/>
    <mergeCell ref="K1185:M1185"/>
    <mergeCell ref="A1186:E1186"/>
    <mergeCell ref="F1186:J1186"/>
    <mergeCell ref="K1186:M1186"/>
    <mergeCell ref="J1181:K1181"/>
    <mergeCell ref="L1181:M1181"/>
    <mergeCell ref="A1182:C1182"/>
    <mergeCell ref="D1182:E1182"/>
    <mergeCell ref="F1182:H1182"/>
    <mergeCell ref="A1183:M1183"/>
    <mergeCell ref="A1171:M1171"/>
    <mergeCell ref="A1172:A1173"/>
    <mergeCell ref="B1172:G1172"/>
    <mergeCell ref="H1172:M1172"/>
    <mergeCell ref="J1180:K1180"/>
    <mergeCell ref="L1180:M1180"/>
    <mergeCell ref="A1169:B1169"/>
    <mergeCell ref="C1169:G1169"/>
    <mergeCell ref="H1169:I1169"/>
    <mergeCell ref="J1169:M1169"/>
    <mergeCell ref="A1170:B1170"/>
    <mergeCell ref="C1170:M1170"/>
    <mergeCell ref="A1167:B1167"/>
    <mergeCell ref="C1167:G1167"/>
    <mergeCell ref="J1167:M1167"/>
    <mergeCell ref="A1168:B1168"/>
    <mergeCell ref="C1168:G1168"/>
    <mergeCell ref="J1168:M1168"/>
    <mergeCell ref="B1163:E1163"/>
    <mergeCell ref="H1163:J1163"/>
    <mergeCell ref="A1164:M1164"/>
    <mergeCell ref="A1165:M1165"/>
    <mergeCell ref="A1166:B1166"/>
    <mergeCell ref="C1166:G1166"/>
    <mergeCell ref="J1166:M1166"/>
    <mergeCell ref="B1159:C1159"/>
    <mergeCell ref="D1159:E1159"/>
    <mergeCell ref="F1159:G1159"/>
    <mergeCell ref="B1161:I1161"/>
    <mergeCell ref="J1161:M1161"/>
    <mergeCell ref="A1162:M1162"/>
    <mergeCell ref="B1157:C1157"/>
    <mergeCell ref="D1157:E1157"/>
    <mergeCell ref="F1157:G1157"/>
    <mergeCell ref="J1157:K1157"/>
    <mergeCell ref="B1158:C1158"/>
    <mergeCell ref="D1158:E1158"/>
    <mergeCell ref="F1158:G1158"/>
    <mergeCell ref="J1158:K1158"/>
    <mergeCell ref="A1154:G1154"/>
    <mergeCell ref="H1154:M1154"/>
    <mergeCell ref="B1155:C1155"/>
    <mergeCell ref="F1155:G1155"/>
    <mergeCell ref="B1156:C1156"/>
    <mergeCell ref="D1156:E1156"/>
    <mergeCell ref="F1156:G1156"/>
    <mergeCell ref="J1156:K1156"/>
    <mergeCell ref="A1147:F1147"/>
    <mergeCell ref="G1147:M1147"/>
    <mergeCell ref="B1148:M1148"/>
    <mergeCell ref="B1149:M1149"/>
    <mergeCell ref="A1150:C1153"/>
    <mergeCell ref="D1150:I1153"/>
    <mergeCell ref="J1150:M1153"/>
    <mergeCell ref="A1144:E1144"/>
    <mergeCell ref="F1144:J1144"/>
    <mergeCell ref="K1144:M1144"/>
    <mergeCell ref="A1145:M1145"/>
    <mergeCell ref="A1146:E1146"/>
    <mergeCell ref="F1146:J1146"/>
    <mergeCell ref="K1146:M1146"/>
    <mergeCell ref="A1142:E1142"/>
    <mergeCell ref="F1142:J1142"/>
    <mergeCell ref="K1142:M1142"/>
    <mergeCell ref="A1143:E1143"/>
    <mergeCell ref="F1143:J1143"/>
    <mergeCell ref="K1143:M1143"/>
    <mergeCell ref="A1139:M1139"/>
    <mergeCell ref="A1140:E1140"/>
    <mergeCell ref="F1140:J1140"/>
    <mergeCell ref="K1140:M1140"/>
    <mergeCell ref="A1141:E1141"/>
    <mergeCell ref="F1141:J1141"/>
    <mergeCell ref="K1141:M1141"/>
    <mergeCell ref="A1136:M1136"/>
    <mergeCell ref="A1137:E1137"/>
    <mergeCell ref="F1137:J1137"/>
    <mergeCell ref="K1137:M1137"/>
    <mergeCell ref="A1138:E1138"/>
    <mergeCell ref="F1138:J1138"/>
    <mergeCell ref="K1138:M1138"/>
    <mergeCell ref="J1133:K1133"/>
    <mergeCell ref="L1133:M1133"/>
    <mergeCell ref="A1134:C1134"/>
    <mergeCell ref="D1134:E1134"/>
    <mergeCell ref="F1134:H1134"/>
    <mergeCell ref="A1135:M1135"/>
    <mergeCell ref="A1123:M1123"/>
    <mergeCell ref="A1124:A1125"/>
    <mergeCell ref="B1124:G1124"/>
    <mergeCell ref="H1124:M1124"/>
    <mergeCell ref="J1132:K1132"/>
    <mergeCell ref="L1132:M1132"/>
    <mergeCell ref="A1121:B1121"/>
    <mergeCell ref="C1121:G1121"/>
    <mergeCell ref="H1121:I1121"/>
    <mergeCell ref="J1121:M1121"/>
    <mergeCell ref="A1122:B1122"/>
    <mergeCell ref="C1122:M1122"/>
    <mergeCell ref="A1119:B1119"/>
    <mergeCell ref="C1119:G1119"/>
    <mergeCell ref="J1119:M1119"/>
    <mergeCell ref="A1120:B1120"/>
    <mergeCell ref="C1120:G1120"/>
    <mergeCell ref="J1120:M1120"/>
    <mergeCell ref="B1115:E1115"/>
    <mergeCell ref="H1115:J1115"/>
    <mergeCell ref="A1116:M1116"/>
    <mergeCell ref="A1117:M1117"/>
    <mergeCell ref="A1118:B1118"/>
    <mergeCell ref="C1118:G1118"/>
    <mergeCell ref="J1118:M1118"/>
    <mergeCell ref="B1110:C1110"/>
    <mergeCell ref="D1110:E1110"/>
    <mergeCell ref="F1110:G1110"/>
    <mergeCell ref="B1113:I1113"/>
    <mergeCell ref="J1113:M1113"/>
    <mergeCell ref="A1114:M1114"/>
    <mergeCell ref="B1108:C1108"/>
    <mergeCell ref="D1108:E1108"/>
    <mergeCell ref="F1108:G1108"/>
    <mergeCell ref="J1108:K1108"/>
    <mergeCell ref="B1109:C1109"/>
    <mergeCell ref="D1109:E1109"/>
    <mergeCell ref="F1109:G1109"/>
    <mergeCell ref="J1109:K1109"/>
    <mergeCell ref="A1105:G1105"/>
    <mergeCell ref="H1105:M1105"/>
    <mergeCell ref="B1106:C1106"/>
    <mergeCell ref="F1106:G1106"/>
    <mergeCell ref="B1107:C1107"/>
    <mergeCell ref="D1107:E1107"/>
    <mergeCell ref="F1107:G1107"/>
    <mergeCell ref="J1107:K1107"/>
    <mergeCell ref="A1098:F1098"/>
    <mergeCell ref="G1098:M1098"/>
    <mergeCell ref="B1099:M1099"/>
    <mergeCell ref="B1100:M1100"/>
    <mergeCell ref="A1101:C1104"/>
    <mergeCell ref="D1101:I1104"/>
    <mergeCell ref="J1101:M1104"/>
    <mergeCell ref="A1095:E1095"/>
    <mergeCell ref="F1095:J1095"/>
    <mergeCell ref="K1095:M1095"/>
    <mergeCell ref="A1096:M1096"/>
    <mergeCell ref="A1097:E1097"/>
    <mergeCell ref="F1097:J1097"/>
    <mergeCell ref="K1097:M1097"/>
    <mergeCell ref="A1094:E1094"/>
    <mergeCell ref="F1094:J1094"/>
    <mergeCell ref="K1094:M1094"/>
    <mergeCell ref="A1090:M1090"/>
    <mergeCell ref="A1091:E1091"/>
    <mergeCell ref="F1091:J1091"/>
    <mergeCell ref="K1091:M1091"/>
    <mergeCell ref="A1092:E1092"/>
    <mergeCell ref="F1092:J1092"/>
    <mergeCell ref="K1092:M1092"/>
    <mergeCell ref="A1087:M1087"/>
    <mergeCell ref="A1088:E1088"/>
    <mergeCell ref="F1088:J1088"/>
    <mergeCell ref="K1088:M1088"/>
    <mergeCell ref="A1089:E1089"/>
    <mergeCell ref="F1089:J1089"/>
    <mergeCell ref="K1089:M1089"/>
    <mergeCell ref="A1085:C1085"/>
    <mergeCell ref="D1085:E1085"/>
    <mergeCell ref="F1085:H1085"/>
    <mergeCell ref="A1086:M1086"/>
    <mergeCell ref="A1074:M1074"/>
    <mergeCell ref="A1075:A1076"/>
    <mergeCell ref="B1075:G1075"/>
    <mergeCell ref="H1075:M1075"/>
    <mergeCell ref="J1083:K1083"/>
    <mergeCell ref="L1083:M1083"/>
    <mergeCell ref="A1072:B1072"/>
    <mergeCell ref="C1072:G1072"/>
    <mergeCell ref="H1072:I1072"/>
    <mergeCell ref="J1072:M1072"/>
    <mergeCell ref="A1073:B1073"/>
    <mergeCell ref="C1073:M1073"/>
    <mergeCell ref="A1093:E1093"/>
    <mergeCell ref="F1093:J1093"/>
    <mergeCell ref="K1093:M1093"/>
    <mergeCell ref="A1070:B1070"/>
    <mergeCell ref="C1070:G1070"/>
    <mergeCell ref="J1070:M1070"/>
    <mergeCell ref="A1071:B1071"/>
    <mergeCell ref="C1071:G1071"/>
    <mergeCell ref="J1071:M1071"/>
    <mergeCell ref="B1066:E1066"/>
    <mergeCell ref="H1066:J1066"/>
    <mergeCell ref="A1067:M1067"/>
    <mergeCell ref="A1068:M1068"/>
    <mergeCell ref="A1069:B1069"/>
    <mergeCell ref="C1069:G1069"/>
    <mergeCell ref="J1069:M1069"/>
    <mergeCell ref="B1064:I1064"/>
    <mergeCell ref="J1064:M1064"/>
    <mergeCell ref="A1065:M1065"/>
    <mergeCell ref="J1084:K1084"/>
    <mergeCell ref="L1084:M1084"/>
    <mergeCell ref="F1066:G1066"/>
    <mergeCell ref="B1061:C1061"/>
    <mergeCell ref="D1061:E1061"/>
    <mergeCell ref="F1061:G1061"/>
    <mergeCell ref="B1059:C1059"/>
    <mergeCell ref="D1059:E1059"/>
    <mergeCell ref="F1059:G1059"/>
    <mergeCell ref="J1059:K1059"/>
    <mergeCell ref="B1060:C1060"/>
    <mergeCell ref="D1060:E1060"/>
    <mergeCell ref="F1060:G1060"/>
    <mergeCell ref="J1060:K1060"/>
    <mergeCell ref="A1056:G1056"/>
    <mergeCell ref="H1056:M1056"/>
    <mergeCell ref="B1057:C1057"/>
    <mergeCell ref="F1057:G1057"/>
    <mergeCell ref="B1058:C1058"/>
    <mergeCell ref="D1058:E1058"/>
    <mergeCell ref="F1058:G1058"/>
    <mergeCell ref="J1058:K1058"/>
    <mergeCell ref="A1049:F1049"/>
    <mergeCell ref="G1049:M1049"/>
    <mergeCell ref="B1050:M1050"/>
    <mergeCell ref="B1051:M1051"/>
    <mergeCell ref="A1052:C1055"/>
    <mergeCell ref="D1052:I1055"/>
    <mergeCell ref="J1052:M1055"/>
    <mergeCell ref="A1046:E1046"/>
    <mergeCell ref="F1046:J1046"/>
    <mergeCell ref="K1046:M1046"/>
    <mergeCell ref="A1047:M1047"/>
    <mergeCell ref="A1048:E1048"/>
    <mergeCell ref="F1048:J1048"/>
    <mergeCell ref="K1048:M1048"/>
    <mergeCell ref="A1044:E1044"/>
    <mergeCell ref="F1044:J1044"/>
    <mergeCell ref="K1044:M1044"/>
    <mergeCell ref="A1045:E1045"/>
    <mergeCell ref="F1045:J1045"/>
    <mergeCell ref="K1045:M1045"/>
    <mergeCell ref="A1041:M1041"/>
    <mergeCell ref="A1042:E1042"/>
    <mergeCell ref="F1042:J1042"/>
    <mergeCell ref="K1042:M1042"/>
    <mergeCell ref="A1043:E1043"/>
    <mergeCell ref="F1043:J1043"/>
    <mergeCell ref="K1043:M1043"/>
    <mergeCell ref="A1038:M1038"/>
    <mergeCell ref="A1039:E1039"/>
    <mergeCell ref="F1039:J1039"/>
    <mergeCell ref="K1039:M1039"/>
    <mergeCell ref="A1040:E1040"/>
    <mergeCell ref="F1040:J1040"/>
    <mergeCell ref="K1040:M1040"/>
    <mergeCell ref="J1035:K1035"/>
    <mergeCell ref="L1035:M1035"/>
    <mergeCell ref="A1036:C1036"/>
    <mergeCell ref="D1036:E1036"/>
    <mergeCell ref="F1036:H1036"/>
    <mergeCell ref="A1037:M1037"/>
    <mergeCell ref="A1025:M1025"/>
    <mergeCell ref="A1026:A1027"/>
    <mergeCell ref="B1026:G1026"/>
    <mergeCell ref="H1026:M1026"/>
    <mergeCell ref="J1034:K1034"/>
    <mergeCell ref="L1034:M1034"/>
    <mergeCell ref="A1023:B1023"/>
    <mergeCell ref="C1023:G1023"/>
    <mergeCell ref="H1023:I1023"/>
    <mergeCell ref="J1023:M1023"/>
    <mergeCell ref="A1024:B1024"/>
    <mergeCell ref="C1024:M1024"/>
    <mergeCell ref="A1021:B1021"/>
    <mergeCell ref="C1021:G1021"/>
    <mergeCell ref="J1021:M1021"/>
    <mergeCell ref="A1022:B1022"/>
    <mergeCell ref="C1022:G1022"/>
    <mergeCell ref="J1022:M1022"/>
    <mergeCell ref="B1017:E1017"/>
    <mergeCell ref="H1017:J1017"/>
    <mergeCell ref="A1018:M1018"/>
    <mergeCell ref="A1019:M1019"/>
    <mergeCell ref="A1020:B1020"/>
    <mergeCell ref="C1020:G1020"/>
    <mergeCell ref="J1020:M1020"/>
    <mergeCell ref="B1013:C1013"/>
    <mergeCell ref="D1013:E1013"/>
    <mergeCell ref="F1013:G1013"/>
    <mergeCell ref="B1015:I1015"/>
    <mergeCell ref="J1015:M1015"/>
    <mergeCell ref="A1016:M1016"/>
    <mergeCell ref="B1011:C1011"/>
    <mergeCell ref="D1011:E1011"/>
    <mergeCell ref="F1011:G1011"/>
    <mergeCell ref="J1011:K1011"/>
    <mergeCell ref="B1012:C1012"/>
    <mergeCell ref="D1012:E1012"/>
    <mergeCell ref="F1012:G1012"/>
    <mergeCell ref="J1012:K1012"/>
    <mergeCell ref="A1008:G1008"/>
    <mergeCell ref="H1008:M1008"/>
    <mergeCell ref="B1009:C1009"/>
    <mergeCell ref="F1009:G1009"/>
    <mergeCell ref="B1010:C1010"/>
    <mergeCell ref="D1010:E1010"/>
    <mergeCell ref="F1010:G1010"/>
    <mergeCell ref="J1010:K1010"/>
    <mergeCell ref="A1001:F1001"/>
    <mergeCell ref="G1001:M1001"/>
    <mergeCell ref="B1002:M1002"/>
    <mergeCell ref="B1003:M1003"/>
    <mergeCell ref="A1004:C1007"/>
    <mergeCell ref="D1004:I1007"/>
    <mergeCell ref="J1004:M1007"/>
    <mergeCell ref="A998:E998"/>
    <mergeCell ref="F998:J998"/>
    <mergeCell ref="K998:M998"/>
    <mergeCell ref="A999:M999"/>
    <mergeCell ref="A1000:E1000"/>
    <mergeCell ref="F1000:J1000"/>
    <mergeCell ref="K1000:M1000"/>
    <mergeCell ref="A996:E996"/>
    <mergeCell ref="F996:J996"/>
    <mergeCell ref="K996:M996"/>
    <mergeCell ref="A997:E997"/>
    <mergeCell ref="F997:J997"/>
    <mergeCell ref="K997:M997"/>
    <mergeCell ref="A993:M993"/>
    <mergeCell ref="A994:E994"/>
    <mergeCell ref="F994:J994"/>
    <mergeCell ref="K994:M994"/>
    <mergeCell ref="A995:E995"/>
    <mergeCell ref="F995:J995"/>
    <mergeCell ref="K995:M995"/>
    <mergeCell ref="A990:M990"/>
    <mergeCell ref="A991:E991"/>
    <mergeCell ref="F991:J991"/>
    <mergeCell ref="K991:M991"/>
    <mergeCell ref="A992:E992"/>
    <mergeCell ref="F992:J992"/>
    <mergeCell ref="K992:M992"/>
    <mergeCell ref="J987:K987"/>
    <mergeCell ref="L987:M987"/>
    <mergeCell ref="A988:C988"/>
    <mergeCell ref="D988:E988"/>
    <mergeCell ref="F988:H988"/>
    <mergeCell ref="A989:M989"/>
    <mergeCell ref="A977:M977"/>
    <mergeCell ref="A978:A979"/>
    <mergeCell ref="B978:G978"/>
    <mergeCell ref="H978:M978"/>
    <mergeCell ref="J986:K986"/>
    <mergeCell ref="L986:M986"/>
    <mergeCell ref="A975:B975"/>
    <mergeCell ref="C975:G975"/>
    <mergeCell ref="H975:I975"/>
    <mergeCell ref="J975:M975"/>
    <mergeCell ref="A976:B976"/>
    <mergeCell ref="C976:M976"/>
    <mergeCell ref="A973:B973"/>
    <mergeCell ref="C973:G973"/>
    <mergeCell ref="J973:M973"/>
    <mergeCell ref="A974:B974"/>
    <mergeCell ref="C974:G974"/>
    <mergeCell ref="J974:M974"/>
    <mergeCell ref="B969:E969"/>
    <mergeCell ref="H969:J969"/>
    <mergeCell ref="A970:M970"/>
    <mergeCell ref="A971:M971"/>
    <mergeCell ref="A972:B972"/>
    <mergeCell ref="C972:G972"/>
    <mergeCell ref="J972:M972"/>
    <mergeCell ref="B965:C965"/>
    <mergeCell ref="D965:E965"/>
    <mergeCell ref="F965:G965"/>
    <mergeCell ref="B967:I967"/>
    <mergeCell ref="J967:M967"/>
    <mergeCell ref="A968:M968"/>
    <mergeCell ref="F969:G969"/>
    <mergeCell ref="B963:C963"/>
    <mergeCell ref="D963:E963"/>
    <mergeCell ref="F963:G963"/>
    <mergeCell ref="J963:K963"/>
    <mergeCell ref="B964:C964"/>
    <mergeCell ref="D964:E964"/>
    <mergeCell ref="F964:G964"/>
    <mergeCell ref="J964:K964"/>
    <mergeCell ref="A960:G960"/>
    <mergeCell ref="H960:M960"/>
    <mergeCell ref="B961:C961"/>
    <mergeCell ref="F961:G961"/>
    <mergeCell ref="B962:C962"/>
    <mergeCell ref="D962:E962"/>
    <mergeCell ref="F962:G962"/>
    <mergeCell ref="J962:K962"/>
    <mergeCell ref="A953:F953"/>
    <mergeCell ref="G953:M953"/>
    <mergeCell ref="B954:M954"/>
    <mergeCell ref="B955:M955"/>
    <mergeCell ref="A956:C959"/>
    <mergeCell ref="D956:I959"/>
    <mergeCell ref="J956:M959"/>
    <mergeCell ref="A950:E950"/>
    <mergeCell ref="F950:J950"/>
    <mergeCell ref="K950:M950"/>
    <mergeCell ref="A951:M951"/>
    <mergeCell ref="A952:E952"/>
    <mergeCell ref="F952:J952"/>
    <mergeCell ref="K952:M952"/>
    <mergeCell ref="A948:E948"/>
    <mergeCell ref="F948:J948"/>
    <mergeCell ref="K948:M948"/>
    <mergeCell ref="A949:E949"/>
    <mergeCell ref="F949:J949"/>
    <mergeCell ref="K949:M949"/>
    <mergeCell ref="A945:M945"/>
    <mergeCell ref="A946:E946"/>
    <mergeCell ref="F946:J946"/>
    <mergeCell ref="K946:M946"/>
    <mergeCell ref="A947:E947"/>
    <mergeCell ref="F947:J947"/>
    <mergeCell ref="K947:M947"/>
    <mergeCell ref="A942:M942"/>
    <mergeCell ref="A943:E943"/>
    <mergeCell ref="F943:J943"/>
    <mergeCell ref="K943:M943"/>
    <mergeCell ref="A944:E944"/>
    <mergeCell ref="F944:J944"/>
    <mergeCell ref="K944:M944"/>
    <mergeCell ref="J939:K939"/>
    <mergeCell ref="L939:M939"/>
    <mergeCell ref="A940:C940"/>
    <mergeCell ref="D940:E940"/>
    <mergeCell ref="F940:H940"/>
    <mergeCell ref="A941:M941"/>
    <mergeCell ref="A929:M929"/>
    <mergeCell ref="A930:A931"/>
    <mergeCell ref="B930:G930"/>
    <mergeCell ref="H930:M930"/>
    <mergeCell ref="J938:K938"/>
    <mergeCell ref="L938:M938"/>
    <mergeCell ref="A927:B927"/>
    <mergeCell ref="C927:G927"/>
    <mergeCell ref="H927:I927"/>
    <mergeCell ref="J927:M927"/>
    <mergeCell ref="A928:B928"/>
    <mergeCell ref="C928:M928"/>
    <mergeCell ref="A925:B925"/>
    <mergeCell ref="C925:G925"/>
    <mergeCell ref="J925:M925"/>
    <mergeCell ref="A926:B926"/>
    <mergeCell ref="C926:G926"/>
    <mergeCell ref="J926:M926"/>
    <mergeCell ref="B921:E921"/>
    <mergeCell ref="H921:J921"/>
    <mergeCell ref="A922:M922"/>
    <mergeCell ref="A923:M923"/>
    <mergeCell ref="A924:B924"/>
    <mergeCell ref="C924:G924"/>
    <mergeCell ref="J924:M924"/>
    <mergeCell ref="B916:C916"/>
    <mergeCell ref="D916:E916"/>
    <mergeCell ref="F916:G916"/>
    <mergeCell ref="B919:I919"/>
    <mergeCell ref="J919:M919"/>
    <mergeCell ref="A920:M920"/>
    <mergeCell ref="B914:C914"/>
    <mergeCell ref="D914:E914"/>
    <mergeCell ref="F914:G914"/>
    <mergeCell ref="J914:K914"/>
    <mergeCell ref="B915:C915"/>
    <mergeCell ref="D915:E915"/>
    <mergeCell ref="F915:G915"/>
    <mergeCell ref="J915:K915"/>
    <mergeCell ref="A911:G911"/>
    <mergeCell ref="H911:M911"/>
    <mergeCell ref="B912:C912"/>
    <mergeCell ref="F912:G912"/>
    <mergeCell ref="B913:C913"/>
    <mergeCell ref="D913:E913"/>
    <mergeCell ref="F913:G913"/>
    <mergeCell ref="J913:K913"/>
    <mergeCell ref="A904:F904"/>
    <mergeCell ref="G904:M904"/>
    <mergeCell ref="B905:M905"/>
    <mergeCell ref="B906:M906"/>
    <mergeCell ref="A907:C910"/>
    <mergeCell ref="D907:I910"/>
    <mergeCell ref="J907:M910"/>
    <mergeCell ref="A901:E901"/>
    <mergeCell ref="F901:J901"/>
    <mergeCell ref="K901:M901"/>
    <mergeCell ref="A902:M902"/>
    <mergeCell ref="A903:E903"/>
    <mergeCell ref="F903:J903"/>
    <mergeCell ref="K903:M903"/>
    <mergeCell ref="A899:E899"/>
    <mergeCell ref="F899:J899"/>
    <mergeCell ref="K899:M899"/>
    <mergeCell ref="A900:E900"/>
    <mergeCell ref="F900:J900"/>
    <mergeCell ref="K900:M900"/>
    <mergeCell ref="A896:M896"/>
    <mergeCell ref="A897:E897"/>
    <mergeCell ref="F897:J897"/>
    <mergeCell ref="K897:M897"/>
    <mergeCell ref="A898:E898"/>
    <mergeCell ref="F898:J898"/>
    <mergeCell ref="K898:M898"/>
    <mergeCell ref="A893:M893"/>
    <mergeCell ref="A894:E894"/>
    <mergeCell ref="F894:J894"/>
    <mergeCell ref="K894:M894"/>
    <mergeCell ref="A895:E895"/>
    <mergeCell ref="F895:J895"/>
    <mergeCell ref="K895:M895"/>
    <mergeCell ref="J890:K890"/>
    <mergeCell ref="L890:M890"/>
    <mergeCell ref="A891:C891"/>
    <mergeCell ref="D891:E891"/>
    <mergeCell ref="F891:H891"/>
    <mergeCell ref="A892:M892"/>
    <mergeCell ref="A880:M880"/>
    <mergeCell ref="A881:A882"/>
    <mergeCell ref="B881:G881"/>
    <mergeCell ref="H881:M881"/>
    <mergeCell ref="J889:K889"/>
    <mergeCell ref="L889:M889"/>
    <mergeCell ref="A878:B878"/>
    <mergeCell ref="C878:G878"/>
    <mergeCell ref="H878:I878"/>
    <mergeCell ref="J878:M878"/>
    <mergeCell ref="A879:B879"/>
    <mergeCell ref="C879:M879"/>
    <mergeCell ref="A876:B876"/>
    <mergeCell ref="C876:G876"/>
    <mergeCell ref="J876:M876"/>
    <mergeCell ref="A877:B877"/>
    <mergeCell ref="C877:G877"/>
    <mergeCell ref="J877:M877"/>
    <mergeCell ref="B872:E872"/>
    <mergeCell ref="H872:J872"/>
    <mergeCell ref="A873:M873"/>
    <mergeCell ref="A874:M874"/>
    <mergeCell ref="A875:B875"/>
    <mergeCell ref="C875:G875"/>
    <mergeCell ref="J875:M875"/>
    <mergeCell ref="B868:C868"/>
    <mergeCell ref="D868:E868"/>
    <mergeCell ref="F868:G868"/>
    <mergeCell ref="B870:I870"/>
    <mergeCell ref="J870:M870"/>
    <mergeCell ref="A871:M871"/>
    <mergeCell ref="B866:C866"/>
    <mergeCell ref="D866:E866"/>
    <mergeCell ref="F866:G866"/>
    <mergeCell ref="J866:K866"/>
    <mergeCell ref="B867:C867"/>
    <mergeCell ref="D867:E867"/>
    <mergeCell ref="F867:G867"/>
    <mergeCell ref="J867:K867"/>
    <mergeCell ref="A863:G863"/>
    <mergeCell ref="H863:M863"/>
    <mergeCell ref="B864:C864"/>
    <mergeCell ref="F864:G864"/>
    <mergeCell ref="B865:C865"/>
    <mergeCell ref="D865:E865"/>
    <mergeCell ref="F865:G865"/>
    <mergeCell ref="J865:K865"/>
    <mergeCell ref="A856:F856"/>
    <mergeCell ref="G856:M856"/>
    <mergeCell ref="B857:M857"/>
    <mergeCell ref="B858:M858"/>
    <mergeCell ref="A859:C862"/>
    <mergeCell ref="D859:I862"/>
    <mergeCell ref="J859:M862"/>
    <mergeCell ref="A853:E853"/>
    <mergeCell ref="F853:J853"/>
    <mergeCell ref="K853:M853"/>
    <mergeCell ref="A854:M854"/>
    <mergeCell ref="A855:E855"/>
    <mergeCell ref="F855:J855"/>
    <mergeCell ref="K855:M855"/>
    <mergeCell ref="A851:E851"/>
    <mergeCell ref="F851:J851"/>
    <mergeCell ref="K851:M851"/>
    <mergeCell ref="A852:E852"/>
    <mergeCell ref="F852:J852"/>
    <mergeCell ref="K852:M852"/>
    <mergeCell ref="A848:M848"/>
    <mergeCell ref="A849:E849"/>
    <mergeCell ref="F849:J849"/>
    <mergeCell ref="K849:M849"/>
    <mergeCell ref="A850:E850"/>
    <mergeCell ref="F850:J850"/>
    <mergeCell ref="K850:M850"/>
    <mergeCell ref="A845:M845"/>
    <mergeCell ref="A846:E846"/>
    <mergeCell ref="F846:J846"/>
    <mergeCell ref="K846:M846"/>
    <mergeCell ref="A847:E847"/>
    <mergeCell ref="F847:J847"/>
    <mergeCell ref="K847:M847"/>
    <mergeCell ref="J842:K842"/>
    <mergeCell ref="L842:M842"/>
    <mergeCell ref="A843:C843"/>
    <mergeCell ref="D843:E843"/>
    <mergeCell ref="F843:H843"/>
    <mergeCell ref="A844:M844"/>
    <mergeCell ref="A832:M832"/>
    <mergeCell ref="A833:A834"/>
    <mergeCell ref="B833:G833"/>
    <mergeCell ref="H833:M833"/>
    <mergeCell ref="J841:K841"/>
    <mergeCell ref="L841:M841"/>
    <mergeCell ref="A830:B830"/>
    <mergeCell ref="C830:G830"/>
    <mergeCell ref="H830:I830"/>
    <mergeCell ref="J830:M830"/>
    <mergeCell ref="A831:B831"/>
    <mergeCell ref="C831:M831"/>
    <mergeCell ref="A828:B828"/>
    <mergeCell ref="C828:G828"/>
    <mergeCell ref="J828:M828"/>
    <mergeCell ref="A829:B829"/>
    <mergeCell ref="C829:G829"/>
    <mergeCell ref="J829:M829"/>
    <mergeCell ref="B824:E824"/>
    <mergeCell ref="H824:J824"/>
    <mergeCell ref="A825:M825"/>
    <mergeCell ref="A826:M826"/>
    <mergeCell ref="A827:B827"/>
    <mergeCell ref="C827:G827"/>
    <mergeCell ref="J827:M827"/>
    <mergeCell ref="B820:C820"/>
    <mergeCell ref="D820:E820"/>
    <mergeCell ref="F820:G820"/>
    <mergeCell ref="B822:I822"/>
    <mergeCell ref="J822:M822"/>
    <mergeCell ref="A823:M823"/>
    <mergeCell ref="B818:C818"/>
    <mergeCell ref="D818:E818"/>
    <mergeCell ref="F818:G818"/>
    <mergeCell ref="J818:K818"/>
    <mergeCell ref="B819:C819"/>
    <mergeCell ref="D819:E819"/>
    <mergeCell ref="F819:G819"/>
    <mergeCell ref="J819:K819"/>
    <mergeCell ref="A815:G815"/>
    <mergeCell ref="H815:M815"/>
    <mergeCell ref="B816:C816"/>
    <mergeCell ref="F816:G816"/>
    <mergeCell ref="B817:C817"/>
    <mergeCell ref="D817:E817"/>
    <mergeCell ref="F817:G817"/>
    <mergeCell ref="J817:K817"/>
    <mergeCell ref="A808:F808"/>
    <mergeCell ref="G808:M808"/>
    <mergeCell ref="B809:M809"/>
    <mergeCell ref="B810:M810"/>
    <mergeCell ref="A811:C814"/>
    <mergeCell ref="D811:I814"/>
    <mergeCell ref="J811:M814"/>
    <mergeCell ref="A805:E805"/>
    <mergeCell ref="F805:J805"/>
    <mergeCell ref="K805:M805"/>
    <mergeCell ref="A806:M806"/>
    <mergeCell ref="A807:E807"/>
    <mergeCell ref="F807:J807"/>
    <mergeCell ref="K807:M807"/>
    <mergeCell ref="A803:E803"/>
    <mergeCell ref="F803:J803"/>
    <mergeCell ref="K803:M803"/>
    <mergeCell ref="A804:E804"/>
    <mergeCell ref="F804:J804"/>
    <mergeCell ref="K804:M804"/>
    <mergeCell ref="A800:M800"/>
    <mergeCell ref="A801:E801"/>
    <mergeCell ref="F801:J801"/>
    <mergeCell ref="K801:M801"/>
    <mergeCell ref="A802:E802"/>
    <mergeCell ref="F802:J802"/>
    <mergeCell ref="K802:M802"/>
    <mergeCell ref="A797:M797"/>
    <mergeCell ref="A798:E798"/>
    <mergeCell ref="F798:J798"/>
    <mergeCell ref="K798:M798"/>
    <mergeCell ref="A799:E799"/>
    <mergeCell ref="F799:J799"/>
    <mergeCell ref="K799:M799"/>
    <mergeCell ref="J794:K794"/>
    <mergeCell ref="L794:M794"/>
    <mergeCell ref="A795:C795"/>
    <mergeCell ref="D795:E795"/>
    <mergeCell ref="F795:H795"/>
    <mergeCell ref="A796:M796"/>
    <mergeCell ref="A784:M784"/>
    <mergeCell ref="A785:A786"/>
    <mergeCell ref="B785:G785"/>
    <mergeCell ref="H785:M785"/>
    <mergeCell ref="J793:K793"/>
    <mergeCell ref="L793:M793"/>
    <mergeCell ref="A782:B782"/>
    <mergeCell ref="C782:G782"/>
    <mergeCell ref="H782:I782"/>
    <mergeCell ref="J782:M782"/>
    <mergeCell ref="A783:B783"/>
    <mergeCell ref="C783:M783"/>
    <mergeCell ref="A780:B780"/>
    <mergeCell ref="C780:G780"/>
    <mergeCell ref="J780:M780"/>
    <mergeCell ref="A781:B781"/>
    <mergeCell ref="C781:G781"/>
    <mergeCell ref="J781:M781"/>
    <mergeCell ref="B776:E776"/>
    <mergeCell ref="H776:J776"/>
    <mergeCell ref="A777:M777"/>
    <mergeCell ref="A778:M778"/>
    <mergeCell ref="A779:B779"/>
    <mergeCell ref="C779:G779"/>
    <mergeCell ref="J779:M779"/>
    <mergeCell ref="B772:C772"/>
    <mergeCell ref="D772:E772"/>
    <mergeCell ref="F772:G772"/>
    <mergeCell ref="B774:I774"/>
    <mergeCell ref="J774:M774"/>
    <mergeCell ref="A775:M775"/>
    <mergeCell ref="B770:C770"/>
    <mergeCell ref="D770:E770"/>
    <mergeCell ref="F770:G770"/>
    <mergeCell ref="J770:K770"/>
    <mergeCell ref="B771:C771"/>
    <mergeCell ref="D771:E771"/>
    <mergeCell ref="F771:G771"/>
    <mergeCell ref="J771:K771"/>
    <mergeCell ref="A767:G767"/>
    <mergeCell ref="H767:M767"/>
    <mergeCell ref="B768:C768"/>
    <mergeCell ref="F768:G768"/>
    <mergeCell ref="B769:C769"/>
    <mergeCell ref="D769:E769"/>
    <mergeCell ref="F769:G769"/>
    <mergeCell ref="J769:K769"/>
    <mergeCell ref="A760:F760"/>
    <mergeCell ref="G760:M760"/>
    <mergeCell ref="B761:M761"/>
    <mergeCell ref="B762:M762"/>
    <mergeCell ref="A763:C766"/>
    <mergeCell ref="D763:I766"/>
    <mergeCell ref="J763:M766"/>
    <mergeCell ref="A757:E757"/>
    <mergeCell ref="F757:J757"/>
    <mergeCell ref="K757:M757"/>
    <mergeCell ref="A758:M758"/>
    <mergeCell ref="A759:E759"/>
    <mergeCell ref="F759:J759"/>
    <mergeCell ref="K759:M759"/>
    <mergeCell ref="A755:E755"/>
    <mergeCell ref="F755:J755"/>
    <mergeCell ref="K755:M755"/>
    <mergeCell ref="A756:E756"/>
    <mergeCell ref="F756:J756"/>
    <mergeCell ref="K756:M756"/>
    <mergeCell ref="A752:M752"/>
    <mergeCell ref="A753:E753"/>
    <mergeCell ref="F753:J753"/>
    <mergeCell ref="K753:M753"/>
    <mergeCell ref="A754:E754"/>
    <mergeCell ref="F754:J754"/>
    <mergeCell ref="K754:M754"/>
    <mergeCell ref="A749:M749"/>
    <mergeCell ref="A750:E750"/>
    <mergeCell ref="F750:J750"/>
    <mergeCell ref="K750:M750"/>
    <mergeCell ref="A751:E751"/>
    <mergeCell ref="F751:J751"/>
    <mergeCell ref="K751:M751"/>
    <mergeCell ref="J746:K746"/>
    <mergeCell ref="L746:M746"/>
    <mergeCell ref="A747:C747"/>
    <mergeCell ref="D747:E747"/>
    <mergeCell ref="F747:H747"/>
    <mergeCell ref="A748:M748"/>
    <mergeCell ref="A736:M736"/>
    <mergeCell ref="A737:A738"/>
    <mergeCell ref="B737:G737"/>
    <mergeCell ref="H737:M737"/>
    <mergeCell ref="J745:K745"/>
    <mergeCell ref="L745:M745"/>
    <mergeCell ref="A734:B734"/>
    <mergeCell ref="C734:G734"/>
    <mergeCell ref="H734:I734"/>
    <mergeCell ref="J734:M734"/>
    <mergeCell ref="A735:B735"/>
    <mergeCell ref="C735:M735"/>
    <mergeCell ref="A732:B732"/>
    <mergeCell ref="C732:G732"/>
    <mergeCell ref="J732:M732"/>
    <mergeCell ref="A733:B733"/>
    <mergeCell ref="C733:G733"/>
    <mergeCell ref="J733:M733"/>
    <mergeCell ref="B728:E728"/>
    <mergeCell ref="H728:J728"/>
    <mergeCell ref="A729:M729"/>
    <mergeCell ref="A730:M730"/>
    <mergeCell ref="A731:B731"/>
    <mergeCell ref="C731:G731"/>
    <mergeCell ref="J731:M731"/>
    <mergeCell ref="B724:C724"/>
    <mergeCell ref="D724:E724"/>
    <mergeCell ref="F724:G724"/>
    <mergeCell ref="B726:I726"/>
    <mergeCell ref="J726:M726"/>
    <mergeCell ref="A727:M727"/>
    <mergeCell ref="B722:C722"/>
    <mergeCell ref="D722:E722"/>
    <mergeCell ref="F722:G722"/>
    <mergeCell ref="J722:K722"/>
    <mergeCell ref="B723:C723"/>
    <mergeCell ref="D723:E723"/>
    <mergeCell ref="F723:G723"/>
    <mergeCell ref="J723:K723"/>
    <mergeCell ref="A719:G719"/>
    <mergeCell ref="H719:M719"/>
    <mergeCell ref="B720:C720"/>
    <mergeCell ref="F720:G720"/>
    <mergeCell ref="B721:C721"/>
    <mergeCell ref="D721:E721"/>
    <mergeCell ref="F721:G721"/>
    <mergeCell ref="J721:K721"/>
    <mergeCell ref="A712:F712"/>
    <mergeCell ref="G712:M712"/>
    <mergeCell ref="B713:M713"/>
    <mergeCell ref="B714:M714"/>
    <mergeCell ref="A715:C718"/>
    <mergeCell ref="D715:I718"/>
    <mergeCell ref="J715:M718"/>
    <mergeCell ref="A709:E709"/>
    <mergeCell ref="F709:J709"/>
    <mergeCell ref="K709:M709"/>
    <mergeCell ref="A710:M710"/>
    <mergeCell ref="A711:E711"/>
    <mergeCell ref="F711:J711"/>
    <mergeCell ref="K711:M711"/>
    <mergeCell ref="A707:E707"/>
    <mergeCell ref="F707:J707"/>
    <mergeCell ref="K707:M707"/>
    <mergeCell ref="A708:E708"/>
    <mergeCell ref="F708:J708"/>
    <mergeCell ref="K708:M708"/>
    <mergeCell ref="A704:M704"/>
    <mergeCell ref="A705:E705"/>
    <mergeCell ref="F705:J705"/>
    <mergeCell ref="K705:M705"/>
    <mergeCell ref="A706:E706"/>
    <mergeCell ref="F706:J706"/>
    <mergeCell ref="K706:M706"/>
    <mergeCell ref="A701:M701"/>
    <mergeCell ref="A702:E702"/>
    <mergeCell ref="F702:J702"/>
    <mergeCell ref="K702:M702"/>
    <mergeCell ref="A703:E703"/>
    <mergeCell ref="F703:J703"/>
    <mergeCell ref="K703:M703"/>
    <mergeCell ref="J698:K698"/>
    <mergeCell ref="L698:M698"/>
    <mergeCell ref="A699:C699"/>
    <mergeCell ref="D699:E699"/>
    <mergeCell ref="F699:H699"/>
    <mergeCell ref="A700:M700"/>
    <mergeCell ref="A688:M688"/>
    <mergeCell ref="A689:A690"/>
    <mergeCell ref="B689:G689"/>
    <mergeCell ref="H689:M689"/>
    <mergeCell ref="J697:K697"/>
    <mergeCell ref="L697:M697"/>
    <mergeCell ref="A686:B686"/>
    <mergeCell ref="C686:G686"/>
    <mergeCell ref="H686:I686"/>
    <mergeCell ref="J686:M686"/>
    <mergeCell ref="A687:B687"/>
    <mergeCell ref="C687:M687"/>
    <mergeCell ref="A684:B684"/>
    <mergeCell ref="C684:G684"/>
    <mergeCell ref="J684:M684"/>
    <mergeCell ref="A685:B685"/>
    <mergeCell ref="C685:G685"/>
    <mergeCell ref="J685:M685"/>
    <mergeCell ref="B680:E680"/>
    <mergeCell ref="H680:J680"/>
    <mergeCell ref="A681:M681"/>
    <mergeCell ref="A682:M682"/>
    <mergeCell ref="A683:B683"/>
    <mergeCell ref="C683:G683"/>
    <mergeCell ref="J683:M683"/>
    <mergeCell ref="B675:C675"/>
    <mergeCell ref="D675:E675"/>
    <mergeCell ref="F675:G675"/>
    <mergeCell ref="B678:I678"/>
    <mergeCell ref="J678:M678"/>
    <mergeCell ref="A679:M679"/>
    <mergeCell ref="B673:C673"/>
    <mergeCell ref="D673:E673"/>
    <mergeCell ref="F673:G673"/>
    <mergeCell ref="J673:K673"/>
    <mergeCell ref="B674:C674"/>
    <mergeCell ref="D674:E674"/>
    <mergeCell ref="F674:G674"/>
    <mergeCell ref="J674:K674"/>
    <mergeCell ref="A670:G670"/>
    <mergeCell ref="H670:M670"/>
    <mergeCell ref="B671:C671"/>
    <mergeCell ref="F671:G671"/>
    <mergeCell ref="B672:C672"/>
    <mergeCell ref="D672:E672"/>
    <mergeCell ref="F672:G672"/>
    <mergeCell ref="J672:K672"/>
    <mergeCell ref="A663:F663"/>
    <mergeCell ref="G663:M663"/>
    <mergeCell ref="B664:M664"/>
    <mergeCell ref="B665:M665"/>
    <mergeCell ref="A666:C669"/>
    <mergeCell ref="D666:I669"/>
    <mergeCell ref="J666:M669"/>
    <mergeCell ref="A660:E660"/>
    <mergeCell ref="F660:J660"/>
    <mergeCell ref="K660:M660"/>
    <mergeCell ref="A661:M661"/>
    <mergeCell ref="A662:E662"/>
    <mergeCell ref="F662:J662"/>
    <mergeCell ref="K662:M662"/>
    <mergeCell ref="A658:E658"/>
    <mergeCell ref="F658:J658"/>
    <mergeCell ref="K658:M658"/>
    <mergeCell ref="A659:E659"/>
    <mergeCell ref="F659:J659"/>
    <mergeCell ref="K659:M659"/>
    <mergeCell ref="A655:M655"/>
    <mergeCell ref="A656:E656"/>
    <mergeCell ref="F656:J656"/>
    <mergeCell ref="K656:M656"/>
    <mergeCell ref="A657:E657"/>
    <mergeCell ref="F657:J657"/>
    <mergeCell ref="K657:M657"/>
    <mergeCell ref="A652:M652"/>
    <mergeCell ref="A653:E653"/>
    <mergeCell ref="F653:J653"/>
    <mergeCell ref="K653:M653"/>
    <mergeCell ref="A654:E654"/>
    <mergeCell ref="F654:J654"/>
    <mergeCell ref="K654:M654"/>
    <mergeCell ref="J649:K649"/>
    <mergeCell ref="L649:M649"/>
    <mergeCell ref="A650:C650"/>
    <mergeCell ref="D650:E650"/>
    <mergeCell ref="F650:H650"/>
    <mergeCell ref="A651:M651"/>
    <mergeCell ref="A639:M639"/>
    <mergeCell ref="A640:A641"/>
    <mergeCell ref="B640:G640"/>
    <mergeCell ref="H640:M640"/>
    <mergeCell ref="J648:K648"/>
    <mergeCell ref="L648:M648"/>
    <mergeCell ref="A637:B637"/>
    <mergeCell ref="C637:G637"/>
    <mergeCell ref="H637:I637"/>
    <mergeCell ref="J637:M637"/>
    <mergeCell ref="A638:B638"/>
    <mergeCell ref="C638:M638"/>
    <mergeCell ref="A635:B635"/>
    <mergeCell ref="C635:G635"/>
    <mergeCell ref="J635:M635"/>
    <mergeCell ref="A636:B636"/>
    <mergeCell ref="C636:G636"/>
    <mergeCell ref="J636:M636"/>
    <mergeCell ref="B631:E631"/>
    <mergeCell ref="H631:J631"/>
    <mergeCell ref="A632:M632"/>
    <mergeCell ref="A633:M633"/>
    <mergeCell ref="A634:B634"/>
    <mergeCell ref="C634:G634"/>
    <mergeCell ref="J634:M634"/>
    <mergeCell ref="B629:I629"/>
    <mergeCell ref="J629:M629"/>
    <mergeCell ref="A630:M630"/>
    <mergeCell ref="B625:C625"/>
    <mergeCell ref="D625:E625"/>
    <mergeCell ref="F625:G625"/>
    <mergeCell ref="J625:K625"/>
    <mergeCell ref="B626:C626"/>
    <mergeCell ref="D626:E626"/>
    <mergeCell ref="F626:G626"/>
    <mergeCell ref="J626:K626"/>
    <mergeCell ref="A622:G622"/>
    <mergeCell ref="H622:M622"/>
    <mergeCell ref="B623:C623"/>
    <mergeCell ref="F623:G623"/>
    <mergeCell ref="B624:C624"/>
    <mergeCell ref="D624:E624"/>
    <mergeCell ref="F624:G624"/>
    <mergeCell ref="J624:K624"/>
    <mergeCell ref="A618:C621"/>
    <mergeCell ref="D618:I621"/>
    <mergeCell ref="J618:M621"/>
    <mergeCell ref="A612:E612"/>
    <mergeCell ref="F612:J612"/>
    <mergeCell ref="K612:M612"/>
    <mergeCell ref="A613:M613"/>
    <mergeCell ref="A614:E614"/>
    <mergeCell ref="F614:J614"/>
    <mergeCell ref="K614:M614"/>
    <mergeCell ref="A610:E610"/>
    <mergeCell ref="F610:J610"/>
    <mergeCell ref="K610:M610"/>
    <mergeCell ref="A611:E611"/>
    <mergeCell ref="F611:J611"/>
    <mergeCell ref="K611:M611"/>
    <mergeCell ref="B627:C627"/>
    <mergeCell ref="D627:E627"/>
    <mergeCell ref="F627:G627"/>
    <mergeCell ref="A608:E608"/>
    <mergeCell ref="F608:J608"/>
    <mergeCell ref="K608:M608"/>
    <mergeCell ref="A609:E609"/>
    <mergeCell ref="F609:J609"/>
    <mergeCell ref="K609:M609"/>
    <mergeCell ref="A604:M604"/>
    <mergeCell ref="A605:E605"/>
    <mergeCell ref="F605:J605"/>
    <mergeCell ref="K605:M605"/>
    <mergeCell ref="A606:E606"/>
    <mergeCell ref="F606:J606"/>
    <mergeCell ref="K606:M606"/>
    <mergeCell ref="A615:F615"/>
    <mergeCell ref="G615:M615"/>
    <mergeCell ref="B616:M616"/>
    <mergeCell ref="B617:M617"/>
    <mergeCell ref="A592:M592"/>
    <mergeCell ref="A593:A594"/>
    <mergeCell ref="B593:G593"/>
    <mergeCell ref="H593:M593"/>
    <mergeCell ref="A590:B590"/>
    <mergeCell ref="C590:G590"/>
    <mergeCell ref="H590:I590"/>
    <mergeCell ref="J590:M590"/>
    <mergeCell ref="A591:B591"/>
    <mergeCell ref="C591:M591"/>
    <mergeCell ref="A588:B588"/>
    <mergeCell ref="C588:G588"/>
    <mergeCell ref="J588:M588"/>
    <mergeCell ref="A589:B589"/>
    <mergeCell ref="C589:G589"/>
    <mergeCell ref="J589:M589"/>
    <mergeCell ref="A607:M607"/>
    <mergeCell ref="J601:K601"/>
    <mergeCell ref="L601:M601"/>
    <mergeCell ref="J602:K602"/>
    <mergeCell ref="L602:M602"/>
    <mergeCell ref="A603:C603"/>
    <mergeCell ref="D603:E603"/>
    <mergeCell ref="F603:H603"/>
    <mergeCell ref="B584:E584"/>
    <mergeCell ref="H584:J584"/>
    <mergeCell ref="A585:M585"/>
    <mergeCell ref="A586:M586"/>
    <mergeCell ref="A587:B587"/>
    <mergeCell ref="C587:G587"/>
    <mergeCell ref="J587:M587"/>
    <mergeCell ref="B580:C580"/>
    <mergeCell ref="D580:E580"/>
    <mergeCell ref="F580:G580"/>
    <mergeCell ref="B582:I582"/>
    <mergeCell ref="J582:M582"/>
    <mergeCell ref="A583:M583"/>
    <mergeCell ref="B578:C578"/>
    <mergeCell ref="D578:E578"/>
    <mergeCell ref="F578:G578"/>
    <mergeCell ref="J578:K578"/>
    <mergeCell ref="B579:C579"/>
    <mergeCell ref="D579:E579"/>
    <mergeCell ref="F579:G579"/>
    <mergeCell ref="J579:K579"/>
    <mergeCell ref="A575:G575"/>
    <mergeCell ref="H575:M575"/>
    <mergeCell ref="B576:C576"/>
    <mergeCell ref="F576:G576"/>
    <mergeCell ref="B577:C577"/>
    <mergeCell ref="D577:E577"/>
    <mergeCell ref="F577:G577"/>
    <mergeCell ref="J577:K577"/>
    <mergeCell ref="A568:F568"/>
    <mergeCell ref="G568:M568"/>
    <mergeCell ref="B569:M569"/>
    <mergeCell ref="B570:M570"/>
    <mergeCell ref="A571:C574"/>
    <mergeCell ref="D571:I574"/>
    <mergeCell ref="J571:M574"/>
    <mergeCell ref="A565:E565"/>
    <mergeCell ref="F565:J565"/>
    <mergeCell ref="K565:M565"/>
    <mergeCell ref="A566:M566"/>
    <mergeCell ref="A567:E567"/>
    <mergeCell ref="F567:J567"/>
    <mergeCell ref="K567:M567"/>
    <mergeCell ref="A563:E563"/>
    <mergeCell ref="F563:J563"/>
    <mergeCell ref="K563:M563"/>
    <mergeCell ref="A564:E564"/>
    <mergeCell ref="F564:J564"/>
    <mergeCell ref="K564:M564"/>
    <mergeCell ref="A560:M560"/>
    <mergeCell ref="A561:E561"/>
    <mergeCell ref="F561:J561"/>
    <mergeCell ref="K561:M561"/>
    <mergeCell ref="A562:E562"/>
    <mergeCell ref="F562:J562"/>
    <mergeCell ref="K562:M562"/>
    <mergeCell ref="A557:M557"/>
    <mergeCell ref="A558:E558"/>
    <mergeCell ref="F558:J558"/>
    <mergeCell ref="K558:M558"/>
    <mergeCell ref="A559:E559"/>
    <mergeCell ref="F559:J559"/>
    <mergeCell ref="K559:M559"/>
    <mergeCell ref="J554:K554"/>
    <mergeCell ref="L554:M554"/>
    <mergeCell ref="A555:C555"/>
    <mergeCell ref="D555:E555"/>
    <mergeCell ref="F555:H555"/>
    <mergeCell ref="A556:M556"/>
    <mergeCell ref="A544:M544"/>
    <mergeCell ref="A545:A546"/>
    <mergeCell ref="B545:G545"/>
    <mergeCell ref="H545:M545"/>
    <mergeCell ref="J553:K553"/>
    <mergeCell ref="L553:M553"/>
    <mergeCell ref="A542:B542"/>
    <mergeCell ref="C542:G542"/>
    <mergeCell ref="H542:I542"/>
    <mergeCell ref="J542:M542"/>
    <mergeCell ref="A543:B543"/>
    <mergeCell ref="C543:M543"/>
    <mergeCell ref="A540:B540"/>
    <mergeCell ref="C540:G540"/>
    <mergeCell ref="J540:M540"/>
    <mergeCell ref="A541:B541"/>
    <mergeCell ref="C541:G541"/>
    <mergeCell ref="J541:M541"/>
    <mergeCell ref="B536:E536"/>
    <mergeCell ref="H536:J536"/>
    <mergeCell ref="A537:M537"/>
    <mergeCell ref="A538:M538"/>
    <mergeCell ref="A539:B539"/>
    <mergeCell ref="C539:G539"/>
    <mergeCell ref="J539:M539"/>
    <mergeCell ref="B532:C532"/>
    <mergeCell ref="D532:E532"/>
    <mergeCell ref="F532:G532"/>
    <mergeCell ref="B534:I534"/>
    <mergeCell ref="J534:M534"/>
    <mergeCell ref="A535:M535"/>
    <mergeCell ref="B530:C530"/>
    <mergeCell ref="D530:E530"/>
    <mergeCell ref="F530:G530"/>
    <mergeCell ref="J530:K530"/>
    <mergeCell ref="B531:C531"/>
    <mergeCell ref="D531:E531"/>
    <mergeCell ref="F531:G531"/>
    <mergeCell ref="J531:K531"/>
    <mergeCell ref="A527:G527"/>
    <mergeCell ref="H527:M527"/>
    <mergeCell ref="B528:C528"/>
    <mergeCell ref="F528:G528"/>
    <mergeCell ref="B529:C529"/>
    <mergeCell ref="D529:E529"/>
    <mergeCell ref="F529:G529"/>
    <mergeCell ref="J529:K529"/>
    <mergeCell ref="A520:F520"/>
    <mergeCell ref="G520:M520"/>
    <mergeCell ref="B521:M521"/>
    <mergeCell ref="B522:M522"/>
    <mergeCell ref="A523:C526"/>
    <mergeCell ref="D523:I526"/>
    <mergeCell ref="J523:M526"/>
    <mergeCell ref="A517:E517"/>
    <mergeCell ref="F517:J517"/>
    <mergeCell ref="K517:M517"/>
    <mergeCell ref="A518:M518"/>
    <mergeCell ref="A519:E519"/>
    <mergeCell ref="F519:J519"/>
    <mergeCell ref="K519:M519"/>
    <mergeCell ref="A515:E515"/>
    <mergeCell ref="F515:J515"/>
    <mergeCell ref="K515:M515"/>
    <mergeCell ref="A516:E516"/>
    <mergeCell ref="F516:J516"/>
    <mergeCell ref="K516:M516"/>
    <mergeCell ref="A512:M512"/>
    <mergeCell ref="A513:E513"/>
    <mergeCell ref="F513:J513"/>
    <mergeCell ref="K513:M513"/>
    <mergeCell ref="A514:E514"/>
    <mergeCell ref="F514:J514"/>
    <mergeCell ref="K514:M514"/>
    <mergeCell ref="A509:M509"/>
    <mergeCell ref="A510:E510"/>
    <mergeCell ref="F510:J510"/>
    <mergeCell ref="K510:M510"/>
    <mergeCell ref="A511:E511"/>
    <mergeCell ref="F511:J511"/>
    <mergeCell ref="K511:M511"/>
    <mergeCell ref="J506:K506"/>
    <mergeCell ref="L506:M506"/>
    <mergeCell ref="A507:C507"/>
    <mergeCell ref="D507:E507"/>
    <mergeCell ref="F507:H507"/>
    <mergeCell ref="A508:M508"/>
    <mergeCell ref="A496:M496"/>
    <mergeCell ref="A497:A498"/>
    <mergeCell ref="B497:G497"/>
    <mergeCell ref="H497:M497"/>
    <mergeCell ref="J505:K505"/>
    <mergeCell ref="L505:M505"/>
    <mergeCell ref="A494:B494"/>
    <mergeCell ref="C494:G494"/>
    <mergeCell ref="H494:I494"/>
    <mergeCell ref="J494:M494"/>
    <mergeCell ref="A495:B495"/>
    <mergeCell ref="C495:M495"/>
    <mergeCell ref="A492:B492"/>
    <mergeCell ref="C492:G492"/>
    <mergeCell ref="J492:M492"/>
    <mergeCell ref="A493:B493"/>
    <mergeCell ref="C493:G493"/>
    <mergeCell ref="J493:M493"/>
    <mergeCell ref="B488:E488"/>
    <mergeCell ref="H488:J488"/>
    <mergeCell ref="A489:M489"/>
    <mergeCell ref="A490:M490"/>
    <mergeCell ref="A491:B491"/>
    <mergeCell ref="C491:G491"/>
    <mergeCell ref="J491:M491"/>
    <mergeCell ref="F488:G488"/>
    <mergeCell ref="B484:C484"/>
    <mergeCell ref="D484:E484"/>
    <mergeCell ref="F484:G484"/>
    <mergeCell ref="B486:I486"/>
    <mergeCell ref="J486:M486"/>
    <mergeCell ref="A487:M487"/>
    <mergeCell ref="B482:C482"/>
    <mergeCell ref="D482:E482"/>
    <mergeCell ref="F482:G482"/>
    <mergeCell ref="J482:K482"/>
    <mergeCell ref="B483:C483"/>
    <mergeCell ref="D483:E483"/>
    <mergeCell ref="F483:G483"/>
    <mergeCell ref="J483:K483"/>
    <mergeCell ref="A479:G479"/>
    <mergeCell ref="H479:M479"/>
    <mergeCell ref="B480:C480"/>
    <mergeCell ref="F480:G480"/>
    <mergeCell ref="B481:C481"/>
    <mergeCell ref="D481:E481"/>
    <mergeCell ref="F481:G481"/>
    <mergeCell ref="J481:K481"/>
    <mergeCell ref="A472:F472"/>
    <mergeCell ref="G472:M472"/>
    <mergeCell ref="B473:M473"/>
    <mergeCell ref="B474:M474"/>
    <mergeCell ref="A475:C478"/>
    <mergeCell ref="D475:I478"/>
    <mergeCell ref="J475:M478"/>
    <mergeCell ref="A469:E469"/>
    <mergeCell ref="F469:J469"/>
    <mergeCell ref="K469:M469"/>
    <mergeCell ref="A470:M470"/>
    <mergeCell ref="A471:E471"/>
    <mergeCell ref="F471:J471"/>
    <mergeCell ref="K471:M471"/>
    <mergeCell ref="A467:E467"/>
    <mergeCell ref="F467:J467"/>
    <mergeCell ref="K467:M467"/>
    <mergeCell ref="A468:E468"/>
    <mergeCell ref="F468:J468"/>
    <mergeCell ref="K468:M468"/>
    <mergeCell ref="A464:M464"/>
    <mergeCell ref="A465:E465"/>
    <mergeCell ref="F465:J465"/>
    <mergeCell ref="K465:M465"/>
    <mergeCell ref="A466:E466"/>
    <mergeCell ref="F466:J466"/>
    <mergeCell ref="K466:M466"/>
    <mergeCell ref="A461:M461"/>
    <mergeCell ref="A462:E462"/>
    <mergeCell ref="F462:J462"/>
    <mergeCell ref="K462:M462"/>
    <mergeCell ref="A463:E463"/>
    <mergeCell ref="F463:J463"/>
    <mergeCell ref="K463:M463"/>
    <mergeCell ref="J458:K458"/>
    <mergeCell ref="L458:M458"/>
    <mergeCell ref="A459:C459"/>
    <mergeCell ref="D459:E459"/>
    <mergeCell ref="F459:H459"/>
    <mergeCell ref="A460:M460"/>
    <mergeCell ref="A448:M448"/>
    <mergeCell ref="A449:A450"/>
    <mergeCell ref="B449:G449"/>
    <mergeCell ref="H449:M449"/>
    <mergeCell ref="J457:K457"/>
    <mergeCell ref="L457:M457"/>
    <mergeCell ref="A446:B446"/>
    <mergeCell ref="C446:G446"/>
    <mergeCell ref="H446:I446"/>
    <mergeCell ref="J446:M446"/>
    <mergeCell ref="A447:B447"/>
    <mergeCell ref="C447:M447"/>
    <mergeCell ref="A444:B444"/>
    <mergeCell ref="C444:G444"/>
    <mergeCell ref="J444:M444"/>
    <mergeCell ref="A445:B445"/>
    <mergeCell ref="C445:G445"/>
    <mergeCell ref="J445:M445"/>
    <mergeCell ref="B440:E440"/>
    <mergeCell ref="H440:J440"/>
    <mergeCell ref="A441:M441"/>
    <mergeCell ref="A442:M442"/>
    <mergeCell ref="A443:B443"/>
    <mergeCell ref="C443:G443"/>
    <mergeCell ref="J443:M443"/>
    <mergeCell ref="B435:C435"/>
    <mergeCell ref="D435:E435"/>
    <mergeCell ref="F435:G435"/>
    <mergeCell ref="B438:I438"/>
    <mergeCell ref="J438:M438"/>
    <mergeCell ref="A439:M439"/>
    <mergeCell ref="B433:C433"/>
    <mergeCell ref="D433:E433"/>
    <mergeCell ref="F433:G433"/>
    <mergeCell ref="J433:K433"/>
    <mergeCell ref="B434:C434"/>
    <mergeCell ref="D434:E434"/>
    <mergeCell ref="F434:G434"/>
    <mergeCell ref="J434:K434"/>
    <mergeCell ref="F440:G440"/>
    <mergeCell ref="A430:G430"/>
    <mergeCell ref="H430:M430"/>
    <mergeCell ref="B431:C431"/>
    <mergeCell ref="F431:G431"/>
    <mergeCell ref="B432:C432"/>
    <mergeCell ref="D432:E432"/>
    <mergeCell ref="F432:G432"/>
    <mergeCell ref="J432:K432"/>
    <mergeCell ref="A423:F423"/>
    <mergeCell ref="G423:M423"/>
    <mergeCell ref="B424:M424"/>
    <mergeCell ref="B425:M425"/>
    <mergeCell ref="A426:C429"/>
    <mergeCell ref="D426:I429"/>
    <mergeCell ref="J426:M429"/>
    <mergeCell ref="A420:E420"/>
    <mergeCell ref="F420:J420"/>
    <mergeCell ref="K420:M420"/>
    <mergeCell ref="A421:M421"/>
    <mergeCell ref="A422:E422"/>
    <mergeCell ref="F422:J422"/>
    <mergeCell ref="K422:M422"/>
    <mergeCell ref="A419:E419"/>
    <mergeCell ref="F419:J419"/>
    <mergeCell ref="K419:M419"/>
    <mergeCell ref="A415:M415"/>
    <mergeCell ref="A416:E416"/>
    <mergeCell ref="F416:J416"/>
    <mergeCell ref="K416:M416"/>
    <mergeCell ref="A417:E417"/>
    <mergeCell ref="F417:J417"/>
    <mergeCell ref="K417:M417"/>
    <mergeCell ref="A412:M412"/>
    <mergeCell ref="A413:E413"/>
    <mergeCell ref="F413:J413"/>
    <mergeCell ref="K413:M413"/>
    <mergeCell ref="A414:E414"/>
    <mergeCell ref="F414:J414"/>
    <mergeCell ref="K414:M414"/>
    <mergeCell ref="A410:C410"/>
    <mergeCell ref="D410:E410"/>
    <mergeCell ref="F410:H410"/>
    <mergeCell ref="A411:M411"/>
    <mergeCell ref="A399:M399"/>
    <mergeCell ref="A400:A401"/>
    <mergeCell ref="B400:G400"/>
    <mergeCell ref="H400:M400"/>
    <mergeCell ref="J408:K408"/>
    <mergeCell ref="L408:M408"/>
    <mergeCell ref="A397:B397"/>
    <mergeCell ref="C397:G397"/>
    <mergeCell ref="H397:I397"/>
    <mergeCell ref="J397:M397"/>
    <mergeCell ref="A398:B398"/>
    <mergeCell ref="C398:M398"/>
    <mergeCell ref="A418:E418"/>
    <mergeCell ref="F418:J418"/>
    <mergeCell ref="K418:M418"/>
    <mergeCell ref="A395:B395"/>
    <mergeCell ref="C395:G395"/>
    <mergeCell ref="J395:M395"/>
    <mergeCell ref="A396:B396"/>
    <mergeCell ref="C396:G396"/>
    <mergeCell ref="J396:M396"/>
    <mergeCell ref="B391:E391"/>
    <mergeCell ref="H391:J391"/>
    <mergeCell ref="A392:M392"/>
    <mergeCell ref="A393:M393"/>
    <mergeCell ref="A394:B394"/>
    <mergeCell ref="C394:G394"/>
    <mergeCell ref="J394:M394"/>
    <mergeCell ref="B389:I389"/>
    <mergeCell ref="J389:M389"/>
    <mergeCell ref="A390:M390"/>
    <mergeCell ref="J409:K409"/>
    <mergeCell ref="L409:M409"/>
    <mergeCell ref="F391:G391"/>
    <mergeCell ref="B386:C386"/>
    <mergeCell ref="D386:E386"/>
    <mergeCell ref="F386:G386"/>
    <mergeCell ref="B384:C384"/>
    <mergeCell ref="D384:E384"/>
    <mergeCell ref="F384:G384"/>
    <mergeCell ref="J384:K384"/>
    <mergeCell ref="B385:C385"/>
    <mergeCell ref="D385:E385"/>
    <mergeCell ref="F385:G385"/>
    <mergeCell ref="J385:K385"/>
    <mergeCell ref="A381:G381"/>
    <mergeCell ref="H381:M381"/>
    <mergeCell ref="B382:C382"/>
    <mergeCell ref="F382:G382"/>
    <mergeCell ref="B383:C383"/>
    <mergeCell ref="D383:E383"/>
    <mergeCell ref="F383:G383"/>
    <mergeCell ref="J383:K383"/>
    <mergeCell ref="B375:M375"/>
    <mergeCell ref="B376:M376"/>
    <mergeCell ref="A377:C380"/>
    <mergeCell ref="D377:I380"/>
    <mergeCell ref="J377:M380"/>
    <mergeCell ref="A371:E371"/>
    <mergeCell ref="F371:J371"/>
    <mergeCell ref="K371:M371"/>
    <mergeCell ref="A372:M372"/>
    <mergeCell ref="A373:E373"/>
    <mergeCell ref="F373:J373"/>
    <mergeCell ref="K373:M373"/>
    <mergeCell ref="A369:E369"/>
    <mergeCell ref="F369:J369"/>
    <mergeCell ref="K369:M369"/>
    <mergeCell ref="A370:E370"/>
    <mergeCell ref="F370:J370"/>
    <mergeCell ref="K370:M370"/>
    <mergeCell ref="A368:E368"/>
    <mergeCell ref="F368:J368"/>
    <mergeCell ref="K368:M368"/>
    <mergeCell ref="A363:M363"/>
    <mergeCell ref="A364:E364"/>
    <mergeCell ref="F364:J364"/>
    <mergeCell ref="K364:M364"/>
    <mergeCell ref="A365:E365"/>
    <mergeCell ref="F365:J365"/>
    <mergeCell ref="K365:M365"/>
    <mergeCell ref="J360:K360"/>
    <mergeCell ref="L360:M360"/>
    <mergeCell ref="A361:C361"/>
    <mergeCell ref="D361:E361"/>
    <mergeCell ref="F361:H361"/>
    <mergeCell ref="A362:M362"/>
    <mergeCell ref="A374:F374"/>
    <mergeCell ref="G374:M374"/>
    <mergeCell ref="J359:K359"/>
    <mergeCell ref="L359:M359"/>
    <mergeCell ref="A348:B348"/>
    <mergeCell ref="C348:G348"/>
    <mergeCell ref="H348:I348"/>
    <mergeCell ref="J348:M348"/>
    <mergeCell ref="A349:B349"/>
    <mergeCell ref="C349:M349"/>
    <mergeCell ref="A346:B346"/>
    <mergeCell ref="C346:G346"/>
    <mergeCell ref="J346:M346"/>
    <mergeCell ref="A347:B347"/>
    <mergeCell ref="C347:G347"/>
    <mergeCell ref="J347:M347"/>
    <mergeCell ref="A366:M366"/>
    <mergeCell ref="A367:E367"/>
    <mergeCell ref="F367:J367"/>
    <mergeCell ref="K367:M367"/>
    <mergeCell ref="B337:C337"/>
    <mergeCell ref="D337:E337"/>
    <mergeCell ref="F337:G337"/>
    <mergeCell ref="B342:E342"/>
    <mergeCell ref="H342:J342"/>
    <mergeCell ref="A343:M343"/>
    <mergeCell ref="A344:M344"/>
    <mergeCell ref="A345:B345"/>
    <mergeCell ref="C345:G345"/>
    <mergeCell ref="J345:M345"/>
    <mergeCell ref="B340:I340"/>
    <mergeCell ref="J340:M340"/>
    <mergeCell ref="A341:M341"/>
    <mergeCell ref="A350:M350"/>
    <mergeCell ref="A351:A352"/>
    <mergeCell ref="B351:G351"/>
    <mergeCell ref="H351:M351"/>
    <mergeCell ref="B335:C335"/>
    <mergeCell ref="D335:E335"/>
    <mergeCell ref="F335:G335"/>
    <mergeCell ref="J335:K335"/>
    <mergeCell ref="B336:C336"/>
    <mergeCell ref="D336:E336"/>
    <mergeCell ref="F336:G336"/>
    <mergeCell ref="J336:K336"/>
    <mergeCell ref="A332:G332"/>
    <mergeCell ref="H332:M332"/>
    <mergeCell ref="B333:C333"/>
    <mergeCell ref="F333:G333"/>
    <mergeCell ref="B334:C334"/>
    <mergeCell ref="D334:E334"/>
    <mergeCell ref="F334:G334"/>
    <mergeCell ref="J334:K334"/>
    <mergeCell ref="A325:F325"/>
    <mergeCell ref="G325:M325"/>
    <mergeCell ref="B326:M326"/>
    <mergeCell ref="B327:M327"/>
    <mergeCell ref="A328:C331"/>
    <mergeCell ref="D328:I331"/>
    <mergeCell ref="J328:M331"/>
    <mergeCell ref="A322:E322"/>
    <mergeCell ref="F322:J322"/>
    <mergeCell ref="K322:M322"/>
    <mergeCell ref="A323:M323"/>
    <mergeCell ref="A324:E324"/>
    <mergeCell ref="F324:J324"/>
    <mergeCell ref="K324:M324"/>
    <mergeCell ref="A320:E320"/>
    <mergeCell ref="F320:J320"/>
    <mergeCell ref="K320:M320"/>
    <mergeCell ref="A321:E321"/>
    <mergeCell ref="F321:J321"/>
    <mergeCell ref="K321:M321"/>
    <mergeCell ref="A317:M317"/>
    <mergeCell ref="A318:E318"/>
    <mergeCell ref="F318:J318"/>
    <mergeCell ref="K318:M318"/>
    <mergeCell ref="A319:E319"/>
    <mergeCell ref="F319:J319"/>
    <mergeCell ref="K319:M319"/>
    <mergeCell ref="A314:M314"/>
    <mergeCell ref="A315:E315"/>
    <mergeCell ref="F315:J315"/>
    <mergeCell ref="K315:M315"/>
    <mergeCell ref="A316:E316"/>
    <mergeCell ref="F316:J316"/>
    <mergeCell ref="K316:M316"/>
    <mergeCell ref="J311:K311"/>
    <mergeCell ref="L311:M311"/>
    <mergeCell ref="A312:C312"/>
    <mergeCell ref="D312:E312"/>
    <mergeCell ref="F312:H312"/>
    <mergeCell ref="A313:M313"/>
    <mergeCell ref="A301:M301"/>
    <mergeCell ref="A302:A303"/>
    <mergeCell ref="B302:G302"/>
    <mergeCell ref="H302:M302"/>
    <mergeCell ref="J310:K310"/>
    <mergeCell ref="L310:M310"/>
    <mergeCell ref="A299:B299"/>
    <mergeCell ref="C299:G299"/>
    <mergeCell ref="H299:I299"/>
    <mergeCell ref="J299:M299"/>
    <mergeCell ref="A300:B300"/>
    <mergeCell ref="C300:M300"/>
    <mergeCell ref="A297:B297"/>
    <mergeCell ref="C297:G297"/>
    <mergeCell ref="J297:M297"/>
    <mergeCell ref="A298:B298"/>
    <mergeCell ref="C298:G298"/>
    <mergeCell ref="J298:M298"/>
    <mergeCell ref="B293:E293"/>
    <mergeCell ref="H293:J293"/>
    <mergeCell ref="A294:M294"/>
    <mergeCell ref="A295:M295"/>
    <mergeCell ref="A296:B296"/>
    <mergeCell ref="C296:G296"/>
    <mergeCell ref="J296:M296"/>
    <mergeCell ref="B288:C288"/>
    <mergeCell ref="D288:E288"/>
    <mergeCell ref="F288:G288"/>
    <mergeCell ref="B291:I291"/>
    <mergeCell ref="J291:M291"/>
    <mergeCell ref="A292:M292"/>
    <mergeCell ref="B286:C286"/>
    <mergeCell ref="D286:E286"/>
    <mergeCell ref="F286:G286"/>
    <mergeCell ref="J286:K286"/>
    <mergeCell ref="B287:C287"/>
    <mergeCell ref="D287:E287"/>
    <mergeCell ref="F287:G287"/>
    <mergeCell ref="J287:K287"/>
    <mergeCell ref="A283:G283"/>
    <mergeCell ref="H283:M283"/>
    <mergeCell ref="B284:C284"/>
    <mergeCell ref="F284:G284"/>
    <mergeCell ref="B285:C285"/>
    <mergeCell ref="D285:E285"/>
    <mergeCell ref="F285:G285"/>
    <mergeCell ref="J285:K285"/>
    <mergeCell ref="A276:F276"/>
    <mergeCell ref="G276:M276"/>
    <mergeCell ref="B277:M277"/>
    <mergeCell ref="B278:M278"/>
    <mergeCell ref="A279:C282"/>
    <mergeCell ref="D279:I282"/>
    <mergeCell ref="J279:M282"/>
    <mergeCell ref="A273:E273"/>
    <mergeCell ref="F273:J273"/>
    <mergeCell ref="K273:M273"/>
    <mergeCell ref="A274:M274"/>
    <mergeCell ref="A275:E275"/>
    <mergeCell ref="F275:J275"/>
    <mergeCell ref="K275:M275"/>
    <mergeCell ref="A271:E271"/>
    <mergeCell ref="F271:J271"/>
    <mergeCell ref="K271:M271"/>
    <mergeCell ref="A272:E272"/>
    <mergeCell ref="F272:J272"/>
    <mergeCell ref="K272:M272"/>
    <mergeCell ref="A268:M268"/>
    <mergeCell ref="A269:E269"/>
    <mergeCell ref="F269:J269"/>
    <mergeCell ref="K269:M269"/>
    <mergeCell ref="A270:E270"/>
    <mergeCell ref="F270:J270"/>
    <mergeCell ref="K270:M270"/>
    <mergeCell ref="A265:M265"/>
    <mergeCell ref="A266:E266"/>
    <mergeCell ref="F266:J266"/>
    <mergeCell ref="K266:M266"/>
    <mergeCell ref="A267:E267"/>
    <mergeCell ref="F267:J267"/>
    <mergeCell ref="K267:M267"/>
    <mergeCell ref="J262:K262"/>
    <mergeCell ref="L262:M262"/>
    <mergeCell ref="A263:C263"/>
    <mergeCell ref="D263:E263"/>
    <mergeCell ref="F263:H263"/>
    <mergeCell ref="A264:M264"/>
    <mergeCell ref="A252:M252"/>
    <mergeCell ref="A253:A254"/>
    <mergeCell ref="B253:G253"/>
    <mergeCell ref="H253:M253"/>
    <mergeCell ref="J261:K261"/>
    <mergeCell ref="L261:M261"/>
    <mergeCell ref="A250:B250"/>
    <mergeCell ref="C250:G250"/>
    <mergeCell ref="H250:I250"/>
    <mergeCell ref="J250:M250"/>
    <mergeCell ref="A251:B251"/>
    <mergeCell ref="C251:M251"/>
    <mergeCell ref="A248:B248"/>
    <mergeCell ref="C248:G248"/>
    <mergeCell ref="J248:M248"/>
    <mergeCell ref="A249:B249"/>
    <mergeCell ref="C249:G249"/>
    <mergeCell ref="J249:M249"/>
    <mergeCell ref="B244:E244"/>
    <mergeCell ref="H244:J244"/>
    <mergeCell ref="A245:M245"/>
    <mergeCell ref="A246:M246"/>
    <mergeCell ref="A247:B247"/>
    <mergeCell ref="C247:G247"/>
    <mergeCell ref="J247:M247"/>
    <mergeCell ref="B240:C240"/>
    <mergeCell ref="D240:E240"/>
    <mergeCell ref="F240:G240"/>
    <mergeCell ref="B242:I242"/>
    <mergeCell ref="J242:M242"/>
    <mergeCell ref="A243:M243"/>
    <mergeCell ref="B238:C238"/>
    <mergeCell ref="D238:E238"/>
    <mergeCell ref="F238:G238"/>
    <mergeCell ref="J238:K238"/>
    <mergeCell ref="B239:C239"/>
    <mergeCell ref="D239:E239"/>
    <mergeCell ref="F239:G239"/>
    <mergeCell ref="J239:K239"/>
    <mergeCell ref="A235:G235"/>
    <mergeCell ref="H235:M235"/>
    <mergeCell ref="B236:C236"/>
    <mergeCell ref="F236:G236"/>
    <mergeCell ref="B237:C237"/>
    <mergeCell ref="D237:E237"/>
    <mergeCell ref="F237:G237"/>
    <mergeCell ref="J237:K237"/>
    <mergeCell ref="A228:F228"/>
    <mergeCell ref="G228:M228"/>
    <mergeCell ref="B229:M229"/>
    <mergeCell ref="B230:M230"/>
    <mergeCell ref="A231:C234"/>
    <mergeCell ref="D231:I234"/>
    <mergeCell ref="J231:M234"/>
    <mergeCell ref="A225:E225"/>
    <mergeCell ref="F225:J225"/>
    <mergeCell ref="K225:M225"/>
    <mergeCell ref="A226:M226"/>
    <mergeCell ref="A227:E227"/>
    <mergeCell ref="F227:J227"/>
    <mergeCell ref="K227:M227"/>
    <mergeCell ref="A223:E223"/>
    <mergeCell ref="F223:J223"/>
    <mergeCell ref="K223:M223"/>
    <mergeCell ref="A224:E224"/>
    <mergeCell ref="F224:J224"/>
    <mergeCell ref="K224:M224"/>
    <mergeCell ref="A220:M220"/>
    <mergeCell ref="A221:E221"/>
    <mergeCell ref="F221:J221"/>
    <mergeCell ref="K221:M221"/>
    <mergeCell ref="A222:E222"/>
    <mergeCell ref="F222:J222"/>
    <mergeCell ref="K222:M222"/>
    <mergeCell ref="A217:M217"/>
    <mergeCell ref="A218:E218"/>
    <mergeCell ref="F218:J218"/>
    <mergeCell ref="K218:M218"/>
    <mergeCell ref="A219:E219"/>
    <mergeCell ref="F219:J219"/>
    <mergeCell ref="K219:M219"/>
    <mergeCell ref="J214:K214"/>
    <mergeCell ref="L214:M214"/>
    <mergeCell ref="A215:C215"/>
    <mergeCell ref="D215:E215"/>
    <mergeCell ref="F215:H215"/>
    <mergeCell ref="A216:M216"/>
    <mergeCell ref="A204:M204"/>
    <mergeCell ref="A205:A206"/>
    <mergeCell ref="B205:G205"/>
    <mergeCell ref="H205:M205"/>
    <mergeCell ref="J213:K213"/>
    <mergeCell ref="L213:M213"/>
    <mergeCell ref="A202:B202"/>
    <mergeCell ref="C202:G202"/>
    <mergeCell ref="H202:I202"/>
    <mergeCell ref="J202:M202"/>
    <mergeCell ref="A203:B203"/>
    <mergeCell ref="C203:M203"/>
    <mergeCell ref="A200:B200"/>
    <mergeCell ref="C200:G200"/>
    <mergeCell ref="J200:M200"/>
    <mergeCell ref="A201:B201"/>
    <mergeCell ref="C201:G201"/>
    <mergeCell ref="J201:M201"/>
    <mergeCell ref="B196:E196"/>
    <mergeCell ref="H196:J196"/>
    <mergeCell ref="A197:M197"/>
    <mergeCell ref="A198:M198"/>
    <mergeCell ref="A199:B199"/>
    <mergeCell ref="C199:G199"/>
    <mergeCell ref="J199:M199"/>
    <mergeCell ref="B192:C192"/>
    <mergeCell ref="D192:E192"/>
    <mergeCell ref="F192:G192"/>
    <mergeCell ref="B194:I194"/>
    <mergeCell ref="J194:M194"/>
    <mergeCell ref="A195:M195"/>
    <mergeCell ref="B190:C190"/>
    <mergeCell ref="D190:E190"/>
    <mergeCell ref="F190:G190"/>
    <mergeCell ref="J190:K190"/>
    <mergeCell ref="B191:C191"/>
    <mergeCell ref="D191:E191"/>
    <mergeCell ref="F191:G191"/>
    <mergeCell ref="J191:K191"/>
    <mergeCell ref="A187:G187"/>
    <mergeCell ref="H187:M187"/>
    <mergeCell ref="B188:C188"/>
    <mergeCell ref="F188:G188"/>
    <mergeCell ref="B189:C189"/>
    <mergeCell ref="D189:E189"/>
    <mergeCell ref="F189:G189"/>
    <mergeCell ref="J189:K189"/>
    <mergeCell ref="A180:F180"/>
    <mergeCell ref="G180:M180"/>
    <mergeCell ref="B181:M181"/>
    <mergeCell ref="B182:M182"/>
    <mergeCell ref="A183:C186"/>
    <mergeCell ref="D183:I186"/>
    <mergeCell ref="J183:M186"/>
    <mergeCell ref="A177:E177"/>
    <mergeCell ref="F177:J177"/>
    <mergeCell ref="K177:M177"/>
    <mergeCell ref="A178:M178"/>
    <mergeCell ref="A179:E179"/>
    <mergeCell ref="F179:J179"/>
    <mergeCell ref="K179:M179"/>
    <mergeCell ref="A175:E175"/>
    <mergeCell ref="F175:J175"/>
    <mergeCell ref="K175:M175"/>
    <mergeCell ref="A176:E176"/>
    <mergeCell ref="F176:J176"/>
    <mergeCell ref="K176:M176"/>
    <mergeCell ref="A172:M172"/>
    <mergeCell ref="A173:E173"/>
    <mergeCell ref="F173:J173"/>
    <mergeCell ref="K173:M173"/>
    <mergeCell ref="A174:E174"/>
    <mergeCell ref="F174:J174"/>
    <mergeCell ref="K174:M174"/>
    <mergeCell ref="A169:M169"/>
    <mergeCell ref="A170:E170"/>
    <mergeCell ref="F170:J170"/>
    <mergeCell ref="K170:M170"/>
    <mergeCell ref="A171:E171"/>
    <mergeCell ref="F171:J171"/>
    <mergeCell ref="K171:M171"/>
    <mergeCell ref="J166:K166"/>
    <mergeCell ref="L166:M166"/>
    <mergeCell ref="A167:C167"/>
    <mergeCell ref="D167:E167"/>
    <mergeCell ref="F167:H167"/>
    <mergeCell ref="A168:M168"/>
    <mergeCell ref="A156:M156"/>
    <mergeCell ref="A157:A158"/>
    <mergeCell ref="B157:G157"/>
    <mergeCell ref="H157:M157"/>
    <mergeCell ref="J165:K165"/>
    <mergeCell ref="L165:M165"/>
    <mergeCell ref="A154:B154"/>
    <mergeCell ref="C154:G154"/>
    <mergeCell ref="H154:I154"/>
    <mergeCell ref="J154:M154"/>
    <mergeCell ref="A155:B155"/>
    <mergeCell ref="C155:M155"/>
    <mergeCell ref="A152:B152"/>
    <mergeCell ref="C152:G152"/>
    <mergeCell ref="J152:M152"/>
    <mergeCell ref="A153:B153"/>
    <mergeCell ref="C153:G153"/>
    <mergeCell ref="J153:M153"/>
    <mergeCell ref="B148:E148"/>
    <mergeCell ref="H148:J148"/>
    <mergeCell ref="A149:M149"/>
    <mergeCell ref="A150:M150"/>
    <mergeCell ref="A151:B151"/>
    <mergeCell ref="C151:G151"/>
    <mergeCell ref="J151:M151"/>
    <mergeCell ref="B144:C144"/>
    <mergeCell ref="D144:E144"/>
    <mergeCell ref="F144:G144"/>
    <mergeCell ref="B146:I146"/>
    <mergeCell ref="J146:M146"/>
    <mergeCell ref="A147:M147"/>
    <mergeCell ref="B142:C142"/>
    <mergeCell ref="D142:E142"/>
    <mergeCell ref="F142:G142"/>
    <mergeCell ref="J142:K142"/>
    <mergeCell ref="B143:C143"/>
    <mergeCell ref="D143:E143"/>
    <mergeCell ref="F143:G143"/>
    <mergeCell ref="J143:K143"/>
    <mergeCell ref="A139:G139"/>
    <mergeCell ref="H139:M139"/>
    <mergeCell ref="B140:C140"/>
    <mergeCell ref="F140:G140"/>
    <mergeCell ref="B141:C141"/>
    <mergeCell ref="D141:E141"/>
    <mergeCell ref="F141:G141"/>
    <mergeCell ref="J141:K141"/>
    <mergeCell ref="A132:F132"/>
    <mergeCell ref="G132:M132"/>
    <mergeCell ref="B133:M133"/>
    <mergeCell ref="B134:M134"/>
    <mergeCell ref="A135:C138"/>
    <mergeCell ref="D135:I138"/>
    <mergeCell ref="J135:M138"/>
    <mergeCell ref="A129:E129"/>
    <mergeCell ref="F129:J129"/>
    <mergeCell ref="K129:M129"/>
    <mergeCell ref="A130:M130"/>
    <mergeCell ref="A131:E131"/>
    <mergeCell ref="F131:J131"/>
    <mergeCell ref="K131:M131"/>
    <mergeCell ref="A127:E127"/>
    <mergeCell ref="F127:J127"/>
    <mergeCell ref="K127:M127"/>
    <mergeCell ref="A128:E128"/>
    <mergeCell ref="F128:J128"/>
    <mergeCell ref="K128:M128"/>
    <mergeCell ref="A124:M124"/>
    <mergeCell ref="A125:E125"/>
    <mergeCell ref="F125:J125"/>
    <mergeCell ref="K125:M125"/>
    <mergeCell ref="A126:E126"/>
    <mergeCell ref="F126:J126"/>
    <mergeCell ref="K126:M126"/>
    <mergeCell ref="A121:M121"/>
    <mergeCell ref="A122:E122"/>
    <mergeCell ref="F122:J122"/>
    <mergeCell ref="K122:M122"/>
    <mergeCell ref="A123:E123"/>
    <mergeCell ref="F123:J123"/>
    <mergeCell ref="K123:M123"/>
    <mergeCell ref="J118:K118"/>
    <mergeCell ref="L118:M118"/>
    <mergeCell ref="A119:C119"/>
    <mergeCell ref="D119:E119"/>
    <mergeCell ref="F119:H119"/>
    <mergeCell ref="A120:M120"/>
    <mergeCell ref="A108:M108"/>
    <mergeCell ref="A109:A110"/>
    <mergeCell ref="B109:G109"/>
    <mergeCell ref="H109:M109"/>
    <mergeCell ref="J117:K117"/>
    <mergeCell ref="L117:M117"/>
    <mergeCell ref="A106:B106"/>
    <mergeCell ref="C106:G106"/>
    <mergeCell ref="H106:I106"/>
    <mergeCell ref="J106:M106"/>
    <mergeCell ref="A107:B107"/>
    <mergeCell ref="C107:M107"/>
    <mergeCell ref="A104:B104"/>
    <mergeCell ref="C104:G104"/>
    <mergeCell ref="J104:M104"/>
    <mergeCell ref="A105:B105"/>
    <mergeCell ref="C105:G105"/>
    <mergeCell ref="J105:M105"/>
    <mergeCell ref="B100:E100"/>
    <mergeCell ref="H100:J100"/>
    <mergeCell ref="A101:M101"/>
    <mergeCell ref="A102:M102"/>
    <mergeCell ref="A103:B103"/>
    <mergeCell ref="C103:G103"/>
    <mergeCell ref="J103:M103"/>
    <mergeCell ref="B96:C96"/>
    <mergeCell ref="D96:E96"/>
    <mergeCell ref="F96:G96"/>
    <mergeCell ref="B98:I98"/>
    <mergeCell ref="J98:M98"/>
    <mergeCell ref="A99:M99"/>
    <mergeCell ref="B94:C94"/>
    <mergeCell ref="D94:E94"/>
    <mergeCell ref="F94:G94"/>
    <mergeCell ref="J94:K94"/>
    <mergeCell ref="B95:C95"/>
    <mergeCell ref="D95:E95"/>
    <mergeCell ref="F95:G95"/>
    <mergeCell ref="J95:K95"/>
    <mergeCell ref="A91:G91"/>
    <mergeCell ref="H91:M91"/>
    <mergeCell ref="B92:C92"/>
    <mergeCell ref="F92:G92"/>
    <mergeCell ref="B93:C93"/>
    <mergeCell ref="D93:E93"/>
    <mergeCell ref="F93:G93"/>
    <mergeCell ref="J93:K93"/>
    <mergeCell ref="A84:F84"/>
    <mergeCell ref="G84:M84"/>
    <mergeCell ref="B85:M85"/>
    <mergeCell ref="B86:M86"/>
    <mergeCell ref="A87:C90"/>
    <mergeCell ref="D87:I90"/>
    <mergeCell ref="J87:M90"/>
    <mergeCell ref="A81:E81"/>
    <mergeCell ref="F81:J81"/>
    <mergeCell ref="K81:M81"/>
    <mergeCell ref="A82:M82"/>
    <mergeCell ref="A83:E83"/>
    <mergeCell ref="F83:J83"/>
    <mergeCell ref="K83:M83"/>
    <mergeCell ref="A79:E79"/>
    <mergeCell ref="F79:J79"/>
    <mergeCell ref="K79:M79"/>
    <mergeCell ref="A80:E80"/>
    <mergeCell ref="F80:J80"/>
    <mergeCell ref="K80:M80"/>
    <mergeCell ref="A76:M76"/>
    <mergeCell ref="A77:E77"/>
    <mergeCell ref="F77:J77"/>
    <mergeCell ref="K77:M77"/>
    <mergeCell ref="A78:E78"/>
    <mergeCell ref="F78:J78"/>
    <mergeCell ref="K78:M78"/>
    <mergeCell ref="A73:M73"/>
    <mergeCell ref="A74:E74"/>
    <mergeCell ref="F74:J74"/>
    <mergeCell ref="K74:M74"/>
    <mergeCell ref="A75:E75"/>
    <mergeCell ref="F75:J75"/>
    <mergeCell ref="K75:M75"/>
    <mergeCell ref="J70:K70"/>
    <mergeCell ref="L70:M70"/>
    <mergeCell ref="A71:C71"/>
    <mergeCell ref="D71:E71"/>
    <mergeCell ref="F71:H71"/>
    <mergeCell ref="A72:M72"/>
    <mergeCell ref="A60:M60"/>
    <mergeCell ref="A61:A62"/>
    <mergeCell ref="B61:G61"/>
    <mergeCell ref="H61:M61"/>
    <mergeCell ref="J69:K69"/>
    <mergeCell ref="L69:M69"/>
    <mergeCell ref="A58:B58"/>
    <mergeCell ref="C58:G58"/>
    <mergeCell ref="H58:I58"/>
    <mergeCell ref="J58:M58"/>
    <mergeCell ref="A59:B59"/>
    <mergeCell ref="C59:M59"/>
    <mergeCell ref="A56:B56"/>
    <mergeCell ref="C56:G56"/>
    <mergeCell ref="J56:M56"/>
    <mergeCell ref="A57:B57"/>
    <mergeCell ref="C57:G57"/>
    <mergeCell ref="J57:M57"/>
    <mergeCell ref="B52:E52"/>
    <mergeCell ref="H52:J52"/>
    <mergeCell ref="A53:M53"/>
    <mergeCell ref="A54:M54"/>
    <mergeCell ref="A55:B55"/>
    <mergeCell ref="C55:G55"/>
    <mergeCell ref="J55:M55"/>
    <mergeCell ref="B47:C47"/>
    <mergeCell ref="D47:E47"/>
    <mergeCell ref="F47:G47"/>
    <mergeCell ref="B50:I50"/>
    <mergeCell ref="J50:M50"/>
    <mergeCell ref="A51:M51"/>
    <mergeCell ref="B45:C45"/>
    <mergeCell ref="D45:E45"/>
    <mergeCell ref="F45:G45"/>
    <mergeCell ref="J45:K45"/>
    <mergeCell ref="B46:C46"/>
    <mergeCell ref="D46:E46"/>
    <mergeCell ref="F46:G46"/>
    <mergeCell ref="J46:K46"/>
    <mergeCell ref="A42:G42"/>
    <mergeCell ref="H42:M42"/>
    <mergeCell ref="B43:C43"/>
    <mergeCell ref="F43:G43"/>
    <mergeCell ref="B44:C44"/>
    <mergeCell ref="D44:E44"/>
    <mergeCell ref="F44:G44"/>
    <mergeCell ref="J44:K44"/>
    <mergeCell ref="A35:F35"/>
    <mergeCell ref="G35:M35"/>
    <mergeCell ref="B36:M36"/>
    <mergeCell ref="B37:M37"/>
    <mergeCell ref="A38:C41"/>
    <mergeCell ref="D38:I41"/>
    <mergeCell ref="J38:M41"/>
    <mergeCell ref="A32:E32"/>
    <mergeCell ref="F32:J32"/>
    <mergeCell ref="K32:M32"/>
    <mergeCell ref="A33:M33"/>
    <mergeCell ref="A34:E34"/>
    <mergeCell ref="F34:J34"/>
    <mergeCell ref="K34:M34"/>
    <mergeCell ref="A30:E30"/>
    <mergeCell ref="F30:J30"/>
    <mergeCell ref="K30:M30"/>
    <mergeCell ref="A31:E31"/>
    <mergeCell ref="F31:J31"/>
    <mergeCell ref="K31:M31"/>
    <mergeCell ref="A27:M27"/>
    <mergeCell ref="A28:E28"/>
    <mergeCell ref="F28:J28"/>
    <mergeCell ref="K28:M28"/>
    <mergeCell ref="A29:E29"/>
    <mergeCell ref="F29:J29"/>
    <mergeCell ref="K29:M29"/>
    <mergeCell ref="A23:M23"/>
    <mergeCell ref="A24:M24"/>
    <mergeCell ref="A25:E25"/>
    <mergeCell ref="F25:J25"/>
    <mergeCell ref="K25:M25"/>
    <mergeCell ref="A26:E26"/>
    <mergeCell ref="F26:J26"/>
    <mergeCell ref="K26:M26"/>
    <mergeCell ref="J20:K20"/>
    <mergeCell ref="L20:M20"/>
    <mergeCell ref="J21:K21"/>
    <mergeCell ref="L21:M21"/>
    <mergeCell ref="A22:C22"/>
    <mergeCell ref="F22:H22"/>
    <mergeCell ref="A10:B10"/>
    <mergeCell ref="C10:M10"/>
    <mergeCell ref="A11:M11"/>
    <mergeCell ref="A12:A13"/>
    <mergeCell ref="B12:G12"/>
    <mergeCell ref="H12:M12"/>
    <mergeCell ref="A8:B8"/>
    <mergeCell ref="C8:G8"/>
    <mergeCell ref="J8:M8"/>
    <mergeCell ref="A9:B9"/>
    <mergeCell ref="C9:G9"/>
    <mergeCell ref="H9:I9"/>
    <mergeCell ref="J9:M9"/>
    <mergeCell ref="A5:M5"/>
    <mergeCell ref="A6:B6"/>
    <mergeCell ref="C6:G6"/>
    <mergeCell ref="J6:M6"/>
    <mergeCell ref="A7:B7"/>
    <mergeCell ref="C7:G7"/>
    <mergeCell ref="J7:M7"/>
    <mergeCell ref="B1:I1"/>
    <mergeCell ref="J1:M1"/>
    <mergeCell ref="A2:M2"/>
    <mergeCell ref="B3:E3"/>
    <mergeCell ref="H3:J3"/>
    <mergeCell ref="A4:M4"/>
    <mergeCell ref="B1305:I1305"/>
    <mergeCell ref="J1305:M1305"/>
    <mergeCell ref="A1306:M1306"/>
    <mergeCell ref="B1307:E1307"/>
    <mergeCell ref="H1307:J1307"/>
    <mergeCell ref="A1308:M1308"/>
    <mergeCell ref="A1309:M1309"/>
    <mergeCell ref="A1310:B1310"/>
    <mergeCell ref="C1310:G1310"/>
    <mergeCell ref="J1310:M1310"/>
    <mergeCell ref="A1311:B1311"/>
    <mergeCell ref="C1311:G1311"/>
    <mergeCell ref="J1311:M1311"/>
    <mergeCell ref="A1312:B1312"/>
    <mergeCell ref="C1312:G1312"/>
    <mergeCell ref="J1312:M1312"/>
    <mergeCell ref="A1313:B1313"/>
    <mergeCell ref="C1313:G1313"/>
    <mergeCell ref="H1313:I1313"/>
    <mergeCell ref="J1313:M1313"/>
    <mergeCell ref="F1307:G1307"/>
    <mergeCell ref="A1314:B1314"/>
    <mergeCell ref="C1314:M1314"/>
    <mergeCell ref="A1315:M1315"/>
    <mergeCell ref="A1316:A1317"/>
    <mergeCell ref="B1316:G1316"/>
    <mergeCell ref="H1316:M1316"/>
    <mergeCell ref="J1324:K1324"/>
    <mergeCell ref="L1324:M1324"/>
    <mergeCell ref="J1325:K1325"/>
    <mergeCell ref="L1325:M1325"/>
    <mergeCell ref="A1326:C1326"/>
    <mergeCell ref="D1326:E1326"/>
    <mergeCell ref="F1326:H1326"/>
    <mergeCell ref="A1327:M1327"/>
    <mergeCell ref="A1328:M1328"/>
    <mergeCell ref="A1329:E1329"/>
    <mergeCell ref="F1329:J1329"/>
    <mergeCell ref="K1329:M1329"/>
    <mergeCell ref="A1330:E1330"/>
    <mergeCell ref="F1330:J1330"/>
    <mergeCell ref="K1330:M1330"/>
    <mergeCell ref="A1331:M1331"/>
    <mergeCell ref="A1332:E1332"/>
    <mergeCell ref="F1332:J1332"/>
    <mergeCell ref="K1332:M1332"/>
    <mergeCell ref="A1333:E1333"/>
    <mergeCell ref="F1333:J1333"/>
    <mergeCell ref="K1333:M1333"/>
    <mergeCell ref="A1334:E1334"/>
    <mergeCell ref="F1334:J1334"/>
    <mergeCell ref="K1334:M1334"/>
    <mergeCell ref="A1335:E1335"/>
    <mergeCell ref="F1335:J1335"/>
    <mergeCell ref="K1335:M1335"/>
    <mergeCell ref="A1336:E1336"/>
    <mergeCell ref="F1336:J1336"/>
    <mergeCell ref="K1336:M1336"/>
    <mergeCell ref="A1337:M1337"/>
    <mergeCell ref="A1338:E1338"/>
    <mergeCell ref="F1338:J1338"/>
    <mergeCell ref="K1338:M1338"/>
    <mergeCell ref="A1339:F1339"/>
    <mergeCell ref="G1339:M1339"/>
    <mergeCell ref="B1340:M1340"/>
    <mergeCell ref="B1341:M1341"/>
    <mergeCell ref="A1342:C1345"/>
    <mergeCell ref="D1342:I1345"/>
    <mergeCell ref="J1342:M1345"/>
    <mergeCell ref="A1346:G1346"/>
    <mergeCell ref="H1346:M1346"/>
    <mergeCell ref="B1347:C1347"/>
    <mergeCell ref="F1347:G1347"/>
    <mergeCell ref="B1348:C1348"/>
    <mergeCell ref="D1348:E1348"/>
    <mergeCell ref="F1348:G1348"/>
    <mergeCell ref="J1348:K1348"/>
    <mergeCell ref="B1349:C1349"/>
    <mergeCell ref="D1349:E1349"/>
    <mergeCell ref="F1349:G1349"/>
    <mergeCell ref="J1349:K1349"/>
    <mergeCell ref="B1350:C1350"/>
    <mergeCell ref="D1350:E1350"/>
    <mergeCell ref="F1350:G1350"/>
    <mergeCell ref="J1350:K1350"/>
    <mergeCell ref="B1351:C1351"/>
    <mergeCell ref="D1351:E1351"/>
    <mergeCell ref="F1351:G1351"/>
    <mergeCell ref="B1353:I1353"/>
    <mergeCell ref="J1353:M1353"/>
    <mergeCell ref="A1354:M1354"/>
    <mergeCell ref="B1355:E1355"/>
    <mergeCell ref="H1355:J1355"/>
    <mergeCell ref="A1356:M1356"/>
    <mergeCell ref="A1357:M1357"/>
    <mergeCell ref="A1358:B1358"/>
    <mergeCell ref="C1358:G1358"/>
    <mergeCell ref="J1358:M1358"/>
    <mergeCell ref="A1359:B1359"/>
    <mergeCell ref="C1359:G1359"/>
    <mergeCell ref="J1359:M1359"/>
    <mergeCell ref="A1360:B1360"/>
    <mergeCell ref="C1360:G1360"/>
    <mergeCell ref="J1360:M1360"/>
    <mergeCell ref="A1361:B1361"/>
    <mergeCell ref="C1361:G1361"/>
    <mergeCell ref="H1361:I1361"/>
    <mergeCell ref="J1361:M1361"/>
    <mergeCell ref="A1362:B1362"/>
    <mergeCell ref="C1362:M1362"/>
    <mergeCell ref="A1363:M1363"/>
    <mergeCell ref="A1364:A1365"/>
    <mergeCell ref="B1364:G1364"/>
    <mergeCell ref="H1364:M1364"/>
    <mergeCell ref="J1372:K1372"/>
    <mergeCell ref="L1372:M1372"/>
    <mergeCell ref="J1373:K1373"/>
    <mergeCell ref="L1373:M1373"/>
    <mergeCell ref="A1374:C1374"/>
    <mergeCell ref="D1374:E1374"/>
    <mergeCell ref="F1374:H1374"/>
    <mergeCell ref="A1375:M1375"/>
    <mergeCell ref="A1376:M1376"/>
    <mergeCell ref="A1377:E1377"/>
    <mergeCell ref="F1377:J1377"/>
    <mergeCell ref="K1377:M1377"/>
    <mergeCell ref="A1378:E1378"/>
    <mergeCell ref="F1378:J1378"/>
    <mergeCell ref="K1378:M1378"/>
    <mergeCell ref="A1379:M1379"/>
    <mergeCell ref="A1380:E1380"/>
    <mergeCell ref="F1380:J1380"/>
    <mergeCell ref="K1380:M1380"/>
    <mergeCell ref="A1381:E1381"/>
    <mergeCell ref="F1381:J1381"/>
    <mergeCell ref="K1381:M1381"/>
    <mergeCell ref="A1382:E1382"/>
    <mergeCell ref="F1382:J1382"/>
    <mergeCell ref="K1382:M1382"/>
    <mergeCell ref="A1383:E1383"/>
    <mergeCell ref="F1383:J1383"/>
    <mergeCell ref="K1383:M1383"/>
    <mergeCell ref="A1384:E1384"/>
    <mergeCell ref="F1384:J1384"/>
    <mergeCell ref="K1384:M1384"/>
    <mergeCell ref="A1385:M1385"/>
    <mergeCell ref="A1386:E1386"/>
    <mergeCell ref="F1386:J1386"/>
    <mergeCell ref="K1386:M1386"/>
    <mergeCell ref="A1387:F1387"/>
    <mergeCell ref="G1387:M1387"/>
    <mergeCell ref="B1388:M1388"/>
    <mergeCell ref="B1389:M1389"/>
    <mergeCell ref="A1390:C1393"/>
    <mergeCell ref="D1390:I1393"/>
    <mergeCell ref="J1390:M1393"/>
    <mergeCell ref="A1394:G1394"/>
    <mergeCell ref="H1394:M1394"/>
    <mergeCell ref="B1395:C1395"/>
    <mergeCell ref="F1395:G1395"/>
    <mergeCell ref="B1396:C1396"/>
    <mergeCell ref="D1396:E1396"/>
    <mergeCell ref="F1396:G1396"/>
    <mergeCell ref="J1396:K1396"/>
    <mergeCell ref="B1397:C1397"/>
    <mergeCell ref="D1397:E1397"/>
    <mergeCell ref="F1397:G1397"/>
    <mergeCell ref="J1397:K1397"/>
    <mergeCell ref="B1398:C1398"/>
    <mergeCell ref="D1398:E1398"/>
    <mergeCell ref="F1398:G1398"/>
    <mergeCell ref="J1398:K1398"/>
    <mergeCell ref="B1399:C1399"/>
    <mergeCell ref="D1399:E1399"/>
    <mergeCell ref="F1399:G1399"/>
    <mergeCell ref="B1401:I1401"/>
    <mergeCell ref="J1401:M1401"/>
    <mergeCell ref="A1402:M1402"/>
    <mergeCell ref="B1403:E1403"/>
    <mergeCell ref="H1403:J1403"/>
    <mergeCell ref="A1404:M1404"/>
    <mergeCell ref="F1403:G1403"/>
    <mergeCell ref="A1405:M1405"/>
    <mergeCell ref="A1406:B1406"/>
    <mergeCell ref="C1406:G1406"/>
    <mergeCell ref="J1406:M1406"/>
    <mergeCell ref="A1407:B1407"/>
    <mergeCell ref="C1407:G1407"/>
    <mergeCell ref="J1407:M1407"/>
    <mergeCell ref="A1408:B1408"/>
    <mergeCell ref="C1408:G1408"/>
    <mergeCell ref="J1408:M1408"/>
    <mergeCell ref="A1409:B1409"/>
    <mergeCell ref="C1409:G1409"/>
    <mergeCell ref="H1409:I1409"/>
    <mergeCell ref="J1409:M1409"/>
    <mergeCell ref="A1410:B1410"/>
    <mergeCell ref="C1410:M1410"/>
    <mergeCell ref="A1411:M1411"/>
    <mergeCell ref="A1412:A1413"/>
    <mergeCell ref="B1412:G1412"/>
    <mergeCell ref="H1412:M1412"/>
    <mergeCell ref="J1420:K1420"/>
    <mergeCell ref="L1420:M1420"/>
    <mergeCell ref="J1421:K1421"/>
    <mergeCell ref="L1421:M1421"/>
    <mergeCell ref="A1422:C1422"/>
    <mergeCell ref="D1422:E1422"/>
    <mergeCell ref="F1422:H1422"/>
    <mergeCell ref="A1423:M1423"/>
    <mergeCell ref="A1424:M1424"/>
    <mergeCell ref="A1425:E1425"/>
    <mergeCell ref="F1425:J1425"/>
    <mergeCell ref="K1425:M1425"/>
    <mergeCell ref="A1426:E1426"/>
    <mergeCell ref="F1426:J1426"/>
    <mergeCell ref="K1426:M1426"/>
    <mergeCell ref="A1427:M1427"/>
    <mergeCell ref="A1428:E1428"/>
    <mergeCell ref="F1428:J1428"/>
    <mergeCell ref="K1428:M1428"/>
    <mergeCell ref="A1429:E1429"/>
    <mergeCell ref="F1429:J1429"/>
    <mergeCell ref="K1429:M1429"/>
    <mergeCell ref="A1430:E1430"/>
    <mergeCell ref="F1430:J1430"/>
    <mergeCell ref="K1430:M1430"/>
    <mergeCell ref="A1431:E1431"/>
    <mergeCell ref="F1431:J1431"/>
    <mergeCell ref="K1431:M1431"/>
    <mergeCell ref="A1432:E1432"/>
    <mergeCell ref="F1432:J1432"/>
    <mergeCell ref="K1432:M1432"/>
    <mergeCell ref="A1433:M1433"/>
    <mergeCell ref="A1434:E1434"/>
    <mergeCell ref="F1434:J1434"/>
    <mergeCell ref="K1434:M1434"/>
    <mergeCell ref="A1435:F1435"/>
    <mergeCell ref="G1435:M1435"/>
    <mergeCell ref="B1436:M1436"/>
    <mergeCell ref="B1437:M1437"/>
    <mergeCell ref="A1438:C1441"/>
    <mergeCell ref="D1438:I1441"/>
    <mergeCell ref="J1438:M1441"/>
    <mergeCell ref="A1442:G1442"/>
    <mergeCell ref="H1442:M1442"/>
    <mergeCell ref="B1443:C1443"/>
    <mergeCell ref="F1443:G1443"/>
    <mergeCell ref="B1444:C1444"/>
    <mergeCell ref="D1444:E1444"/>
    <mergeCell ref="F1444:G1444"/>
    <mergeCell ref="J1444:K1444"/>
    <mergeCell ref="B1445:C1445"/>
    <mergeCell ref="D1445:E1445"/>
    <mergeCell ref="F1445:G1445"/>
    <mergeCell ref="J1445:K1445"/>
    <mergeCell ref="B1446:C1446"/>
    <mergeCell ref="D1446:E1446"/>
    <mergeCell ref="F1446:G1446"/>
    <mergeCell ref="J1446:K1446"/>
    <mergeCell ref="B1447:C1447"/>
    <mergeCell ref="D1447:E1447"/>
    <mergeCell ref="F1447:G1447"/>
    <mergeCell ref="B1449:I1449"/>
    <mergeCell ref="J1449:M1449"/>
    <mergeCell ref="A1450:M1450"/>
    <mergeCell ref="B1451:E1451"/>
    <mergeCell ref="H1451:J1451"/>
    <mergeCell ref="A1452:M1452"/>
    <mergeCell ref="A1453:M1453"/>
    <mergeCell ref="A1454:B1454"/>
    <mergeCell ref="C1454:G1454"/>
    <mergeCell ref="J1454:M1454"/>
    <mergeCell ref="A1455:B1455"/>
    <mergeCell ref="C1455:G1455"/>
    <mergeCell ref="J1455:M1455"/>
    <mergeCell ref="A1456:B1456"/>
    <mergeCell ref="C1456:G1456"/>
    <mergeCell ref="J1456:M1456"/>
    <mergeCell ref="A1457:B1457"/>
    <mergeCell ref="C1457:G1457"/>
    <mergeCell ref="H1457:I1457"/>
    <mergeCell ref="J1457:M1457"/>
    <mergeCell ref="A1458:B1458"/>
    <mergeCell ref="C1458:M1458"/>
    <mergeCell ref="A1459:M1459"/>
    <mergeCell ref="A1460:A1461"/>
    <mergeCell ref="B1460:G1460"/>
    <mergeCell ref="H1460:M1460"/>
    <mergeCell ref="J1468:K1468"/>
    <mergeCell ref="L1468:M1468"/>
    <mergeCell ref="J1469:K1469"/>
    <mergeCell ref="L1469:M1469"/>
    <mergeCell ref="A1470:C1470"/>
    <mergeCell ref="D1470:E1470"/>
    <mergeCell ref="F1470:H1470"/>
    <mergeCell ref="A1471:M1471"/>
    <mergeCell ref="A1472:M1472"/>
    <mergeCell ref="A1473:E1473"/>
    <mergeCell ref="F1473:J1473"/>
    <mergeCell ref="K1473:M1473"/>
    <mergeCell ref="A1474:E1474"/>
    <mergeCell ref="F1474:J1474"/>
    <mergeCell ref="K1474:M1474"/>
    <mergeCell ref="A1475:M1475"/>
    <mergeCell ref="A1476:E1476"/>
    <mergeCell ref="F1476:J1476"/>
    <mergeCell ref="K1476:M1476"/>
    <mergeCell ref="A1477:E1477"/>
    <mergeCell ref="F1477:J1477"/>
    <mergeCell ref="K1477:M1477"/>
    <mergeCell ref="A1478:E1478"/>
    <mergeCell ref="F1478:J1478"/>
    <mergeCell ref="K1478:M1478"/>
    <mergeCell ref="A1479:E1479"/>
    <mergeCell ref="F1479:J1479"/>
    <mergeCell ref="K1479:M1479"/>
    <mergeCell ref="A1480:E1480"/>
    <mergeCell ref="F1480:J1480"/>
    <mergeCell ref="K1480:M1480"/>
    <mergeCell ref="A1481:M1481"/>
    <mergeCell ref="A1482:E1482"/>
    <mergeCell ref="F1482:J1482"/>
    <mergeCell ref="K1482:M1482"/>
    <mergeCell ref="A1483:F1483"/>
    <mergeCell ref="G1483:M1483"/>
    <mergeCell ref="B1484:M1484"/>
    <mergeCell ref="B1485:M1485"/>
    <mergeCell ref="A1486:C1489"/>
    <mergeCell ref="D1486:I1489"/>
    <mergeCell ref="J1486:M1489"/>
    <mergeCell ref="A1490:G1490"/>
    <mergeCell ref="H1490:M1490"/>
    <mergeCell ref="B1491:C1491"/>
    <mergeCell ref="F1491:G1491"/>
    <mergeCell ref="B1492:C1492"/>
    <mergeCell ref="D1492:E1492"/>
    <mergeCell ref="F1492:G1492"/>
    <mergeCell ref="J1492:K1492"/>
    <mergeCell ref="B1493:C1493"/>
    <mergeCell ref="D1493:E1493"/>
    <mergeCell ref="F1493:G1493"/>
    <mergeCell ref="J1493:K1493"/>
    <mergeCell ref="B1494:C1494"/>
    <mergeCell ref="D1494:E1494"/>
    <mergeCell ref="F1494:G1494"/>
    <mergeCell ref="J1494:K1494"/>
    <mergeCell ref="B1495:C1495"/>
    <mergeCell ref="D1495:E1495"/>
    <mergeCell ref="F1495:G1495"/>
    <mergeCell ref="B1497:I1497"/>
    <mergeCell ref="J1497:M1497"/>
    <mergeCell ref="A1498:M1498"/>
    <mergeCell ref="B1499:E1499"/>
    <mergeCell ref="H1499:J1499"/>
    <mergeCell ref="A1500:M1500"/>
    <mergeCell ref="A1501:M1501"/>
    <mergeCell ref="A1502:B1502"/>
    <mergeCell ref="C1502:G1502"/>
    <mergeCell ref="J1502:M1502"/>
    <mergeCell ref="A1503:B1503"/>
    <mergeCell ref="C1503:G1503"/>
    <mergeCell ref="J1503:M1503"/>
    <mergeCell ref="A1504:B1504"/>
    <mergeCell ref="C1504:G1504"/>
    <mergeCell ref="J1504:M1504"/>
    <mergeCell ref="A1505:B1505"/>
    <mergeCell ref="C1505:G1505"/>
    <mergeCell ref="H1505:I1505"/>
    <mergeCell ref="J1505:M1505"/>
    <mergeCell ref="A1506:B1506"/>
    <mergeCell ref="C1506:M1506"/>
    <mergeCell ref="A1507:M1507"/>
    <mergeCell ref="A1508:A1509"/>
    <mergeCell ref="B1508:G1508"/>
    <mergeCell ref="H1508:M1508"/>
    <mergeCell ref="J1516:K1516"/>
    <mergeCell ref="L1516:M1516"/>
    <mergeCell ref="J1517:K1517"/>
    <mergeCell ref="L1517:M1517"/>
    <mergeCell ref="A1518:C1518"/>
    <mergeCell ref="D1518:E1518"/>
    <mergeCell ref="F1518:H1518"/>
    <mergeCell ref="A1519:M1519"/>
    <mergeCell ref="A1520:M1520"/>
    <mergeCell ref="A1521:E1521"/>
    <mergeCell ref="F1521:J1521"/>
    <mergeCell ref="K1521:M1521"/>
    <mergeCell ref="A1522:E1522"/>
    <mergeCell ref="F1522:J1522"/>
    <mergeCell ref="K1522:M1522"/>
    <mergeCell ref="A1523:M1523"/>
    <mergeCell ref="A1524:E1524"/>
    <mergeCell ref="F1524:J1524"/>
    <mergeCell ref="K1524:M1524"/>
    <mergeCell ref="A1525:E1525"/>
    <mergeCell ref="F1525:J1525"/>
    <mergeCell ref="K1525:M1525"/>
    <mergeCell ref="A1526:E1526"/>
    <mergeCell ref="F1526:J1526"/>
    <mergeCell ref="K1526:M1526"/>
    <mergeCell ref="A1527:E1527"/>
    <mergeCell ref="F1527:J1527"/>
    <mergeCell ref="K1527:M1527"/>
    <mergeCell ref="A1528:E1528"/>
    <mergeCell ref="F1528:J1528"/>
    <mergeCell ref="K1528:M1528"/>
    <mergeCell ref="A1529:M1529"/>
    <mergeCell ref="B1541:C1541"/>
    <mergeCell ref="D1541:E1541"/>
    <mergeCell ref="F1541:G1541"/>
    <mergeCell ref="J1541:K1541"/>
    <mergeCell ref="B1542:C1542"/>
    <mergeCell ref="D1542:E1542"/>
    <mergeCell ref="F1542:G1542"/>
    <mergeCell ref="J1542:K1542"/>
    <mergeCell ref="B1543:C1543"/>
    <mergeCell ref="D1543:E1543"/>
    <mergeCell ref="F1543:G1543"/>
    <mergeCell ref="A1530:E1530"/>
    <mergeCell ref="F1530:J1530"/>
    <mergeCell ref="K1530:M1530"/>
    <mergeCell ref="A1531:F1531"/>
    <mergeCell ref="G1531:M1531"/>
    <mergeCell ref="B1532:M1532"/>
    <mergeCell ref="B1533:M1533"/>
    <mergeCell ref="A1534:C1537"/>
    <mergeCell ref="D1534:I1537"/>
    <mergeCell ref="J1534:M1537"/>
    <mergeCell ref="A1538:G1538"/>
    <mergeCell ref="H1538:M1538"/>
    <mergeCell ref="B1539:C1539"/>
    <mergeCell ref="F1539:G1539"/>
    <mergeCell ref="B1540:C1540"/>
    <mergeCell ref="D1540:E1540"/>
    <mergeCell ref="F1540:G1540"/>
    <mergeCell ref="J1540:K1540"/>
  </mergeCells>
  <hyperlinks>
    <hyperlink ref="K3" r:id="rId1"/>
    <hyperlink ref="K52" r:id="rId2"/>
    <hyperlink ref="K100" r:id="rId3"/>
    <hyperlink ref="K148" r:id="rId4"/>
    <hyperlink ref="K196" r:id="rId5"/>
    <hyperlink ref="K244" r:id="rId6"/>
    <hyperlink ref="K293" r:id="rId7"/>
    <hyperlink ref="K342" r:id="rId8"/>
    <hyperlink ref="K391" r:id="rId9"/>
    <hyperlink ref="K440" r:id="rId10"/>
    <hyperlink ref="K488" r:id="rId11"/>
    <hyperlink ref="K536" r:id="rId12"/>
    <hyperlink ref="K584" r:id="rId13"/>
    <hyperlink ref="K631" r:id="rId14"/>
    <hyperlink ref="K680" r:id="rId15"/>
    <hyperlink ref="K728" r:id="rId16"/>
    <hyperlink ref="K776" r:id="rId17"/>
    <hyperlink ref="K824" r:id="rId18"/>
    <hyperlink ref="K872" r:id="rId19"/>
    <hyperlink ref="K921" r:id="rId20"/>
    <hyperlink ref="K969" r:id="rId21"/>
    <hyperlink ref="K1017" r:id="rId22"/>
    <hyperlink ref="K1066" r:id="rId23"/>
    <hyperlink ref="K1115" r:id="rId24"/>
    <hyperlink ref="K1163" r:id="rId25"/>
    <hyperlink ref="K1211" r:id="rId26"/>
    <hyperlink ref="K1259" r:id="rId27"/>
    <hyperlink ref="K1307" r:id="rId28"/>
    <hyperlink ref="K1355" r:id="rId29"/>
    <hyperlink ref="K1403" r:id="rId30"/>
    <hyperlink ref="K1451" r:id="rId31"/>
    <hyperlink ref="K1499" r:id="rId32"/>
  </hyperlinks>
  <pageMargins left="0.45" right="0.25" top="0.38" bottom="0.28999999999999998" header="0.43" footer="0.3"/>
  <pageSetup paperSize="9" scale="46" orientation="portrait" r:id="rId33"/>
  <rowBreaks count="31" manualBreakCount="31">
    <brk id="47" max="12" man="1"/>
    <brk id="96" max="12" man="1"/>
    <brk id="144" max="12" man="1"/>
    <brk id="192" max="12" man="1"/>
    <brk id="240" max="12" man="1"/>
    <brk id="288" max="12" man="1"/>
    <brk id="337" max="12" man="1"/>
    <brk id="386" max="12" man="1"/>
    <brk id="435" max="12" man="1"/>
    <brk id="484" max="12" man="1"/>
    <brk id="532" max="12" man="1"/>
    <brk id="580" max="12" man="1"/>
    <brk id="627" max="12" man="1"/>
    <brk id="675" max="12" man="1"/>
    <brk id="724" max="12" man="1"/>
    <brk id="772" max="12" man="1"/>
    <brk id="820" max="12" man="1"/>
    <brk id="868" max="12" man="1"/>
    <brk id="916" max="12" man="1"/>
    <brk id="965" max="12" man="1"/>
    <brk id="1013" max="12" man="1"/>
    <brk id="1061" max="12" man="1"/>
    <brk id="1110" max="12" man="1"/>
    <brk id="1159" max="12" man="1"/>
    <brk id="1207" max="12" man="1"/>
    <brk id="1255" max="12" man="1"/>
    <brk id="1303" max="12" man="1"/>
    <brk id="1351" max="12" man="1"/>
    <brk id="1399" max="12" man="1"/>
    <brk id="1447" max="12" man="1"/>
    <brk id="1495" max="12" man="1"/>
  </rowBreaks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PROFILE</vt:lpstr>
      <vt:lpstr>RS- PA1</vt:lpstr>
      <vt:lpstr>RC-PA1</vt:lpstr>
      <vt:lpstr>RS HY</vt:lpstr>
      <vt:lpstr>RC HY</vt:lpstr>
      <vt:lpstr>RS PA2</vt:lpstr>
      <vt:lpstr>RC PA2</vt:lpstr>
      <vt:lpstr>RS FINAL</vt:lpstr>
      <vt:lpstr>RC FINAL</vt:lpstr>
      <vt:lpstr>RS HY 80</vt:lpstr>
      <vt:lpstr>RS FINAL 80</vt:lpstr>
      <vt:lpstr>Sheet1</vt:lpstr>
      <vt:lpstr>retest</vt:lpstr>
      <vt:lpstr>'RC FINAL'!Print_Area</vt:lpstr>
      <vt:lpstr>retest!Print_Area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2024-05-01T05:49:28Z</cp:lastPrinted>
  <dcterms:created xsi:type="dcterms:W3CDTF">2021-10-11T05:48:00Z</dcterms:created>
  <dcterms:modified xsi:type="dcterms:W3CDTF">2024-05-01T05:58:14Z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1033-12.2.0.13215</vt:lpwstr>
  </property>
  <property fmtid="{D5CDD505-2E9C-101B-9397-08002B2CF9AE}" pid="3" name="ICV">
    <vt:lpwstr>C4613A3643D843AF97C7B950E5425485_12</vt:lpwstr>
  </property>
</Properties>
</file>