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05" yWindow="-105" windowWidth="23250" windowHeight="12450" tabRatio="643" activeTab="9"/>
  </bookViews>
  <sheets>
    <sheet name="PROFILE" sheetId="7" r:id="rId1"/>
    <sheet name="RS- PA1" sheetId="10" r:id="rId2"/>
    <sheet name="RC-PA1" sheetId="11" r:id="rId3"/>
    <sheet name="RS HY" sheetId="5" r:id="rId4"/>
    <sheet name="RS HY (80)" sheetId="19" r:id="rId5"/>
    <sheet name="RC HY" sheetId="4" r:id="rId6"/>
    <sheet name="RS PA2" sheetId="17" r:id="rId7"/>
    <sheet name="RC PA2" sheetId="18" r:id="rId8"/>
    <sheet name="RS FINAL" sheetId="21" r:id="rId9"/>
    <sheet name="RS FINAL (80)" sheetId="22" r:id="rId10"/>
    <sheet name="RC FINAL" sheetId="24" r:id="rId11"/>
    <sheet name="Sheet1" sheetId="25" r:id="rId12"/>
  </sheets>
  <definedNames>
    <definedName name="_xlnm.Print_Area" localSheetId="10">'RC FINAL'!$A$1:$N$1453</definedName>
    <definedName name="_xlnm.Print_Area" localSheetId="9">'RS FINAL (80)'!$A$1:$M$32</definedName>
  </definedNames>
  <calcPr calcId="144525"/>
</workbook>
</file>

<file path=xl/calcChain.xml><?xml version="1.0" encoding="utf-8"?>
<calcChain xmlns="http://schemas.openxmlformats.org/spreadsheetml/2006/main">
  <c r="R7" i="25" l="1"/>
  <c r="R5" i="25"/>
  <c r="Q7" i="25"/>
  <c r="Q5" i="25"/>
  <c r="M32" i="22" l="1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M14" i="22"/>
  <c r="M13" i="22"/>
  <c r="M12" i="22"/>
  <c r="M11" i="22"/>
  <c r="M10" i="22"/>
  <c r="M9" i="22"/>
  <c r="M8" i="22"/>
  <c r="M7" i="22"/>
  <c r="M6" i="22"/>
  <c r="M5" i="22"/>
  <c r="M1428" i="24" l="1"/>
  <c r="M1427" i="24"/>
  <c r="M1426" i="24"/>
  <c r="D1426" i="24"/>
  <c r="L1421" i="24"/>
  <c r="M1421" i="24" s="1"/>
  <c r="F1421" i="24"/>
  <c r="G1421" i="24" s="1"/>
  <c r="L1420" i="24"/>
  <c r="M1420" i="24" s="1"/>
  <c r="F1420" i="24"/>
  <c r="G1420" i="24" s="1"/>
  <c r="M1419" i="24"/>
  <c r="L1419" i="24"/>
  <c r="F1419" i="24"/>
  <c r="G1419" i="24" s="1"/>
  <c r="L1418" i="24"/>
  <c r="M1418" i="24" s="1"/>
  <c r="F1418" i="24"/>
  <c r="G1418" i="24" s="1"/>
  <c r="L1417" i="24"/>
  <c r="M1417" i="24" s="1"/>
  <c r="F1417" i="24"/>
  <c r="G1417" i="24" s="1"/>
  <c r="M1376" i="24"/>
  <c r="M1375" i="24"/>
  <c r="M1374" i="24"/>
  <c r="D1374" i="24"/>
  <c r="L1369" i="24"/>
  <c r="M1369" i="24" s="1"/>
  <c r="F1369" i="24"/>
  <c r="G1369" i="24" s="1"/>
  <c r="L1368" i="24"/>
  <c r="M1368" i="24" s="1"/>
  <c r="F1368" i="24"/>
  <c r="G1368" i="24" s="1"/>
  <c r="L1367" i="24"/>
  <c r="M1367" i="24" s="1"/>
  <c r="F1367" i="24"/>
  <c r="G1367" i="24" s="1"/>
  <c r="L1366" i="24"/>
  <c r="M1366" i="24" s="1"/>
  <c r="F1366" i="24"/>
  <c r="G1366" i="24" s="1"/>
  <c r="M1365" i="24"/>
  <c r="L1365" i="24"/>
  <c r="F1365" i="24"/>
  <c r="G1365" i="24" s="1"/>
  <c r="M1324" i="24"/>
  <c r="M1323" i="24"/>
  <c r="M1322" i="24"/>
  <c r="L1317" i="24"/>
  <c r="M1317" i="24" s="1"/>
  <c r="F1317" i="24"/>
  <c r="G1317" i="24" s="1"/>
  <c r="L1316" i="24"/>
  <c r="M1316" i="24" s="1"/>
  <c r="F1316" i="24"/>
  <c r="G1316" i="24" s="1"/>
  <c r="M1315" i="24"/>
  <c r="L1315" i="24"/>
  <c r="F1315" i="24"/>
  <c r="G1315" i="24" s="1"/>
  <c r="L1314" i="24"/>
  <c r="M1314" i="24" s="1"/>
  <c r="F1314" i="24"/>
  <c r="G1314" i="24" s="1"/>
  <c r="L1313" i="24"/>
  <c r="D1323" i="24" s="1"/>
  <c r="G1323" i="24" s="1"/>
  <c r="L1323" i="24" s="1"/>
  <c r="F1313" i="24"/>
  <c r="G1313" i="24" s="1"/>
  <c r="M1272" i="24"/>
  <c r="M1271" i="24"/>
  <c r="M1270" i="24"/>
  <c r="D1270" i="24"/>
  <c r="L1265" i="24"/>
  <c r="M1265" i="24" s="1"/>
  <c r="F1265" i="24"/>
  <c r="G1265" i="24" s="1"/>
  <c r="L1264" i="24"/>
  <c r="M1264" i="24" s="1"/>
  <c r="F1264" i="24"/>
  <c r="G1264" i="24" s="1"/>
  <c r="L1263" i="24"/>
  <c r="D1271" i="24" s="1"/>
  <c r="G1271" i="24" s="1"/>
  <c r="L1271" i="24" s="1"/>
  <c r="F1263" i="24"/>
  <c r="G1263" i="24" s="1"/>
  <c r="L1262" i="24"/>
  <c r="M1262" i="24" s="1"/>
  <c r="F1262" i="24"/>
  <c r="G1262" i="24" s="1"/>
  <c r="M1261" i="24"/>
  <c r="L1261" i="24"/>
  <c r="G1261" i="24"/>
  <c r="F1261" i="24"/>
  <c r="M1220" i="24"/>
  <c r="M1219" i="24"/>
  <c r="M1218" i="24"/>
  <c r="L1213" i="24"/>
  <c r="M1213" i="24" s="1"/>
  <c r="F1213" i="24"/>
  <c r="G1213" i="24" s="1"/>
  <c r="L1212" i="24"/>
  <c r="M1212" i="24" s="1"/>
  <c r="F1212" i="24"/>
  <c r="G1212" i="24" s="1"/>
  <c r="L1211" i="24"/>
  <c r="M1211" i="24" s="1"/>
  <c r="F1211" i="24"/>
  <c r="G1211" i="24" s="1"/>
  <c r="L1210" i="24"/>
  <c r="M1210" i="24" s="1"/>
  <c r="F1210" i="24"/>
  <c r="G1210" i="24" s="1"/>
  <c r="L1209" i="24"/>
  <c r="M1209" i="24" s="1"/>
  <c r="F1209" i="24"/>
  <c r="D1218" i="24" s="1"/>
  <c r="M1168" i="24"/>
  <c r="M1167" i="24"/>
  <c r="D1167" i="24"/>
  <c r="G1167" i="24" s="1"/>
  <c r="L1167" i="24" s="1"/>
  <c r="M1166" i="24"/>
  <c r="L1161" i="24"/>
  <c r="M1161" i="24" s="1"/>
  <c r="F1161" i="24"/>
  <c r="G1161" i="24" s="1"/>
  <c r="M1160" i="24"/>
  <c r="L1160" i="24"/>
  <c r="F1160" i="24"/>
  <c r="G1160" i="24" s="1"/>
  <c r="M1159" i="24"/>
  <c r="L1159" i="24"/>
  <c r="F1159" i="24"/>
  <c r="G1159" i="24" s="1"/>
  <c r="M1158" i="24"/>
  <c r="L1158" i="24"/>
  <c r="F1158" i="24"/>
  <c r="G1158" i="24" s="1"/>
  <c r="M1157" i="24"/>
  <c r="L1157" i="24"/>
  <c r="F1157" i="24"/>
  <c r="G1157" i="24" s="1"/>
  <c r="M1116" i="24"/>
  <c r="M1115" i="24"/>
  <c r="D1115" i="24"/>
  <c r="G1115" i="24" s="1"/>
  <c r="L1115" i="24" s="1"/>
  <c r="M1114" i="24"/>
  <c r="L1109" i="24"/>
  <c r="M1109" i="24" s="1"/>
  <c r="G1109" i="24"/>
  <c r="F1109" i="24"/>
  <c r="M1108" i="24"/>
  <c r="L1108" i="24"/>
  <c r="F1108" i="24"/>
  <c r="G1108" i="24" s="1"/>
  <c r="L1107" i="24"/>
  <c r="M1107" i="24" s="1"/>
  <c r="F1107" i="24"/>
  <c r="G1107" i="24" s="1"/>
  <c r="M1106" i="24"/>
  <c r="L1106" i="24"/>
  <c r="F1106" i="24"/>
  <c r="G1106" i="24" s="1"/>
  <c r="L1105" i="24"/>
  <c r="M1105" i="24" s="1"/>
  <c r="F1105" i="24"/>
  <c r="M1064" i="24"/>
  <c r="M1063" i="24"/>
  <c r="M1062" i="24"/>
  <c r="L1057" i="24"/>
  <c r="M1057" i="24" s="1"/>
  <c r="F1057" i="24"/>
  <c r="G1057" i="24" s="1"/>
  <c r="M1056" i="24"/>
  <c r="L1056" i="24"/>
  <c r="F1056" i="24"/>
  <c r="G1056" i="24" s="1"/>
  <c r="L1055" i="24"/>
  <c r="M1055" i="24" s="1"/>
  <c r="F1055" i="24"/>
  <c r="G1055" i="24" s="1"/>
  <c r="M1054" i="24"/>
  <c r="L1054" i="24"/>
  <c r="F1054" i="24"/>
  <c r="G1054" i="24" s="1"/>
  <c r="L1053" i="24"/>
  <c r="D1063" i="24" s="1"/>
  <c r="G1063" i="24" s="1"/>
  <c r="L1063" i="24" s="1"/>
  <c r="F1053" i="24"/>
  <c r="M1012" i="24"/>
  <c r="M1011" i="24"/>
  <c r="M1010" i="24"/>
  <c r="M1005" i="24"/>
  <c r="L1005" i="24"/>
  <c r="F1005" i="24"/>
  <c r="G1005" i="24" s="1"/>
  <c r="M1004" i="24"/>
  <c r="L1004" i="24"/>
  <c r="F1004" i="24"/>
  <c r="G1004" i="24" s="1"/>
  <c r="L1003" i="24"/>
  <c r="M1003" i="24" s="1"/>
  <c r="G1003" i="24"/>
  <c r="F1003" i="24"/>
  <c r="M1002" i="24"/>
  <c r="L1002" i="24"/>
  <c r="F1002" i="24"/>
  <c r="G1002" i="24" s="1"/>
  <c r="L1001" i="24"/>
  <c r="F1001" i="24"/>
  <c r="D1010" i="24" s="1"/>
  <c r="M960" i="24"/>
  <c r="M959" i="24"/>
  <c r="D959" i="24"/>
  <c r="G959" i="24" s="1"/>
  <c r="L959" i="24" s="1"/>
  <c r="M958" i="24"/>
  <c r="D958" i="24"/>
  <c r="L953" i="24"/>
  <c r="M953" i="24" s="1"/>
  <c r="F953" i="24"/>
  <c r="G953" i="24" s="1"/>
  <c r="M952" i="24"/>
  <c r="L952" i="24"/>
  <c r="F952" i="24"/>
  <c r="G952" i="24" s="1"/>
  <c r="M951" i="24"/>
  <c r="L951" i="24"/>
  <c r="F951" i="24"/>
  <c r="G951" i="24" s="1"/>
  <c r="M950" i="24"/>
  <c r="L950" i="24"/>
  <c r="F950" i="24"/>
  <c r="G950" i="24" s="1"/>
  <c r="M949" i="24"/>
  <c r="L949" i="24"/>
  <c r="F949" i="24"/>
  <c r="G949" i="24" s="1"/>
  <c r="M908" i="24"/>
  <c r="M907" i="24"/>
  <c r="M906" i="24"/>
  <c r="L901" i="24"/>
  <c r="M901" i="24" s="1"/>
  <c r="L900" i="24"/>
  <c r="D907" i="24" s="1"/>
  <c r="G907" i="24" s="1"/>
  <c r="L907" i="24" s="1"/>
  <c r="G900" i="24"/>
  <c r="F900" i="24"/>
  <c r="L899" i="24"/>
  <c r="M899" i="24" s="1"/>
  <c r="L898" i="24"/>
  <c r="M898" i="24" s="1"/>
  <c r="F898" i="24"/>
  <c r="G898" i="24" s="1"/>
  <c r="M897" i="24"/>
  <c r="L897" i="24"/>
  <c r="F897" i="24"/>
  <c r="M856" i="24"/>
  <c r="M855" i="24"/>
  <c r="D855" i="24"/>
  <c r="G855" i="24" s="1"/>
  <c r="L855" i="24" s="1"/>
  <c r="M854" i="24"/>
  <c r="M849" i="24"/>
  <c r="L849" i="24"/>
  <c r="F849" i="24"/>
  <c r="G849" i="24" s="1"/>
  <c r="L848" i="24"/>
  <c r="M848" i="24" s="1"/>
  <c r="G848" i="24"/>
  <c r="F848" i="24"/>
  <c r="M847" i="24"/>
  <c r="L847" i="24"/>
  <c r="F847" i="24"/>
  <c r="G847" i="24" s="1"/>
  <c r="L846" i="24"/>
  <c r="M846" i="24" s="1"/>
  <c r="F846" i="24"/>
  <c r="G846" i="24" s="1"/>
  <c r="M845" i="24"/>
  <c r="L845" i="24"/>
  <c r="F845" i="24"/>
  <c r="G845" i="24" s="1"/>
  <c r="M804" i="24"/>
  <c r="M803" i="24"/>
  <c r="M802" i="24"/>
  <c r="M797" i="24"/>
  <c r="L797" i="24"/>
  <c r="F797" i="24"/>
  <c r="G797" i="24" s="1"/>
  <c r="L796" i="24"/>
  <c r="M796" i="24" s="1"/>
  <c r="F796" i="24"/>
  <c r="G796" i="24" s="1"/>
  <c r="M795" i="24"/>
  <c r="L795" i="24"/>
  <c r="F795" i="24"/>
  <c r="G795" i="24" s="1"/>
  <c r="M794" i="24"/>
  <c r="L794" i="24"/>
  <c r="D803" i="24" s="1"/>
  <c r="G803" i="24" s="1"/>
  <c r="L803" i="24" s="1"/>
  <c r="F794" i="24"/>
  <c r="G794" i="24" s="1"/>
  <c r="M793" i="24"/>
  <c r="L793" i="24"/>
  <c r="F793" i="24"/>
  <c r="G793" i="24" s="1"/>
  <c r="M752" i="24"/>
  <c r="M751" i="24"/>
  <c r="M750" i="24"/>
  <c r="D750" i="24"/>
  <c r="G750" i="24" s="1"/>
  <c r="L750" i="24" s="1"/>
  <c r="M745" i="24"/>
  <c r="L745" i="24"/>
  <c r="L744" i="24"/>
  <c r="M744" i="24" s="1"/>
  <c r="F744" i="24"/>
  <c r="G744" i="24" s="1"/>
  <c r="L743" i="24"/>
  <c r="M743" i="24" s="1"/>
  <c r="G743" i="24"/>
  <c r="F743" i="24"/>
  <c r="L742" i="24"/>
  <c r="M742" i="24" s="1"/>
  <c r="F742" i="24"/>
  <c r="G742" i="24" s="1"/>
  <c r="M741" i="24"/>
  <c r="L741" i="24"/>
  <c r="G741" i="24"/>
  <c r="F741" i="24"/>
  <c r="M700" i="24"/>
  <c r="M699" i="24"/>
  <c r="M698" i="24"/>
  <c r="L693" i="24"/>
  <c r="M693" i="24" s="1"/>
  <c r="G693" i="24"/>
  <c r="F693" i="24"/>
  <c r="L692" i="24"/>
  <c r="M692" i="24" s="1"/>
  <c r="G692" i="24"/>
  <c r="F692" i="24"/>
  <c r="L691" i="24"/>
  <c r="M691" i="24" s="1"/>
  <c r="G691" i="24"/>
  <c r="F691" i="24"/>
  <c r="L690" i="24"/>
  <c r="M690" i="24" s="1"/>
  <c r="F690" i="24"/>
  <c r="D698" i="24" s="1"/>
  <c r="L689" i="24"/>
  <c r="G689" i="24"/>
  <c r="F689" i="24"/>
  <c r="M648" i="24"/>
  <c r="M647" i="24"/>
  <c r="M646" i="24"/>
  <c r="M641" i="24"/>
  <c r="L641" i="24"/>
  <c r="G641" i="24"/>
  <c r="F641" i="24"/>
  <c r="L640" i="24"/>
  <c r="M640" i="24" s="1"/>
  <c r="F640" i="24"/>
  <c r="G640" i="24" s="1"/>
  <c r="M639" i="24"/>
  <c r="L639" i="24"/>
  <c r="G639" i="24"/>
  <c r="F639" i="24"/>
  <c r="L638" i="24"/>
  <c r="M638" i="24" s="1"/>
  <c r="F638" i="24"/>
  <c r="G638" i="24" s="1"/>
  <c r="L637" i="24"/>
  <c r="D647" i="24" s="1"/>
  <c r="G647" i="24" s="1"/>
  <c r="L647" i="24" s="1"/>
  <c r="G637" i="24"/>
  <c r="F637" i="24"/>
  <c r="M596" i="24"/>
  <c r="M595" i="24"/>
  <c r="M594" i="24"/>
  <c r="L589" i="24"/>
  <c r="M589" i="24" s="1"/>
  <c r="G589" i="24"/>
  <c r="F589" i="24"/>
  <c r="L588" i="24"/>
  <c r="M588" i="24" s="1"/>
  <c r="G588" i="24"/>
  <c r="F588" i="24"/>
  <c r="L587" i="24"/>
  <c r="M587" i="24" s="1"/>
  <c r="G587" i="24"/>
  <c r="F587" i="24"/>
  <c r="L586" i="24"/>
  <c r="M586" i="24" s="1"/>
  <c r="F586" i="24"/>
  <c r="D594" i="24" s="1"/>
  <c r="L585" i="24"/>
  <c r="G585" i="24"/>
  <c r="F585" i="24"/>
  <c r="M544" i="24"/>
  <c r="M543" i="24"/>
  <c r="M542" i="24"/>
  <c r="D542" i="24"/>
  <c r="L537" i="24"/>
  <c r="M537" i="24" s="1"/>
  <c r="G537" i="24"/>
  <c r="F537" i="24"/>
  <c r="L536" i="24"/>
  <c r="M536" i="24" s="1"/>
  <c r="F536" i="24"/>
  <c r="G536" i="24" s="1"/>
  <c r="L535" i="24"/>
  <c r="M535" i="24" s="1"/>
  <c r="G535" i="24"/>
  <c r="F535" i="24"/>
  <c r="L534" i="24"/>
  <c r="M534" i="24" s="1"/>
  <c r="F534" i="24"/>
  <c r="G534" i="24" s="1"/>
  <c r="M533" i="24"/>
  <c r="L533" i="24"/>
  <c r="G533" i="24"/>
  <c r="F533" i="24"/>
  <c r="M492" i="24"/>
  <c r="M491" i="24"/>
  <c r="M490" i="24"/>
  <c r="L485" i="24"/>
  <c r="M485" i="24" s="1"/>
  <c r="G485" i="24"/>
  <c r="F485" i="24"/>
  <c r="L484" i="24"/>
  <c r="M484" i="24" s="1"/>
  <c r="G484" i="24"/>
  <c r="F484" i="24"/>
  <c r="L483" i="24"/>
  <c r="M483" i="24" s="1"/>
  <c r="G483" i="24"/>
  <c r="F483" i="24"/>
  <c r="L482" i="24"/>
  <c r="M482" i="24" s="1"/>
  <c r="F482" i="24"/>
  <c r="D490" i="24" s="1"/>
  <c r="L481" i="24"/>
  <c r="G481" i="24"/>
  <c r="F481" i="24"/>
  <c r="M440" i="24"/>
  <c r="M439" i="24"/>
  <c r="M438" i="24"/>
  <c r="M433" i="24"/>
  <c r="L433" i="24"/>
  <c r="G433" i="24"/>
  <c r="F433" i="24"/>
  <c r="L432" i="24"/>
  <c r="M432" i="24" s="1"/>
  <c r="F432" i="24"/>
  <c r="G432" i="24" s="1"/>
  <c r="M431" i="24"/>
  <c r="L431" i="24"/>
  <c r="G431" i="24"/>
  <c r="F431" i="24"/>
  <c r="L430" i="24"/>
  <c r="M430" i="24" s="1"/>
  <c r="F430" i="24"/>
  <c r="G430" i="24" s="1"/>
  <c r="L429" i="24"/>
  <c r="D439" i="24" s="1"/>
  <c r="G439" i="24" s="1"/>
  <c r="L439" i="24" s="1"/>
  <c r="G429" i="24"/>
  <c r="F429" i="24"/>
  <c r="M388" i="24"/>
  <c r="M387" i="24"/>
  <c r="M386" i="24"/>
  <c r="L381" i="24"/>
  <c r="M381" i="24" s="1"/>
  <c r="G381" i="24"/>
  <c r="F381" i="24"/>
  <c r="L380" i="24"/>
  <c r="M380" i="24" s="1"/>
  <c r="G380" i="24"/>
  <c r="F380" i="24"/>
  <c r="L379" i="24"/>
  <c r="M379" i="24" s="1"/>
  <c r="G379" i="24"/>
  <c r="F379" i="24"/>
  <c r="L378" i="24"/>
  <c r="M378" i="24" s="1"/>
  <c r="F378" i="24"/>
  <c r="D386" i="24" s="1"/>
  <c r="L377" i="24"/>
  <c r="G377" i="24"/>
  <c r="F377" i="24"/>
  <c r="M336" i="24"/>
  <c r="M335" i="24"/>
  <c r="M334" i="24"/>
  <c r="D334" i="24"/>
  <c r="L329" i="24"/>
  <c r="M329" i="24" s="1"/>
  <c r="G329" i="24"/>
  <c r="F329" i="24"/>
  <c r="L328" i="24"/>
  <c r="M328" i="24" s="1"/>
  <c r="F328" i="24"/>
  <c r="G328" i="24" s="1"/>
  <c r="L327" i="24"/>
  <c r="M327" i="24" s="1"/>
  <c r="G327" i="24"/>
  <c r="F327" i="24"/>
  <c r="L326" i="24"/>
  <c r="M326" i="24" s="1"/>
  <c r="F326" i="24"/>
  <c r="G326" i="24" s="1"/>
  <c r="M325" i="24"/>
  <c r="L325" i="24"/>
  <c r="G325" i="24"/>
  <c r="F325" i="24"/>
  <c r="M284" i="24"/>
  <c r="M283" i="24"/>
  <c r="M282" i="24"/>
  <c r="L277" i="24"/>
  <c r="M277" i="24" s="1"/>
  <c r="G277" i="24"/>
  <c r="F277" i="24"/>
  <c r="L276" i="24"/>
  <c r="M276" i="24" s="1"/>
  <c r="G276" i="24"/>
  <c r="F276" i="24"/>
  <c r="L275" i="24"/>
  <c r="M275" i="24" s="1"/>
  <c r="G275" i="24"/>
  <c r="F275" i="24"/>
  <c r="L274" i="24"/>
  <c r="M274" i="24" s="1"/>
  <c r="F274" i="24"/>
  <c r="D282" i="24" s="1"/>
  <c r="L273" i="24"/>
  <c r="G273" i="24"/>
  <c r="F273" i="24"/>
  <c r="M232" i="24"/>
  <c r="M231" i="24"/>
  <c r="M230" i="24"/>
  <c r="M225" i="24"/>
  <c r="L225" i="24"/>
  <c r="G225" i="24"/>
  <c r="F225" i="24"/>
  <c r="L224" i="24"/>
  <c r="M224" i="24" s="1"/>
  <c r="F224" i="24"/>
  <c r="G224" i="24" s="1"/>
  <c r="L223" i="24"/>
  <c r="M223" i="24" s="1"/>
  <c r="G223" i="24"/>
  <c r="F223" i="24"/>
  <c r="L222" i="24"/>
  <c r="M222" i="24" s="1"/>
  <c r="F222" i="24"/>
  <c r="D230" i="24" s="1"/>
  <c r="M221" i="24"/>
  <c r="L221" i="24"/>
  <c r="G221" i="24"/>
  <c r="F221" i="24"/>
  <c r="M180" i="24"/>
  <c r="M179" i="24"/>
  <c r="L179" i="24"/>
  <c r="M178" i="24"/>
  <c r="M173" i="24"/>
  <c r="L173" i="24"/>
  <c r="G173" i="24"/>
  <c r="F173" i="24"/>
  <c r="L172" i="24"/>
  <c r="M172" i="24" s="1"/>
  <c r="F172" i="24"/>
  <c r="G172" i="24" s="1"/>
  <c r="M171" i="24"/>
  <c r="L171" i="24"/>
  <c r="G171" i="24"/>
  <c r="F171" i="24"/>
  <c r="L170" i="24"/>
  <c r="M170" i="24" s="1"/>
  <c r="F170" i="24"/>
  <c r="G170" i="24" s="1"/>
  <c r="L169" i="24"/>
  <c r="D179" i="24" s="1"/>
  <c r="G179" i="24" s="1"/>
  <c r="G169" i="24"/>
  <c r="F169" i="24"/>
  <c r="M128" i="24"/>
  <c r="M127" i="24"/>
  <c r="M126" i="24"/>
  <c r="L121" i="24"/>
  <c r="M121" i="24" s="1"/>
  <c r="G121" i="24"/>
  <c r="F121" i="24"/>
  <c r="M120" i="24"/>
  <c r="L120" i="24"/>
  <c r="F120" i="24"/>
  <c r="G120" i="24" s="1"/>
  <c r="L119" i="24"/>
  <c r="M119" i="24" s="1"/>
  <c r="G119" i="24"/>
  <c r="F119" i="24"/>
  <c r="M118" i="24"/>
  <c r="L118" i="24"/>
  <c r="F118" i="24"/>
  <c r="G118" i="24" s="1"/>
  <c r="L117" i="24"/>
  <c r="G117" i="24"/>
  <c r="F117" i="24"/>
  <c r="M76" i="24"/>
  <c r="M75" i="24"/>
  <c r="M74" i="24"/>
  <c r="D74" i="24"/>
  <c r="L69" i="24"/>
  <c r="M69" i="24" s="1"/>
  <c r="G69" i="24"/>
  <c r="F69" i="24"/>
  <c r="M68" i="24"/>
  <c r="L68" i="24"/>
  <c r="G68" i="24"/>
  <c r="F68" i="24"/>
  <c r="L67" i="24"/>
  <c r="M67" i="24" s="1"/>
  <c r="G67" i="24"/>
  <c r="F67" i="24"/>
  <c r="L66" i="24"/>
  <c r="M66" i="24" s="1"/>
  <c r="F66" i="24"/>
  <c r="G66" i="24" s="1"/>
  <c r="L65" i="24"/>
  <c r="G65" i="24"/>
  <c r="F65" i="24"/>
  <c r="M24" i="24"/>
  <c r="M23" i="24"/>
  <c r="M22" i="24"/>
  <c r="D22" i="24"/>
  <c r="L17" i="24"/>
  <c r="M17" i="24" s="1"/>
  <c r="G17" i="24"/>
  <c r="F17" i="24"/>
  <c r="L16" i="24"/>
  <c r="M16" i="24" s="1"/>
  <c r="F16" i="24"/>
  <c r="G16" i="24" s="1"/>
  <c r="L15" i="24"/>
  <c r="M15" i="24" s="1"/>
  <c r="G15" i="24"/>
  <c r="F15" i="24"/>
  <c r="L14" i="24"/>
  <c r="M14" i="24" s="1"/>
  <c r="G14" i="24"/>
  <c r="F14" i="24"/>
  <c r="L13" i="24"/>
  <c r="F13" i="24"/>
  <c r="CE34" i="21"/>
  <c r="BM34" i="21"/>
  <c r="BN34" i="21" s="1"/>
  <c r="BG34" i="21"/>
  <c r="BH34" i="21" s="1"/>
  <c r="AZ34" i="21"/>
  <c r="AY34" i="21"/>
  <c r="AT34" i="21"/>
  <c r="AS34" i="21"/>
  <c r="AM34" i="21"/>
  <c r="AN34" i="21" s="1"/>
  <c r="AG34" i="21"/>
  <c r="AH34" i="21" s="1"/>
  <c r="Y34" i="21"/>
  <c r="Z34" i="21" s="1"/>
  <c r="S34" i="21"/>
  <c r="T34" i="21" s="1"/>
  <c r="M34" i="21"/>
  <c r="BZ34" i="21" s="1"/>
  <c r="G34" i="21"/>
  <c r="H34" i="21" s="1"/>
  <c r="CE33" i="21"/>
  <c r="BM33" i="21"/>
  <c r="BN33" i="21" s="1"/>
  <c r="BG33" i="21"/>
  <c r="BH33" i="21" s="1"/>
  <c r="AY33" i="21"/>
  <c r="AZ33" i="21" s="1"/>
  <c r="AS33" i="21"/>
  <c r="AT33" i="21" s="1"/>
  <c r="AM33" i="21"/>
  <c r="AN33" i="21" s="1"/>
  <c r="AG33" i="21"/>
  <c r="AH33" i="21" s="1"/>
  <c r="Z33" i="21"/>
  <c r="Y33" i="21"/>
  <c r="T33" i="21"/>
  <c r="S33" i="21"/>
  <c r="M33" i="21"/>
  <c r="N33" i="21" s="1"/>
  <c r="G33" i="21"/>
  <c r="BY33" i="21" s="1"/>
  <c r="CE32" i="21"/>
  <c r="BN32" i="21"/>
  <c r="BM32" i="21"/>
  <c r="BG32" i="21"/>
  <c r="BH32" i="21" s="1"/>
  <c r="AY32" i="21"/>
  <c r="AZ32" i="21" s="1"/>
  <c r="AS32" i="21"/>
  <c r="AT32" i="21" s="1"/>
  <c r="AM32" i="21"/>
  <c r="AN32" i="21" s="1"/>
  <c r="AG32" i="21"/>
  <c r="AH32" i="21" s="1"/>
  <c r="Y32" i="21"/>
  <c r="Z32" i="21" s="1"/>
  <c r="S32" i="21"/>
  <c r="T32" i="21" s="1"/>
  <c r="N32" i="21"/>
  <c r="M32" i="21"/>
  <c r="H32" i="21"/>
  <c r="G32" i="21"/>
  <c r="BY32" i="21" s="1"/>
  <c r="CE31" i="21"/>
  <c r="BZ31" i="21"/>
  <c r="BM31" i="21"/>
  <c r="BN31" i="21" s="1"/>
  <c r="BG31" i="21"/>
  <c r="BH31" i="21" s="1"/>
  <c r="AY31" i="21"/>
  <c r="AZ31" i="21" s="1"/>
  <c r="AT31" i="21"/>
  <c r="AS31" i="21"/>
  <c r="AN31" i="21"/>
  <c r="AM31" i="21"/>
  <c r="AH31" i="21"/>
  <c r="AG31" i="21"/>
  <c r="Y31" i="21"/>
  <c r="Z31" i="21" s="1"/>
  <c r="S31" i="21"/>
  <c r="T31" i="21" s="1"/>
  <c r="N31" i="21"/>
  <c r="M31" i="21"/>
  <c r="G31" i="21"/>
  <c r="H31" i="21" s="1"/>
  <c r="CE30" i="21"/>
  <c r="BZ30" i="21"/>
  <c r="BM30" i="21"/>
  <c r="BN30" i="21" s="1"/>
  <c r="BG30" i="21"/>
  <c r="BH30" i="21" s="1"/>
  <c r="AY30" i="21"/>
  <c r="AZ30" i="21" s="1"/>
  <c r="AS30" i="21"/>
  <c r="AT30" i="21" s="1"/>
  <c r="AN30" i="21"/>
  <c r="AM30" i="21"/>
  <c r="AG30" i="21"/>
  <c r="AH30" i="21" s="1"/>
  <c r="Y30" i="21"/>
  <c r="Z30" i="21" s="1"/>
  <c r="S30" i="21"/>
  <c r="T30" i="21" s="1"/>
  <c r="N30" i="21"/>
  <c r="M30" i="21"/>
  <c r="G30" i="21"/>
  <c r="H30" i="21" s="1"/>
  <c r="CE29" i="21"/>
  <c r="BY29" i="21"/>
  <c r="BM29" i="21"/>
  <c r="BN29" i="21" s="1"/>
  <c r="BG29" i="21"/>
  <c r="BH29" i="21" s="1"/>
  <c r="AY29" i="21"/>
  <c r="AZ29" i="21" s="1"/>
  <c r="AS29" i="21"/>
  <c r="AT29" i="21" s="1"/>
  <c r="AM29" i="21"/>
  <c r="AN29" i="21" s="1"/>
  <c r="AH29" i="21"/>
  <c r="AG29" i="21"/>
  <c r="Z29" i="21"/>
  <c r="Y29" i="21"/>
  <c r="S29" i="21"/>
  <c r="T29" i="21" s="1"/>
  <c r="M29" i="21"/>
  <c r="N29" i="21" s="1"/>
  <c r="G29" i="21"/>
  <c r="H29" i="21" s="1"/>
  <c r="CE28" i="21"/>
  <c r="BM28" i="21"/>
  <c r="BN28" i="21" s="1"/>
  <c r="BH28" i="21"/>
  <c r="BG28" i="21"/>
  <c r="AZ28" i="21"/>
  <c r="AY28" i="21"/>
  <c r="AS28" i="21"/>
  <c r="AT28" i="21" s="1"/>
  <c r="AM28" i="21"/>
  <c r="AN28" i="21" s="1"/>
  <c r="AG28" i="21"/>
  <c r="AH28" i="21" s="1"/>
  <c r="Y28" i="21"/>
  <c r="Z28" i="21" s="1"/>
  <c r="S28" i="21"/>
  <c r="T28" i="21" s="1"/>
  <c r="M28" i="21"/>
  <c r="N28" i="21" s="1"/>
  <c r="G28" i="21"/>
  <c r="H28" i="21" s="1"/>
  <c r="CE27" i="21"/>
  <c r="BM27" i="21"/>
  <c r="BN27" i="21" s="1"/>
  <c r="BG27" i="21"/>
  <c r="BH27" i="21" s="1"/>
  <c r="AY27" i="21"/>
  <c r="AZ27" i="21" s="1"/>
  <c r="AT27" i="21"/>
  <c r="AS27" i="21"/>
  <c r="AM27" i="21"/>
  <c r="AN27" i="21" s="1"/>
  <c r="AG27" i="21"/>
  <c r="AH27" i="21" s="1"/>
  <c r="Y27" i="21"/>
  <c r="Z27" i="21" s="1"/>
  <c r="S27" i="21"/>
  <c r="T27" i="21" s="1"/>
  <c r="M27" i="21"/>
  <c r="BZ27" i="21" s="1"/>
  <c r="G27" i="21"/>
  <c r="CE26" i="21"/>
  <c r="BM26" i="21"/>
  <c r="BN26" i="21" s="1"/>
  <c r="BG26" i="21"/>
  <c r="BH26" i="21" s="1"/>
  <c r="AZ26" i="21"/>
  <c r="AY26" i="21"/>
  <c r="AT26" i="21"/>
  <c r="AS26" i="21"/>
  <c r="AM26" i="21"/>
  <c r="AN26" i="21" s="1"/>
  <c r="AG26" i="21"/>
  <c r="AH26" i="21" s="1"/>
  <c r="Y26" i="21"/>
  <c r="Z26" i="21" s="1"/>
  <c r="S26" i="21"/>
  <c r="T26" i="21" s="1"/>
  <c r="M26" i="21"/>
  <c r="BZ26" i="21" s="1"/>
  <c r="G26" i="21"/>
  <c r="H26" i="21" s="1"/>
  <c r="CE25" i="21"/>
  <c r="BM25" i="21"/>
  <c r="BN25" i="21" s="1"/>
  <c r="BG25" i="21"/>
  <c r="BH25" i="21" s="1"/>
  <c r="AY25" i="21"/>
  <c r="AZ25" i="21" s="1"/>
  <c r="AS25" i="21"/>
  <c r="AT25" i="21" s="1"/>
  <c r="AM25" i="21"/>
  <c r="AN25" i="21" s="1"/>
  <c r="AG25" i="21"/>
  <c r="AH25" i="21" s="1"/>
  <c r="Y25" i="21"/>
  <c r="Z25" i="21" s="1"/>
  <c r="T25" i="21"/>
  <c r="S25" i="21"/>
  <c r="M25" i="21"/>
  <c r="N25" i="21" s="1"/>
  <c r="G25" i="21"/>
  <c r="BY25" i="21" s="1"/>
  <c r="CE24" i="21"/>
  <c r="BN24" i="21"/>
  <c r="BM24" i="21"/>
  <c r="BG24" i="21"/>
  <c r="BH24" i="21" s="1"/>
  <c r="AZ24" i="21"/>
  <c r="AY24" i="21"/>
  <c r="AS24" i="21"/>
  <c r="AT24" i="21" s="1"/>
  <c r="AM24" i="21"/>
  <c r="AN24" i="21" s="1"/>
  <c r="AG24" i="21"/>
  <c r="AH24" i="21" s="1"/>
  <c r="Y24" i="21"/>
  <c r="Z24" i="21" s="1"/>
  <c r="S24" i="21"/>
  <c r="T24" i="21" s="1"/>
  <c r="N24" i="21"/>
  <c r="M24" i="21"/>
  <c r="H24" i="21"/>
  <c r="G24" i="21"/>
  <c r="CE23" i="21"/>
  <c r="BZ23" i="21"/>
  <c r="BY23" i="21"/>
  <c r="CA23" i="21" s="1"/>
  <c r="CB23" i="21" s="1"/>
  <c r="CC23" i="21" s="1"/>
  <c r="BM23" i="21"/>
  <c r="BN23" i="21" s="1"/>
  <c r="BG23" i="21"/>
  <c r="BH23" i="21" s="1"/>
  <c r="AY23" i="21"/>
  <c r="AZ23" i="21" s="1"/>
  <c r="AS23" i="21"/>
  <c r="AT23" i="21" s="1"/>
  <c r="AN23" i="21"/>
  <c r="AM23" i="21"/>
  <c r="AH23" i="21"/>
  <c r="AG23" i="21"/>
  <c r="Y23" i="21"/>
  <c r="Z23" i="21" s="1"/>
  <c r="S23" i="21"/>
  <c r="T23" i="21" s="1"/>
  <c r="M23" i="21"/>
  <c r="N23" i="21" s="1"/>
  <c r="G23" i="21"/>
  <c r="H23" i="21" s="1"/>
  <c r="CE22" i="21"/>
  <c r="BZ22" i="21"/>
  <c r="BY22" i="21"/>
  <c r="CA22" i="21" s="1"/>
  <c r="CB22" i="21" s="1"/>
  <c r="CC22" i="21" s="1"/>
  <c r="BM22" i="21"/>
  <c r="BN22" i="21" s="1"/>
  <c r="BG22" i="21"/>
  <c r="BH22" i="21" s="1"/>
  <c r="AY22" i="21"/>
  <c r="AZ22" i="21" s="1"/>
  <c r="AS22" i="21"/>
  <c r="AT22" i="21" s="1"/>
  <c r="AN22" i="21"/>
  <c r="AM22" i="21"/>
  <c r="AG22" i="21"/>
  <c r="AH22" i="21" s="1"/>
  <c r="Y22" i="21"/>
  <c r="Z22" i="21" s="1"/>
  <c r="S22" i="21"/>
  <c r="T22" i="21" s="1"/>
  <c r="M22" i="21"/>
  <c r="N22" i="21" s="1"/>
  <c r="G22" i="21"/>
  <c r="H22" i="21" s="1"/>
  <c r="CE21" i="21"/>
  <c r="BZ21" i="21"/>
  <c r="BY21" i="21"/>
  <c r="CA21" i="21" s="1"/>
  <c r="CB21" i="21" s="1"/>
  <c r="CC21" i="21" s="1"/>
  <c r="BM21" i="21"/>
  <c r="BN21" i="21" s="1"/>
  <c r="BG21" i="21"/>
  <c r="BH21" i="21" s="1"/>
  <c r="AY21" i="21"/>
  <c r="AZ21" i="21" s="1"/>
  <c r="AS21" i="21"/>
  <c r="AT21" i="21" s="1"/>
  <c r="AM21" i="21"/>
  <c r="AN21" i="21" s="1"/>
  <c r="AH21" i="21"/>
  <c r="AG21" i="21"/>
  <c r="Z21" i="21"/>
  <c r="Y21" i="21"/>
  <c r="S21" i="21"/>
  <c r="T21" i="21" s="1"/>
  <c r="M21" i="21"/>
  <c r="N21" i="21" s="1"/>
  <c r="G21" i="21"/>
  <c r="H21" i="21" s="1"/>
  <c r="CE20" i="21"/>
  <c r="BM20" i="21"/>
  <c r="BN20" i="21" s="1"/>
  <c r="BH20" i="21"/>
  <c r="BG20" i="21"/>
  <c r="AZ20" i="21"/>
  <c r="AY20" i="21"/>
  <c r="AS20" i="21"/>
  <c r="AT20" i="21" s="1"/>
  <c r="AM20" i="21"/>
  <c r="AN20" i="21" s="1"/>
  <c r="AG20" i="21"/>
  <c r="AH20" i="21" s="1"/>
  <c r="Y20" i="21"/>
  <c r="Z20" i="21" s="1"/>
  <c r="S20" i="21"/>
  <c r="T20" i="21" s="1"/>
  <c r="M20" i="21"/>
  <c r="G20" i="21"/>
  <c r="CE19" i="21"/>
  <c r="BM19" i="21"/>
  <c r="BN19" i="21" s="1"/>
  <c r="BH19" i="21"/>
  <c r="BG19" i="21"/>
  <c r="AY19" i="21"/>
  <c r="AZ19" i="21" s="1"/>
  <c r="AT19" i="21"/>
  <c r="AS19" i="21"/>
  <c r="AM19" i="21"/>
  <c r="AN19" i="21" s="1"/>
  <c r="AG19" i="21"/>
  <c r="AH19" i="21" s="1"/>
  <c r="Y19" i="21"/>
  <c r="Z19" i="21" s="1"/>
  <c r="S19" i="21"/>
  <c r="T19" i="21" s="1"/>
  <c r="M19" i="21"/>
  <c r="G19" i="21"/>
  <c r="CE18" i="21"/>
  <c r="BM18" i="21"/>
  <c r="BN18" i="21" s="1"/>
  <c r="BG18" i="21"/>
  <c r="BH18" i="21" s="1"/>
  <c r="AZ18" i="21"/>
  <c r="AY18" i="21"/>
  <c r="AT18" i="21"/>
  <c r="AS18" i="21"/>
  <c r="AM18" i="21"/>
  <c r="AN18" i="21" s="1"/>
  <c r="AG18" i="21"/>
  <c r="AH18" i="21" s="1"/>
  <c r="Y18" i="21"/>
  <c r="Z18" i="21" s="1"/>
  <c r="S18" i="21"/>
  <c r="T18" i="21" s="1"/>
  <c r="M18" i="21"/>
  <c r="G18" i="21"/>
  <c r="CE17" i="21"/>
  <c r="BM17" i="21"/>
  <c r="BN17" i="21" s="1"/>
  <c r="BG17" i="21"/>
  <c r="BH17" i="21" s="1"/>
  <c r="AZ17" i="21"/>
  <c r="AY17" i="21"/>
  <c r="AS17" i="21"/>
  <c r="AT17" i="21" s="1"/>
  <c r="AM17" i="21"/>
  <c r="AN17" i="21" s="1"/>
  <c r="AG17" i="21"/>
  <c r="AH17" i="21" s="1"/>
  <c r="Y17" i="21"/>
  <c r="Z17" i="21" s="1"/>
  <c r="T17" i="21"/>
  <c r="S17" i="21"/>
  <c r="M17" i="21"/>
  <c r="N17" i="21" s="1"/>
  <c r="G17" i="21"/>
  <c r="CE16" i="21"/>
  <c r="BN16" i="21"/>
  <c r="BM16" i="21"/>
  <c r="BG16" i="21"/>
  <c r="BH16" i="21" s="1"/>
  <c r="AY16" i="21"/>
  <c r="AZ16" i="21" s="1"/>
  <c r="AS16" i="21"/>
  <c r="AT16" i="21" s="1"/>
  <c r="AM16" i="21"/>
  <c r="AN16" i="21" s="1"/>
  <c r="AG16" i="21"/>
  <c r="AH16" i="21" s="1"/>
  <c r="Z16" i="21"/>
  <c r="Y16" i="21"/>
  <c r="S16" i="21"/>
  <c r="T16" i="21" s="1"/>
  <c r="N16" i="21"/>
  <c r="M16" i="21"/>
  <c r="H16" i="21"/>
  <c r="G16" i="21"/>
  <c r="BY16" i="21" s="1"/>
  <c r="CE15" i="21"/>
  <c r="BM15" i="21"/>
  <c r="BN15" i="21" s="1"/>
  <c r="BG15" i="21"/>
  <c r="BH15" i="21" s="1"/>
  <c r="AY15" i="21"/>
  <c r="AZ15" i="21" s="1"/>
  <c r="AS15" i="21"/>
  <c r="AT15" i="21" s="1"/>
  <c r="AN15" i="21"/>
  <c r="AM15" i="21"/>
  <c r="AH15" i="21"/>
  <c r="AG15" i="21"/>
  <c r="Y15" i="21"/>
  <c r="Z15" i="21" s="1"/>
  <c r="S15" i="21"/>
  <c r="BY15" i="21" s="1"/>
  <c r="CA15" i="21" s="1"/>
  <c r="CB15" i="21" s="1"/>
  <c r="CC15" i="21" s="1"/>
  <c r="N15" i="21"/>
  <c r="M15" i="21"/>
  <c r="BZ15" i="21" s="1"/>
  <c r="G15" i="21"/>
  <c r="H15" i="21" s="1"/>
  <c r="CE14" i="21"/>
  <c r="BZ14" i="21"/>
  <c r="BY14" i="21"/>
  <c r="CA14" i="21" s="1"/>
  <c r="CB14" i="21" s="1"/>
  <c r="CC14" i="21" s="1"/>
  <c r="BM14" i="21"/>
  <c r="BN14" i="21" s="1"/>
  <c r="BG14" i="21"/>
  <c r="BH14" i="21" s="1"/>
  <c r="AY14" i="21"/>
  <c r="AZ14" i="21" s="1"/>
  <c r="AS14" i="21"/>
  <c r="AT14" i="21" s="1"/>
  <c r="AN14" i="21"/>
  <c r="AM14" i="21"/>
  <c r="AG14" i="21"/>
  <c r="AH14" i="21" s="1"/>
  <c r="Y14" i="21"/>
  <c r="Z14" i="21" s="1"/>
  <c r="T14" i="21"/>
  <c r="S14" i="21"/>
  <c r="M14" i="21"/>
  <c r="N14" i="21" s="1"/>
  <c r="G14" i="21"/>
  <c r="H14" i="21" s="1"/>
  <c r="CE13" i="21"/>
  <c r="BZ13" i="21"/>
  <c r="BM13" i="21"/>
  <c r="BN13" i="21" s="1"/>
  <c r="BG13" i="21"/>
  <c r="BH13" i="21" s="1"/>
  <c r="AY13" i="21"/>
  <c r="AZ13" i="21" s="1"/>
  <c r="AS13" i="21"/>
  <c r="AT13" i="21" s="1"/>
  <c r="AM13" i="21"/>
  <c r="AN13" i="21" s="1"/>
  <c r="AH13" i="21"/>
  <c r="AG13" i="21"/>
  <c r="Z13" i="21"/>
  <c r="Y13" i="21"/>
  <c r="S13" i="21"/>
  <c r="T13" i="21" s="1"/>
  <c r="M13" i="21"/>
  <c r="N13" i="21" s="1"/>
  <c r="G13" i="21"/>
  <c r="BY13" i="21" s="1"/>
  <c r="CA13" i="21" s="1"/>
  <c r="CB13" i="21" s="1"/>
  <c r="CC13" i="21" s="1"/>
  <c r="CE12" i="21"/>
  <c r="BM12" i="21"/>
  <c r="BN12" i="21" s="1"/>
  <c r="BH12" i="21"/>
  <c r="BG12" i="21"/>
  <c r="AZ12" i="21"/>
  <c r="AY12" i="21"/>
  <c r="AS12" i="21"/>
  <c r="AT12" i="21" s="1"/>
  <c r="AN12" i="21"/>
  <c r="AM12" i="21"/>
  <c r="AG12" i="21"/>
  <c r="AH12" i="21" s="1"/>
  <c r="Y12" i="21"/>
  <c r="Z12" i="21" s="1"/>
  <c r="S12" i="21"/>
  <c r="T12" i="21" s="1"/>
  <c r="M12" i="21"/>
  <c r="H12" i="21"/>
  <c r="G12" i="21"/>
  <c r="BY12" i="21" s="1"/>
  <c r="CE11" i="21"/>
  <c r="BM11" i="21"/>
  <c r="BN11" i="21" s="1"/>
  <c r="BG11" i="21"/>
  <c r="BH11" i="21" s="1"/>
  <c r="AY11" i="21"/>
  <c r="AZ11" i="21" s="1"/>
  <c r="AT11" i="21"/>
  <c r="AS11" i="21"/>
  <c r="AM11" i="21"/>
  <c r="AN11" i="21" s="1"/>
  <c r="AG11" i="21"/>
  <c r="AH11" i="21" s="1"/>
  <c r="Y11" i="21"/>
  <c r="Z11" i="21" s="1"/>
  <c r="S11" i="21"/>
  <c r="T11" i="21" s="1"/>
  <c r="M11" i="21"/>
  <c r="BZ11" i="21" s="1"/>
  <c r="H11" i="21"/>
  <c r="G11" i="21"/>
  <c r="CE10" i="21"/>
  <c r="BM10" i="21"/>
  <c r="BN10" i="21" s="1"/>
  <c r="BG10" i="21"/>
  <c r="BH10" i="21" s="1"/>
  <c r="AZ10" i="21"/>
  <c r="AY10" i="21"/>
  <c r="AT10" i="21"/>
  <c r="AS10" i="21"/>
  <c r="AM10" i="21"/>
  <c r="AN10" i="21" s="1"/>
  <c r="AG10" i="21"/>
  <c r="AH10" i="21" s="1"/>
  <c r="Y10" i="21"/>
  <c r="Z10" i="21" s="1"/>
  <c r="S10" i="21"/>
  <c r="T10" i="21" s="1"/>
  <c r="M10" i="21"/>
  <c r="BZ10" i="21" s="1"/>
  <c r="G10" i="21"/>
  <c r="CE9" i="21"/>
  <c r="BM9" i="21"/>
  <c r="BN9" i="21" s="1"/>
  <c r="BG9" i="21"/>
  <c r="BH9" i="21" s="1"/>
  <c r="AZ9" i="21"/>
  <c r="AY9" i="21"/>
  <c r="AS9" i="21"/>
  <c r="AT9" i="21" s="1"/>
  <c r="AM9" i="21"/>
  <c r="AN9" i="21" s="1"/>
  <c r="AG9" i="21"/>
  <c r="AH9" i="21" s="1"/>
  <c r="Y9" i="21"/>
  <c r="Z9" i="21" s="1"/>
  <c r="T9" i="21"/>
  <c r="S9" i="21"/>
  <c r="M9" i="21"/>
  <c r="N9" i="21" s="1"/>
  <c r="G9" i="21"/>
  <c r="CE8" i="21"/>
  <c r="BN8" i="21"/>
  <c r="BM8" i="21"/>
  <c r="BG8" i="21"/>
  <c r="BH8" i="21" s="1"/>
  <c r="AY8" i="21"/>
  <c r="AZ8" i="21" s="1"/>
  <c r="AS8" i="21"/>
  <c r="AT8" i="21" s="1"/>
  <c r="AM8" i="21"/>
  <c r="AN8" i="21" s="1"/>
  <c r="AG8" i="21"/>
  <c r="AH8" i="21" s="1"/>
  <c r="Y8" i="21"/>
  <c r="Z8" i="21" s="1"/>
  <c r="S8" i="21"/>
  <c r="T8" i="21" s="1"/>
  <c r="N8" i="21"/>
  <c r="M8" i="21"/>
  <c r="H8" i="21"/>
  <c r="G8" i="21"/>
  <c r="BY8" i="21" s="1"/>
  <c r="CE7" i="21"/>
  <c r="BM7" i="21"/>
  <c r="BN7" i="21" s="1"/>
  <c r="BG7" i="21"/>
  <c r="BH7" i="21" s="1"/>
  <c r="AY7" i="21"/>
  <c r="AZ7" i="21" s="1"/>
  <c r="AS7" i="21"/>
  <c r="AT7" i="21" s="1"/>
  <c r="AN7" i="21"/>
  <c r="AM7" i="21"/>
  <c r="AH7" i="21"/>
  <c r="AG7" i="21"/>
  <c r="Y7" i="21"/>
  <c r="Z7" i="21" s="1"/>
  <c r="S7" i="21"/>
  <c r="T7" i="21" s="1"/>
  <c r="M7" i="21"/>
  <c r="BZ7" i="21" s="1"/>
  <c r="G7" i="21"/>
  <c r="H7" i="21" s="1"/>
  <c r="BZ6" i="21"/>
  <c r="BG6" i="21"/>
  <c r="AS6" i="21"/>
  <c r="AG6" i="21"/>
  <c r="S6" i="21"/>
  <c r="BY6" i="21" s="1"/>
  <c r="CA6" i="21" s="1"/>
  <c r="G6" i="21"/>
  <c r="I6" i="17"/>
  <c r="J6" i="17" s="1"/>
  <c r="W7" i="5"/>
  <c r="C695" i="18"/>
  <c r="C696" i="18" s="1"/>
  <c r="D696" i="18" s="1"/>
  <c r="C670" i="18"/>
  <c r="C671" i="18" s="1"/>
  <c r="D671" i="18" s="1"/>
  <c r="C645" i="18"/>
  <c r="C646" i="18" s="1"/>
  <c r="D646" i="18" s="1"/>
  <c r="C620" i="18"/>
  <c r="C621" i="18" s="1"/>
  <c r="D621" i="18" s="1"/>
  <c r="C595" i="18"/>
  <c r="C596" i="18" s="1"/>
  <c r="D596" i="18" s="1"/>
  <c r="C570" i="18"/>
  <c r="C571" i="18" s="1"/>
  <c r="D571" i="18" s="1"/>
  <c r="C545" i="18"/>
  <c r="C546" i="18" s="1"/>
  <c r="D546" i="18" s="1"/>
  <c r="C520" i="18"/>
  <c r="C521" i="18" s="1"/>
  <c r="D521" i="18" s="1"/>
  <c r="C495" i="18"/>
  <c r="C496" i="18" s="1"/>
  <c r="D496" i="18" s="1"/>
  <c r="C470" i="18"/>
  <c r="C471" i="18" s="1"/>
  <c r="D471" i="18" s="1"/>
  <c r="C445" i="18"/>
  <c r="C446" i="18" s="1"/>
  <c r="D446" i="18" s="1"/>
  <c r="C420" i="18"/>
  <c r="C421" i="18" s="1"/>
  <c r="D421" i="18" s="1"/>
  <c r="C395" i="18"/>
  <c r="C396" i="18" s="1"/>
  <c r="D396" i="18" s="1"/>
  <c r="C370" i="18"/>
  <c r="C371" i="18" s="1"/>
  <c r="D371" i="18" s="1"/>
  <c r="C346" i="18"/>
  <c r="C345" i="18"/>
  <c r="C320" i="18"/>
  <c r="C321" i="18" s="1"/>
  <c r="D321" i="18" s="1"/>
  <c r="C295" i="18"/>
  <c r="C296" i="18" s="1"/>
  <c r="D296" i="18" s="1"/>
  <c r="C270" i="18"/>
  <c r="C271" i="18" s="1"/>
  <c r="D271" i="18" s="1"/>
  <c r="C245" i="18"/>
  <c r="C246" i="18" s="1"/>
  <c r="D246" i="18" s="1"/>
  <c r="C220" i="18"/>
  <c r="C221" i="18" s="1"/>
  <c r="D221" i="18" s="1"/>
  <c r="C195" i="18"/>
  <c r="C196" i="18" s="1"/>
  <c r="D196" i="18" s="1"/>
  <c r="C170" i="18"/>
  <c r="C171" i="18" s="1"/>
  <c r="D171" i="18" s="1"/>
  <c r="C145" i="18"/>
  <c r="C146" i="18" s="1"/>
  <c r="D146" i="18" s="1"/>
  <c r="C120" i="18"/>
  <c r="C121" i="18" s="1"/>
  <c r="D121" i="18" s="1"/>
  <c r="C95" i="18"/>
  <c r="C96" i="18" s="1"/>
  <c r="D96" i="18" s="1"/>
  <c r="C70" i="18"/>
  <c r="C71" i="18" s="1"/>
  <c r="D71" i="18" s="1"/>
  <c r="C45" i="18"/>
  <c r="C46" i="18" s="1"/>
  <c r="D46" i="18" s="1"/>
  <c r="C21" i="18"/>
  <c r="C20" i="18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D88" i="18"/>
  <c r="D38" i="18"/>
  <c r="D13" i="18"/>
  <c r="D693" i="18"/>
  <c r="D692" i="18"/>
  <c r="D691" i="18"/>
  <c r="D690" i="18"/>
  <c r="D689" i="18"/>
  <c r="D688" i="18"/>
  <c r="D668" i="18"/>
  <c r="D667" i="18"/>
  <c r="D666" i="18"/>
  <c r="D665" i="18"/>
  <c r="D664" i="18"/>
  <c r="D663" i="18"/>
  <c r="D643" i="18"/>
  <c r="D642" i="18"/>
  <c r="D641" i="18"/>
  <c r="D640" i="18"/>
  <c r="D639" i="18"/>
  <c r="D638" i="18"/>
  <c r="D618" i="18"/>
  <c r="D617" i="18"/>
  <c r="D616" i="18"/>
  <c r="D615" i="18"/>
  <c r="D614" i="18"/>
  <c r="D613" i="18"/>
  <c r="D593" i="18"/>
  <c r="D592" i="18"/>
  <c r="D591" i="18"/>
  <c r="D590" i="18"/>
  <c r="D589" i="18"/>
  <c r="D588" i="18"/>
  <c r="D568" i="18"/>
  <c r="D567" i="18"/>
  <c r="D566" i="18"/>
  <c r="D565" i="18"/>
  <c r="D564" i="18"/>
  <c r="D563" i="18"/>
  <c r="D543" i="18"/>
  <c r="D542" i="18"/>
  <c r="D541" i="18"/>
  <c r="D540" i="18"/>
  <c r="D539" i="18"/>
  <c r="D538" i="18"/>
  <c r="D518" i="18"/>
  <c r="D517" i="18"/>
  <c r="D516" i="18"/>
  <c r="D515" i="18"/>
  <c r="D514" i="18"/>
  <c r="D513" i="18"/>
  <c r="D493" i="18"/>
  <c r="D492" i="18"/>
  <c r="D491" i="18"/>
  <c r="D490" i="18"/>
  <c r="D489" i="18"/>
  <c r="D488" i="18"/>
  <c r="D468" i="18"/>
  <c r="D467" i="18"/>
  <c r="D466" i="18"/>
  <c r="D465" i="18"/>
  <c r="D464" i="18"/>
  <c r="D463" i="18"/>
  <c r="D443" i="18"/>
  <c r="D442" i="18"/>
  <c r="D441" i="18"/>
  <c r="D440" i="18"/>
  <c r="D439" i="18"/>
  <c r="D438" i="18"/>
  <c r="D418" i="18"/>
  <c r="D417" i="18"/>
  <c r="D416" i="18"/>
  <c r="D415" i="18"/>
  <c r="D414" i="18"/>
  <c r="D413" i="18"/>
  <c r="D393" i="18"/>
  <c r="D392" i="18"/>
  <c r="D391" i="18"/>
  <c r="D390" i="18"/>
  <c r="D389" i="18"/>
  <c r="D388" i="18"/>
  <c r="D368" i="18"/>
  <c r="D367" i="18"/>
  <c r="D366" i="18"/>
  <c r="D365" i="18"/>
  <c r="D364" i="18"/>
  <c r="D363" i="18"/>
  <c r="D346" i="18"/>
  <c r="D343" i="18"/>
  <c r="D342" i="18"/>
  <c r="D341" i="18"/>
  <c r="D340" i="18"/>
  <c r="D339" i="18"/>
  <c r="D338" i="18"/>
  <c r="D318" i="18"/>
  <c r="D317" i="18"/>
  <c r="D316" i="18"/>
  <c r="D315" i="18"/>
  <c r="D314" i="18"/>
  <c r="D313" i="18"/>
  <c r="D293" i="18"/>
  <c r="D292" i="18"/>
  <c r="D291" i="18"/>
  <c r="D290" i="18"/>
  <c r="D289" i="18"/>
  <c r="D288" i="18"/>
  <c r="D268" i="18"/>
  <c r="D267" i="18"/>
  <c r="D266" i="18"/>
  <c r="D265" i="18"/>
  <c r="D264" i="18"/>
  <c r="D263" i="18"/>
  <c r="D243" i="18"/>
  <c r="D242" i="18"/>
  <c r="D241" i="18"/>
  <c r="D240" i="18"/>
  <c r="D239" i="18"/>
  <c r="D238" i="18"/>
  <c r="D218" i="18"/>
  <c r="D217" i="18"/>
  <c r="D216" i="18"/>
  <c r="D215" i="18"/>
  <c r="D214" i="18"/>
  <c r="D213" i="18"/>
  <c r="D193" i="18"/>
  <c r="D192" i="18"/>
  <c r="D191" i="18"/>
  <c r="D190" i="18"/>
  <c r="D189" i="18"/>
  <c r="D188" i="18"/>
  <c r="D168" i="18"/>
  <c r="D167" i="18"/>
  <c r="D166" i="18"/>
  <c r="D165" i="18"/>
  <c r="D164" i="18"/>
  <c r="D163" i="18"/>
  <c r="D143" i="18"/>
  <c r="D142" i="18"/>
  <c r="D141" i="18"/>
  <c r="D140" i="18"/>
  <c r="D139" i="18"/>
  <c r="D138" i="18"/>
  <c r="D118" i="18"/>
  <c r="D117" i="18"/>
  <c r="D116" i="18"/>
  <c r="D115" i="18"/>
  <c r="D114" i="18"/>
  <c r="D113" i="18"/>
  <c r="D93" i="18"/>
  <c r="D92" i="18"/>
  <c r="D91" i="18"/>
  <c r="D90" i="18"/>
  <c r="D89" i="18"/>
  <c r="D68" i="18"/>
  <c r="D67" i="18"/>
  <c r="D66" i="18"/>
  <c r="D65" i="18"/>
  <c r="D64" i="18"/>
  <c r="D63" i="18"/>
  <c r="D43" i="18"/>
  <c r="D42" i="18"/>
  <c r="D41" i="18"/>
  <c r="D40" i="18"/>
  <c r="D39" i="18"/>
  <c r="D21" i="18"/>
  <c r="D18" i="18"/>
  <c r="D17" i="18"/>
  <c r="D16" i="18"/>
  <c r="D15" i="18"/>
  <c r="D14" i="18"/>
  <c r="H1243" i="4"/>
  <c r="AE25" i="5"/>
  <c r="H510" i="4"/>
  <c r="W15" i="5"/>
  <c r="AA15" i="5" s="1"/>
  <c r="AB15" i="5" s="1"/>
  <c r="M14" i="5"/>
  <c r="N14" i="5" s="1"/>
  <c r="M15" i="5"/>
  <c r="N15" i="5" s="1"/>
  <c r="M16" i="5"/>
  <c r="N16" i="5" s="1"/>
  <c r="M17" i="5"/>
  <c r="N17" i="5" s="1"/>
  <c r="M18" i="5"/>
  <c r="N18" i="5" s="1"/>
  <c r="M19" i="5"/>
  <c r="N19" i="5" s="1"/>
  <c r="H314" i="4"/>
  <c r="H265" i="4"/>
  <c r="H260" i="4"/>
  <c r="I260" i="4" s="1"/>
  <c r="H216" i="4"/>
  <c r="H212" i="4"/>
  <c r="I212" i="4" s="1"/>
  <c r="H167" i="4"/>
  <c r="M7" i="5"/>
  <c r="M8" i="5"/>
  <c r="M9" i="5"/>
  <c r="M10" i="5"/>
  <c r="M11" i="5"/>
  <c r="M12" i="5"/>
  <c r="M13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H69" i="4"/>
  <c r="H65" i="4"/>
  <c r="I65" i="4" s="1"/>
  <c r="H64" i="4"/>
  <c r="I64" i="4" s="1"/>
  <c r="H17" i="4"/>
  <c r="I17" i="4" s="1"/>
  <c r="H16" i="4"/>
  <c r="I16" i="4" s="1"/>
  <c r="H15" i="4"/>
  <c r="I15" i="4" s="1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7" i="5"/>
  <c r="H701" i="4"/>
  <c r="I701" i="4" s="1"/>
  <c r="G230" i="24" l="1"/>
  <c r="L230" i="24" s="1"/>
  <c r="G1010" i="24"/>
  <c r="L1010" i="24" s="1"/>
  <c r="C1012" i="24"/>
  <c r="I1012" i="24" s="1"/>
  <c r="L1012" i="24" s="1"/>
  <c r="C544" i="24"/>
  <c r="I544" i="24" s="1"/>
  <c r="L544" i="24" s="1"/>
  <c r="G1218" i="24"/>
  <c r="L1218" i="24" s="1"/>
  <c r="G74" i="24"/>
  <c r="L74" i="24" s="1"/>
  <c r="D335" i="24"/>
  <c r="G335" i="24" s="1"/>
  <c r="L335" i="24" s="1"/>
  <c r="D543" i="24"/>
  <c r="G543" i="24" s="1"/>
  <c r="L543" i="24" s="1"/>
  <c r="D751" i="24"/>
  <c r="G751" i="24" s="1"/>
  <c r="L751" i="24" s="1"/>
  <c r="M1263" i="24"/>
  <c r="D1322" i="24"/>
  <c r="D1427" i="24"/>
  <c r="G1427" i="24" s="1"/>
  <c r="L1427" i="24" s="1"/>
  <c r="G1374" i="24"/>
  <c r="L1374" i="24" s="1"/>
  <c r="D1219" i="24"/>
  <c r="G1219" i="24" s="1"/>
  <c r="L1219" i="24" s="1"/>
  <c r="G282" i="24"/>
  <c r="L282" i="24" s="1"/>
  <c r="C284" i="24"/>
  <c r="I284" i="24" s="1"/>
  <c r="L284" i="24" s="1"/>
  <c r="M429" i="24"/>
  <c r="G490" i="24"/>
  <c r="L490" i="24" s="1"/>
  <c r="G958" i="24"/>
  <c r="L958" i="24" s="1"/>
  <c r="C960" i="24"/>
  <c r="I960" i="24" s="1"/>
  <c r="L960" i="24" s="1"/>
  <c r="D1375" i="24"/>
  <c r="G1375" i="24" s="1"/>
  <c r="L1375" i="24" s="1"/>
  <c r="G1001" i="24"/>
  <c r="M169" i="24"/>
  <c r="G222" i="24"/>
  <c r="M637" i="24"/>
  <c r="G698" i="24"/>
  <c r="L698" i="24" s="1"/>
  <c r="D1011" i="24"/>
  <c r="G1011" i="24" s="1"/>
  <c r="L1011" i="24" s="1"/>
  <c r="G1270" i="24"/>
  <c r="L1270" i="24" s="1"/>
  <c r="C1272" i="24"/>
  <c r="I1272" i="24" s="1"/>
  <c r="L1272" i="24" s="1"/>
  <c r="D23" i="24"/>
  <c r="G23" i="24" s="1"/>
  <c r="L23" i="24" s="1"/>
  <c r="G274" i="24"/>
  <c r="G482" i="24"/>
  <c r="G690" i="24"/>
  <c r="G897" i="24"/>
  <c r="D906" i="24"/>
  <c r="M1001" i="24"/>
  <c r="D1114" i="24"/>
  <c r="G1209" i="24"/>
  <c r="M1313" i="24"/>
  <c r="G1426" i="24"/>
  <c r="L1426" i="24" s="1"/>
  <c r="C1428" i="24"/>
  <c r="I1428" i="24" s="1"/>
  <c r="L1428" i="24" s="1"/>
  <c r="M13" i="24"/>
  <c r="G22" i="24"/>
  <c r="L22" i="24" s="1"/>
  <c r="G334" i="24"/>
  <c r="L334" i="24" s="1"/>
  <c r="G542" i="24"/>
  <c r="L542" i="24" s="1"/>
  <c r="M900" i="24"/>
  <c r="D1166" i="24"/>
  <c r="G386" i="24"/>
  <c r="L386" i="24" s="1"/>
  <c r="G594" i="24"/>
  <c r="L594" i="24" s="1"/>
  <c r="D802" i="24"/>
  <c r="D1062" i="24"/>
  <c r="D231" i="24"/>
  <c r="G231" i="24" s="1"/>
  <c r="L231" i="24" s="1"/>
  <c r="G378" i="24"/>
  <c r="D438" i="24"/>
  <c r="G586" i="24"/>
  <c r="D646" i="24"/>
  <c r="G1053" i="24"/>
  <c r="D127" i="24"/>
  <c r="G127" i="24" s="1"/>
  <c r="L127" i="24" s="1"/>
  <c r="D178" i="24"/>
  <c r="M117" i="24"/>
  <c r="M1053" i="24"/>
  <c r="G1105" i="24"/>
  <c r="D75" i="24"/>
  <c r="G75" i="24" s="1"/>
  <c r="L75" i="24" s="1"/>
  <c r="D126" i="24"/>
  <c r="D283" i="24"/>
  <c r="G283" i="24" s="1"/>
  <c r="L283" i="24" s="1"/>
  <c r="D387" i="24"/>
  <c r="G387" i="24" s="1"/>
  <c r="L387" i="24" s="1"/>
  <c r="D491" i="24"/>
  <c r="G491" i="24" s="1"/>
  <c r="L491" i="24" s="1"/>
  <c r="D595" i="24"/>
  <c r="G595" i="24" s="1"/>
  <c r="L595" i="24" s="1"/>
  <c r="D699" i="24"/>
  <c r="G699" i="24" s="1"/>
  <c r="L699" i="24" s="1"/>
  <c r="D854" i="24"/>
  <c r="M65" i="24"/>
  <c r="M273" i="24"/>
  <c r="M377" i="24"/>
  <c r="M481" i="24"/>
  <c r="M585" i="24"/>
  <c r="M689" i="24"/>
  <c r="H13" i="21"/>
  <c r="T15" i="21"/>
  <c r="CA33" i="21"/>
  <c r="CB33" i="21" s="1"/>
  <c r="CC33" i="21" s="1"/>
  <c r="BY20" i="21"/>
  <c r="BZ29" i="21"/>
  <c r="CA29" i="21" s="1"/>
  <c r="CB29" i="21" s="1"/>
  <c r="CC29" i="21" s="1"/>
  <c r="BY31" i="21"/>
  <c r="CA31" i="21" s="1"/>
  <c r="CB31" i="21" s="1"/>
  <c r="CC31" i="21" s="1"/>
  <c r="BY17" i="21"/>
  <c r="H19" i="21"/>
  <c r="BY19" i="21"/>
  <c r="CA19" i="21" s="1"/>
  <c r="CB19" i="21" s="1"/>
  <c r="CC19" i="21" s="1"/>
  <c r="BY7" i="21"/>
  <c r="CA7" i="21" s="1"/>
  <c r="CB7" i="21" s="1"/>
  <c r="CC7" i="21" s="1"/>
  <c r="BY9" i="21"/>
  <c r="CA9" i="21" s="1"/>
  <c r="CB9" i="21" s="1"/>
  <c r="CC9" i="21" s="1"/>
  <c r="H18" i="21"/>
  <c r="BY18" i="21"/>
  <c r="CA18" i="21" s="1"/>
  <c r="CB18" i="21" s="1"/>
  <c r="CC18" i="21" s="1"/>
  <c r="BZ19" i="21"/>
  <c r="BY24" i="21"/>
  <c r="N7" i="21"/>
  <c r="BZ12" i="21"/>
  <c r="CA12" i="21" s="1"/>
  <c r="CB12" i="21" s="1"/>
  <c r="CC12" i="21" s="1"/>
  <c r="N12" i="21"/>
  <c r="BY30" i="21"/>
  <c r="CA30" i="21" s="1"/>
  <c r="CB30" i="21" s="1"/>
  <c r="CC30" i="21" s="1"/>
  <c r="H20" i="21"/>
  <c r="BY28" i="21"/>
  <c r="H10" i="21"/>
  <c r="BY10" i="21"/>
  <c r="CA10" i="21" s="1"/>
  <c r="CB10" i="21" s="1"/>
  <c r="CC10" i="21" s="1"/>
  <c r="BY11" i="21"/>
  <c r="CA11" i="21" s="1"/>
  <c r="CB11" i="21" s="1"/>
  <c r="CC11" i="21" s="1"/>
  <c r="BZ18" i="21"/>
  <c r="BY27" i="21"/>
  <c r="CA27" i="21" s="1"/>
  <c r="CB27" i="21" s="1"/>
  <c r="CC27" i="21" s="1"/>
  <c r="H27" i="21"/>
  <c r="BZ20" i="21"/>
  <c r="N20" i="21"/>
  <c r="BY26" i="21"/>
  <c r="CA26" i="21" s="1"/>
  <c r="CB26" i="21" s="1"/>
  <c r="CC26" i="21" s="1"/>
  <c r="BY34" i="21"/>
  <c r="CA34" i="21" s="1"/>
  <c r="CB34" i="21" s="1"/>
  <c r="CC34" i="21" s="1"/>
  <c r="H9" i="21"/>
  <c r="N10" i="21"/>
  <c r="N11" i="21"/>
  <c r="H17" i="21"/>
  <c r="N18" i="21"/>
  <c r="N19" i="21"/>
  <c r="H25" i="21"/>
  <c r="N26" i="21"/>
  <c r="N27" i="21"/>
  <c r="H33" i="21"/>
  <c r="N34" i="21"/>
  <c r="BZ17" i="21"/>
  <c r="BZ25" i="21"/>
  <c r="CA25" i="21" s="1"/>
  <c r="CB25" i="21" s="1"/>
  <c r="CC25" i="21" s="1"/>
  <c r="BZ33" i="21"/>
  <c r="BZ28" i="21"/>
  <c r="BZ9" i="21"/>
  <c r="BZ8" i="21"/>
  <c r="CA8" i="21" s="1"/>
  <c r="CB8" i="21" s="1"/>
  <c r="CC8" i="21" s="1"/>
  <c r="BZ16" i="21"/>
  <c r="CA16" i="21" s="1"/>
  <c r="CB16" i="21" s="1"/>
  <c r="CC16" i="21" s="1"/>
  <c r="BZ24" i="21"/>
  <c r="BZ32" i="21"/>
  <c r="CA32" i="21" s="1"/>
  <c r="CB32" i="21" s="1"/>
  <c r="CC32" i="21" s="1"/>
  <c r="H1342" i="4"/>
  <c r="I1342" i="4" s="1"/>
  <c r="H1341" i="4"/>
  <c r="I1341" i="4" s="1"/>
  <c r="H1340" i="4"/>
  <c r="I1340" i="4" s="1"/>
  <c r="H1339" i="4"/>
  <c r="I1339" i="4" s="1"/>
  <c r="H1338" i="4"/>
  <c r="I1293" i="4"/>
  <c r="H1292" i="4"/>
  <c r="I1292" i="4" s="1"/>
  <c r="H1291" i="4"/>
  <c r="I1291" i="4" s="1"/>
  <c r="H1290" i="4"/>
  <c r="I1290" i="4" s="1"/>
  <c r="H1289" i="4"/>
  <c r="H1244" i="4"/>
  <c r="I1244" i="4" s="1"/>
  <c r="I1243" i="4"/>
  <c r="H1242" i="4"/>
  <c r="I1242" i="4" s="1"/>
  <c r="H1241" i="4"/>
  <c r="I1241" i="4" s="1"/>
  <c r="H1240" i="4"/>
  <c r="I1195" i="4"/>
  <c r="H1194" i="4"/>
  <c r="I1194" i="4" s="1"/>
  <c r="H1193" i="4"/>
  <c r="I1193" i="4" s="1"/>
  <c r="H1192" i="4"/>
  <c r="I1192" i="4" s="1"/>
  <c r="H1191" i="4"/>
  <c r="H1146" i="4"/>
  <c r="I1146" i="4" s="1"/>
  <c r="H1145" i="4"/>
  <c r="I1145" i="4" s="1"/>
  <c r="H1144" i="4"/>
  <c r="I1144" i="4" s="1"/>
  <c r="H1143" i="4"/>
  <c r="I1143" i="4" s="1"/>
  <c r="H1142" i="4"/>
  <c r="H1097" i="4"/>
  <c r="I1097" i="4" s="1"/>
  <c r="H1096" i="4"/>
  <c r="I1096" i="4" s="1"/>
  <c r="H1095" i="4"/>
  <c r="I1095" i="4" s="1"/>
  <c r="H1094" i="4"/>
  <c r="I1094" i="4" s="1"/>
  <c r="H1093" i="4"/>
  <c r="I1093" i="4" s="1"/>
  <c r="H1048" i="4"/>
  <c r="I1048" i="4" s="1"/>
  <c r="H1047" i="4"/>
  <c r="I1047" i="4" s="1"/>
  <c r="H1046" i="4"/>
  <c r="I1046" i="4" s="1"/>
  <c r="H1045" i="4"/>
  <c r="I1045" i="4" s="1"/>
  <c r="H1044" i="4"/>
  <c r="H999" i="4"/>
  <c r="I999" i="4" s="1"/>
  <c r="H998" i="4"/>
  <c r="I998" i="4" s="1"/>
  <c r="H997" i="4"/>
  <c r="I997" i="4" s="1"/>
  <c r="H996" i="4"/>
  <c r="I996" i="4" s="1"/>
  <c r="H995" i="4"/>
  <c r="I995" i="4" s="1"/>
  <c r="H950" i="4"/>
  <c r="I950" i="4" s="1"/>
  <c r="H949" i="4"/>
  <c r="I949" i="4" s="1"/>
  <c r="H948" i="4"/>
  <c r="I948" i="4" s="1"/>
  <c r="H947" i="4"/>
  <c r="I947" i="4" s="1"/>
  <c r="H946" i="4"/>
  <c r="I946" i="4" s="1"/>
  <c r="H901" i="4"/>
  <c r="I901" i="4" s="1"/>
  <c r="H900" i="4"/>
  <c r="I900" i="4" s="1"/>
  <c r="H899" i="4"/>
  <c r="I899" i="4" s="1"/>
  <c r="H898" i="4"/>
  <c r="I898" i="4" s="1"/>
  <c r="H897" i="4"/>
  <c r="I897" i="4" s="1"/>
  <c r="H852" i="4"/>
  <c r="I852" i="4" s="1"/>
  <c r="H851" i="4"/>
  <c r="I851" i="4" s="1"/>
  <c r="H850" i="4"/>
  <c r="I850" i="4" s="1"/>
  <c r="H849" i="4"/>
  <c r="I849" i="4" s="1"/>
  <c r="H848" i="4"/>
  <c r="H803" i="4"/>
  <c r="I803" i="4" s="1"/>
  <c r="H802" i="4"/>
  <c r="I802" i="4" s="1"/>
  <c r="H801" i="4"/>
  <c r="I801" i="4" s="1"/>
  <c r="H800" i="4"/>
  <c r="I800" i="4" s="1"/>
  <c r="H799" i="4"/>
  <c r="I799" i="4" s="1"/>
  <c r="H754" i="4"/>
  <c r="I754" i="4" s="1"/>
  <c r="H753" i="4"/>
  <c r="I753" i="4" s="1"/>
  <c r="H752" i="4"/>
  <c r="I752" i="4" s="1"/>
  <c r="H751" i="4"/>
  <c r="I751" i="4" s="1"/>
  <c r="H750" i="4"/>
  <c r="H705" i="4"/>
  <c r="I705" i="4" s="1"/>
  <c r="H704" i="4"/>
  <c r="I704" i="4" s="1"/>
  <c r="H703" i="4"/>
  <c r="I703" i="4" s="1"/>
  <c r="H702" i="4"/>
  <c r="I702" i="4" s="1"/>
  <c r="H656" i="4"/>
  <c r="I656" i="4" s="1"/>
  <c r="H655" i="4"/>
  <c r="I655" i="4" s="1"/>
  <c r="H654" i="4"/>
  <c r="I654" i="4" s="1"/>
  <c r="H653" i="4"/>
  <c r="I653" i="4" s="1"/>
  <c r="H652" i="4"/>
  <c r="H607" i="4"/>
  <c r="I607" i="4" s="1"/>
  <c r="H606" i="4"/>
  <c r="I606" i="4" s="1"/>
  <c r="H605" i="4"/>
  <c r="I605" i="4" s="1"/>
  <c r="H604" i="4"/>
  <c r="I604" i="4" s="1"/>
  <c r="H603" i="4"/>
  <c r="H558" i="4"/>
  <c r="I558" i="4" s="1"/>
  <c r="H557" i="4"/>
  <c r="I557" i="4" s="1"/>
  <c r="H556" i="4"/>
  <c r="I556" i="4" s="1"/>
  <c r="H555" i="4"/>
  <c r="I555" i="4" s="1"/>
  <c r="H554" i="4"/>
  <c r="I554" i="4" s="1"/>
  <c r="H509" i="4"/>
  <c r="I509" i="4" s="1"/>
  <c r="H508" i="4"/>
  <c r="I508" i="4" s="1"/>
  <c r="H507" i="4"/>
  <c r="I507" i="4" s="1"/>
  <c r="H506" i="4"/>
  <c r="I506" i="4" s="1"/>
  <c r="I505" i="4"/>
  <c r="AE7" i="5"/>
  <c r="AE8" i="5"/>
  <c r="AE9" i="5"/>
  <c r="AE10" i="5"/>
  <c r="AE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6" i="5"/>
  <c r="AE27" i="5"/>
  <c r="AI27" i="5" s="1"/>
  <c r="AE28" i="5"/>
  <c r="AE29" i="5"/>
  <c r="AE30" i="5"/>
  <c r="AE31" i="5"/>
  <c r="AE32" i="5"/>
  <c r="AE33" i="5"/>
  <c r="AE34" i="5"/>
  <c r="W8" i="5"/>
  <c r="W9" i="5"/>
  <c r="W10" i="5"/>
  <c r="W11" i="5"/>
  <c r="W12" i="5"/>
  <c r="W13" i="5"/>
  <c r="W14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5" i="5"/>
  <c r="Q26" i="5"/>
  <c r="Q27" i="5"/>
  <c r="Q28" i="5"/>
  <c r="Q29" i="5"/>
  <c r="Q30" i="5"/>
  <c r="Q31" i="5"/>
  <c r="Q32" i="5"/>
  <c r="Q33" i="5"/>
  <c r="Q34" i="5"/>
  <c r="G1166" i="24" l="1"/>
  <c r="L1166" i="24" s="1"/>
  <c r="C1168" i="24"/>
  <c r="I1168" i="24" s="1"/>
  <c r="L1168" i="24" s="1"/>
  <c r="G1062" i="24"/>
  <c r="L1062" i="24" s="1"/>
  <c r="C1064" i="24"/>
  <c r="I1064" i="24" s="1"/>
  <c r="L1064" i="24" s="1"/>
  <c r="C24" i="24"/>
  <c r="I24" i="24" s="1"/>
  <c r="L24" i="24" s="1"/>
  <c r="G802" i="24"/>
  <c r="L802" i="24" s="1"/>
  <c r="C804" i="24"/>
  <c r="I804" i="24" s="1"/>
  <c r="L804" i="24" s="1"/>
  <c r="C752" i="24"/>
  <c r="I752" i="24" s="1"/>
  <c r="L752" i="24" s="1"/>
  <c r="C596" i="24"/>
  <c r="I596" i="24" s="1"/>
  <c r="L596" i="24" s="1"/>
  <c r="G906" i="24"/>
  <c r="L906" i="24" s="1"/>
  <c r="C908" i="24"/>
  <c r="I908" i="24" s="1"/>
  <c r="L908" i="24" s="1"/>
  <c r="G126" i="24"/>
  <c r="L126" i="24" s="1"/>
  <c r="C128" i="24"/>
  <c r="I128" i="24" s="1"/>
  <c r="L128" i="24" s="1"/>
  <c r="C648" i="24"/>
  <c r="I648" i="24" s="1"/>
  <c r="L648" i="24" s="1"/>
  <c r="G646" i="24"/>
  <c r="L646" i="24" s="1"/>
  <c r="C700" i="24"/>
  <c r="I700" i="24" s="1"/>
  <c r="L700" i="24" s="1"/>
  <c r="C1376" i="24"/>
  <c r="I1376" i="24" s="1"/>
  <c r="L1376" i="24" s="1"/>
  <c r="C336" i="24"/>
  <c r="I336" i="24" s="1"/>
  <c r="L336" i="24" s="1"/>
  <c r="G1322" i="24"/>
  <c r="L1322" i="24" s="1"/>
  <c r="C1324" i="24"/>
  <c r="I1324" i="24" s="1"/>
  <c r="L1324" i="24" s="1"/>
  <c r="G178" i="24"/>
  <c r="L178" i="24" s="1"/>
  <c r="C180" i="24"/>
  <c r="I180" i="24" s="1"/>
  <c r="L180" i="24" s="1"/>
  <c r="G1114" i="24"/>
  <c r="L1114" i="24" s="1"/>
  <c r="C1116" i="24"/>
  <c r="I1116" i="24" s="1"/>
  <c r="L1116" i="24" s="1"/>
  <c r="C388" i="24"/>
  <c r="I388" i="24" s="1"/>
  <c r="L388" i="24" s="1"/>
  <c r="C76" i="24"/>
  <c r="I76" i="24" s="1"/>
  <c r="L76" i="24" s="1"/>
  <c r="G854" i="24"/>
  <c r="L854" i="24" s="1"/>
  <c r="C856" i="24"/>
  <c r="I856" i="24" s="1"/>
  <c r="L856" i="24" s="1"/>
  <c r="G438" i="24"/>
  <c r="L438" i="24" s="1"/>
  <c r="C440" i="24"/>
  <c r="I440" i="24" s="1"/>
  <c r="L440" i="24" s="1"/>
  <c r="C492" i="24"/>
  <c r="I492" i="24" s="1"/>
  <c r="L492" i="24" s="1"/>
  <c r="C1220" i="24"/>
  <c r="I1220" i="24" s="1"/>
  <c r="L1220" i="24" s="1"/>
  <c r="C232" i="24"/>
  <c r="I232" i="24" s="1"/>
  <c r="L232" i="24" s="1"/>
  <c r="CA20" i="21"/>
  <c r="CB20" i="21" s="1"/>
  <c r="CC20" i="21" s="1"/>
  <c r="CA24" i="21"/>
  <c r="CB24" i="21" s="1"/>
  <c r="CC24" i="21" s="1"/>
  <c r="CA17" i="21"/>
  <c r="CB17" i="21" s="1"/>
  <c r="CC17" i="21" s="1"/>
  <c r="CA28" i="21"/>
  <c r="CB28" i="21" s="1"/>
  <c r="CC28" i="21" s="1"/>
  <c r="H1151" i="4"/>
  <c r="H367" i="4"/>
  <c r="H857" i="4"/>
  <c r="H318" i="4"/>
  <c r="H906" i="4"/>
  <c r="H1053" i="4"/>
  <c r="H416" i="4"/>
  <c r="H514" i="4"/>
  <c r="I1142" i="4"/>
  <c r="H1200" i="4"/>
  <c r="H465" i="4"/>
  <c r="H563" i="4"/>
  <c r="H661" i="4"/>
  <c r="H710" i="4"/>
  <c r="I1191" i="4"/>
  <c r="H1347" i="4"/>
  <c r="H171" i="4"/>
  <c r="H612" i="4"/>
  <c r="I652" i="4"/>
  <c r="H1298" i="4"/>
  <c r="H759" i="4"/>
  <c r="H1249" i="4"/>
  <c r="H122" i="4"/>
  <c r="I750" i="4"/>
  <c r="H269" i="4"/>
  <c r="H1102" i="4"/>
  <c r="H220" i="4"/>
  <c r="I848" i="4"/>
  <c r="I1338" i="4"/>
  <c r="I1289" i="4"/>
  <c r="I1240" i="4"/>
  <c r="I1044" i="4"/>
  <c r="H1004" i="4"/>
  <c r="H955" i="4"/>
  <c r="H808" i="4"/>
  <c r="I603" i="4"/>
  <c r="H73" i="4"/>
  <c r="H24" i="4"/>
  <c r="C720" i="11"/>
  <c r="C721" i="11" s="1"/>
  <c r="D721" i="11" s="1"/>
  <c r="D718" i="11"/>
  <c r="D717" i="11"/>
  <c r="D716" i="11"/>
  <c r="D715" i="11"/>
  <c r="D714" i="11"/>
  <c r="D713" i="11"/>
  <c r="C695" i="11"/>
  <c r="C696" i="11" s="1"/>
  <c r="D696" i="11" s="1"/>
  <c r="D693" i="11"/>
  <c r="D692" i="11"/>
  <c r="D691" i="11"/>
  <c r="D690" i="11"/>
  <c r="D689" i="11"/>
  <c r="D688" i="11"/>
  <c r="C670" i="11"/>
  <c r="C671" i="11" s="1"/>
  <c r="D671" i="11" s="1"/>
  <c r="D668" i="11"/>
  <c r="D667" i="11"/>
  <c r="D666" i="11"/>
  <c r="D665" i="11"/>
  <c r="D664" i="11"/>
  <c r="D663" i="11"/>
  <c r="C645" i="11"/>
  <c r="C646" i="11" s="1"/>
  <c r="D646" i="11" s="1"/>
  <c r="D643" i="11"/>
  <c r="D642" i="11"/>
  <c r="D641" i="11"/>
  <c r="D640" i="11"/>
  <c r="D639" i="11"/>
  <c r="D638" i="11"/>
  <c r="C620" i="11"/>
  <c r="C621" i="11" s="1"/>
  <c r="D621" i="11" s="1"/>
  <c r="D618" i="11"/>
  <c r="D617" i="11"/>
  <c r="D616" i="11"/>
  <c r="D615" i="11"/>
  <c r="D614" i="11"/>
  <c r="D613" i="11"/>
  <c r="C595" i="11"/>
  <c r="C596" i="11" s="1"/>
  <c r="D596" i="11" s="1"/>
  <c r="D593" i="11"/>
  <c r="D592" i="11"/>
  <c r="D591" i="11"/>
  <c r="D590" i="11"/>
  <c r="D589" i="11"/>
  <c r="D588" i="11"/>
  <c r="C570" i="11"/>
  <c r="C571" i="11" s="1"/>
  <c r="D571" i="11" s="1"/>
  <c r="D568" i="11"/>
  <c r="D567" i="11"/>
  <c r="D566" i="11"/>
  <c r="D565" i="11"/>
  <c r="D564" i="11"/>
  <c r="D563" i="11"/>
  <c r="C545" i="11"/>
  <c r="C546" i="11" s="1"/>
  <c r="D546" i="11" s="1"/>
  <c r="D543" i="11"/>
  <c r="D542" i="11"/>
  <c r="D541" i="11"/>
  <c r="D540" i="11"/>
  <c r="D539" i="11"/>
  <c r="D538" i="11"/>
  <c r="C520" i="11"/>
  <c r="C521" i="11" s="1"/>
  <c r="D521" i="11" s="1"/>
  <c r="D518" i="11"/>
  <c r="D517" i="11"/>
  <c r="D516" i="11"/>
  <c r="D515" i="11"/>
  <c r="D514" i="11"/>
  <c r="D513" i="11"/>
  <c r="C495" i="11"/>
  <c r="C496" i="11" s="1"/>
  <c r="D496" i="11" s="1"/>
  <c r="D493" i="11"/>
  <c r="D492" i="11"/>
  <c r="D491" i="11"/>
  <c r="D490" i="11"/>
  <c r="D489" i="11"/>
  <c r="D488" i="11"/>
  <c r="C470" i="11"/>
  <c r="C471" i="11" s="1"/>
  <c r="D471" i="11" s="1"/>
  <c r="D468" i="11"/>
  <c r="D467" i="11"/>
  <c r="D466" i="11"/>
  <c r="D465" i="11"/>
  <c r="D464" i="11"/>
  <c r="D463" i="11"/>
  <c r="C445" i="11"/>
  <c r="C446" i="11" s="1"/>
  <c r="D446" i="11" s="1"/>
  <c r="D443" i="11"/>
  <c r="D442" i="11"/>
  <c r="D441" i="11"/>
  <c r="D440" i="11"/>
  <c r="D439" i="11"/>
  <c r="D438" i="11"/>
  <c r="C420" i="11"/>
  <c r="C421" i="11" s="1"/>
  <c r="D421" i="11" s="1"/>
  <c r="D418" i="11"/>
  <c r="D417" i="11"/>
  <c r="D416" i="11"/>
  <c r="D415" i="11"/>
  <c r="D414" i="11"/>
  <c r="D413" i="11"/>
  <c r="C395" i="11"/>
  <c r="C396" i="11" s="1"/>
  <c r="D396" i="11" s="1"/>
  <c r="D393" i="11"/>
  <c r="D392" i="11"/>
  <c r="D391" i="11"/>
  <c r="D390" i="11"/>
  <c r="D389" i="11"/>
  <c r="D388" i="11"/>
  <c r="C370" i="11"/>
  <c r="C371" i="11" s="1"/>
  <c r="D371" i="11" s="1"/>
  <c r="D368" i="11"/>
  <c r="D367" i="11"/>
  <c r="D366" i="11"/>
  <c r="D365" i="11"/>
  <c r="D364" i="11"/>
  <c r="D363" i="11"/>
  <c r="C345" i="11"/>
  <c r="C346" i="11" s="1"/>
  <c r="D346" i="11" s="1"/>
  <c r="D343" i="11"/>
  <c r="D342" i="11"/>
  <c r="D341" i="11"/>
  <c r="D340" i="11"/>
  <c r="D339" i="11"/>
  <c r="D338" i="11"/>
  <c r="C321" i="11"/>
  <c r="D321" i="11" s="1"/>
  <c r="C320" i="11"/>
  <c r="D318" i="11"/>
  <c r="D317" i="11"/>
  <c r="D316" i="11"/>
  <c r="D315" i="11"/>
  <c r="D314" i="11"/>
  <c r="D313" i="11"/>
  <c r="C295" i="11"/>
  <c r="C296" i="11" s="1"/>
  <c r="D296" i="11" s="1"/>
  <c r="D293" i="11"/>
  <c r="D292" i="11"/>
  <c r="D291" i="11"/>
  <c r="D290" i="11"/>
  <c r="D289" i="11"/>
  <c r="D288" i="11"/>
  <c r="C270" i="11"/>
  <c r="C271" i="11" s="1"/>
  <c r="D271" i="11" s="1"/>
  <c r="D268" i="11"/>
  <c r="D267" i="11"/>
  <c r="D266" i="11"/>
  <c r="D265" i="11"/>
  <c r="D264" i="11"/>
  <c r="D263" i="11"/>
  <c r="C245" i="11"/>
  <c r="C246" i="11" s="1"/>
  <c r="D246" i="11" s="1"/>
  <c r="D243" i="11"/>
  <c r="D242" i="11"/>
  <c r="D241" i="11"/>
  <c r="D240" i="11"/>
  <c r="D239" i="11"/>
  <c r="D238" i="11"/>
  <c r="C220" i="11"/>
  <c r="C221" i="11" s="1"/>
  <c r="D221" i="11" s="1"/>
  <c r="D218" i="11"/>
  <c r="D217" i="11"/>
  <c r="D216" i="11"/>
  <c r="D215" i="11"/>
  <c r="D214" i="11"/>
  <c r="D213" i="11"/>
  <c r="C195" i="11"/>
  <c r="C196" i="11" s="1"/>
  <c r="D196" i="11" s="1"/>
  <c r="D193" i="11"/>
  <c r="D192" i="11"/>
  <c r="D191" i="11"/>
  <c r="D190" i="11"/>
  <c r="D189" i="11"/>
  <c r="D188" i="11"/>
  <c r="C170" i="11"/>
  <c r="C171" i="11" s="1"/>
  <c r="D171" i="11" s="1"/>
  <c r="D168" i="11"/>
  <c r="D167" i="11"/>
  <c r="D166" i="11"/>
  <c r="D165" i="11"/>
  <c r="D164" i="11"/>
  <c r="D163" i="11"/>
  <c r="C145" i="11"/>
  <c r="C146" i="11" s="1"/>
  <c r="D146" i="11" s="1"/>
  <c r="D143" i="11"/>
  <c r="D142" i="11"/>
  <c r="D141" i="11"/>
  <c r="D140" i="11"/>
  <c r="D139" i="11"/>
  <c r="D138" i="11"/>
  <c r="C120" i="11"/>
  <c r="C121" i="11" s="1"/>
  <c r="D121" i="11" s="1"/>
  <c r="D118" i="11"/>
  <c r="D117" i="11"/>
  <c r="D116" i="11"/>
  <c r="D115" i="11"/>
  <c r="D114" i="11"/>
  <c r="D113" i="11"/>
  <c r="C95" i="11"/>
  <c r="C96" i="11" s="1"/>
  <c r="D96" i="11" s="1"/>
  <c r="D93" i="11"/>
  <c r="D92" i="11"/>
  <c r="D91" i="11"/>
  <c r="D90" i="11"/>
  <c r="D89" i="11"/>
  <c r="D88" i="11"/>
  <c r="C70" i="11"/>
  <c r="C71" i="11" s="1"/>
  <c r="D71" i="11" s="1"/>
  <c r="D68" i="11"/>
  <c r="D67" i="11"/>
  <c r="D66" i="11"/>
  <c r="D65" i="11"/>
  <c r="D64" i="11"/>
  <c r="D63" i="11"/>
  <c r="C45" i="11"/>
  <c r="C46" i="11" s="1"/>
  <c r="D46" i="11" s="1"/>
  <c r="D43" i="11"/>
  <c r="D42" i="11"/>
  <c r="D41" i="11"/>
  <c r="D40" i="11"/>
  <c r="D39" i="11"/>
  <c r="D38" i="11"/>
  <c r="C20" i="11"/>
  <c r="C21" i="11" s="1"/>
  <c r="D21" i="11" s="1"/>
  <c r="D18" i="11"/>
  <c r="D17" i="11"/>
  <c r="D16" i="11"/>
  <c r="D15" i="11"/>
  <c r="D14" i="11"/>
  <c r="D13" i="11"/>
  <c r="I34" i="10"/>
  <c r="J34" i="10" s="1"/>
  <c r="K34" i="10" s="1"/>
  <c r="I33" i="10"/>
  <c r="J33" i="10" s="1"/>
  <c r="K33" i="10" s="1"/>
  <c r="I32" i="10"/>
  <c r="J32" i="10" s="1"/>
  <c r="K32" i="10" s="1"/>
  <c r="I31" i="10"/>
  <c r="J31" i="10" s="1"/>
  <c r="K31" i="10" s="1"/>
  <c r="I30" i="10"/>
  <c r="J30" i="10" s="1"/>
  <c r="K30" i="10" s="1"/>
  <c r="I29" i="10"/>
  <c r="J29" i="10" s="1"/>
  <c r="K29" i="10" s="1"/>
  <c r="I28" i="10"/>
  <c r="J28" i="10" s="1"/>
  <c r="K28" i="10" s="1"/>
  <c r="I27" i="10"/>
  <c r="J27" i="10" s="1"/>
  <c r="K27" i="10" s="1"/>
  <c r="I26" i="10"/>
  <c r="J26" i="10" s="1"/>
  <c r="K26" i="10" s="1"/>
  <c r="I25" i="10"/>
  <c r="J25" i="10" s="1"/>
  <c r="K25" i="10" s="1"/>
  <c r="I24" i="10"/>
  <c r="J24" i="10" s="1"/>
  <c r="K24" i="10" s="1"/>
  <c r="I23" i="10"/>
  <c r="J23" i="10" s="1"/>
  <c r="K23" i="10" s="1"/>
  <c r="I22" i="10"/>
  <c r="J22" i="10" s="1"/>
  <c r="K22" i="10" s="1"/>
  <c r="I21" i="10"/>
  <c r="J21" i="10" s="1"/>
  <c r="K21" i="10" s="1"/>
  <c r="I20" i="10"/>
  <c r="J20" i="10" s="1"/>
  <c r="K20" i="10" s="1"/>
  <c r="I19" i="10"/>
  <c r="J19" i="10" s="1"/>
  <c r="K19" i="10" s="1"/>
  <c r="I18" i="10"/>
  <c r="J18" i="10" s="1"/>
  <c r="K18" i="10" s="1"/>
  <c r="I17" i="10"/>
  <c r="J17" i="10" s="1"/>
  <c r="K17" i="10" s="1"/>
  <c r="I16" i="10"/>
  <c r="J16" i="10" s="1"/>
  <c r="K16" i="10" s="1"/>
  <c r="I15" i="10"/>
  <c r="J15" i="10" s="1"/>
  <c r="K15" i="10" s="1"/>
  <c r="I14" i="10"/>
  <c r="J14" i="10" s="1"/>
  <c r="K14" i="10" s="1"/>
  <c r="I13" i="10"/>
  <c r="J13" i="10" s="1"/>
  <c r="K13" i="10" s="1"/>
  <c r="I12" i="10"/>
  <c r="J12" i="10" s="1"/>
  <c r="K12" i="10" s="1"/>
  <c r="I11" i="10"/>
  <c r="J11" i="10" s="1"/>
  <c r="K11" i="10" s="1"/>
  <c r="I10" i="10"/>
  <c r="J10" i="10" s="1"/>
  <c r="K10" i="10" s="1"/>
  <c r="I9" i="10"/>
  <c r="J9" i="10" s="1"/>
  <c r="K9" i="10" s="1"/>
  <c r="I8" i="10"/>
  <c r="J8" i="10" s="1"/>
  <c r="K8" i="10" s="1"/>
  <c r="I7" i="10"/>
  <c r="J7" i="10" s="1"/>
  <c r="K7" i="10" s="1"/>
  <c r="I6" i="10"/>
  <c r="J6" i="10" s="1"/>
  <c r="K6" i="10" s="1"/>
  <c r="H1250" i="4" l="1"/>
  <c r="I1250" i="4" s="1"/>
  <c r="H1201" i="4"/>
  <c r="I1201" i="4" s="1"/>
  <c r="H1152" i="4"/>
  <c r="I1152" i="4" s="1"/>
  <c r="H1299" i="4"/>
  <c r="I1299" i="4" s="1"/>
  <c r="H1348" i="4"/>
  <c r="I1348" i="4" s="1"/>
  <c r="H1103" i="4"/>
  <c r="I1103" i="4" s="1"/>
  <c r="H1054" i="4"/>
  <c r="I1054" i="4" s="1"/>
  <c r="H662" i="4"/>
  <c r="I662" i="4" s="1"/>
  <c r="H123" i="4"/>
  <c r="I123" i="4" s="1"/>
  <c r="H417" i="4"/>
  <c r="I417" i="4" s="1"/>
  <c r="H74" i="4"/>
  <c r="I74" i="4" s="1"/>
  <c r="H25" i="4"/>
  <c r="I25" i="4" s="1"/>
  <c r="H1005" i="4"/>
  <c r="I1005" i="4" s="1"/>
  <c r="H956" i="4"/>
  <c r="I956" i="4" s="1"/>
  <c r="H907" i="4"/>
  <c r="I907" i="4" s="1"/>
  <c r="H858" i="4"/>
  <c r="I858" i="4" s="1"/>
  <c r="H809" i="4"/>
  <c r="I809" i="4" s="1"/>
  <c r="H760" i="4"/>
  <c r="I760" i="4" s="1"/>
  <c r="H711" i="4"/>
  <c r="I711" i="4" s="1"/>
  <c r="H613" i="4"/>
  <c r="I613" i="4" s="1"/>
  <c r="H564" i="4"/>
  <c r="I564" i="4" s="1"/>
  <c r="H515" i="4"/>
  <c r="I515" i="4" s="1"/>
  <c r="H466" i="4"/>
  <c r="I466" i="4" s="1"/>
  <c r="H368" i="4"/>
  <c r="I368" i="4" s="1"/>
  <c r="H319" i="4"/>
  <c r="I319" i="4" s="1"/>
  <c r="H270" i="4"/>
  <c r="I270" i="4" s="1"/>
  <c r="H221" i="4"/>
  <c r="I221" i="4" s="1"/>
  <c r="H172" i="4"/>
  <c r="I172" i="4" s="1"/>
  <c r="K33" i="17"/>
  <c r="K32" i="17"/>
  <c r="K31" i="17"/>
  <c r="K30" i="17"/>
  <c r="K29" i="17"/>
  <c r="K28" i="17"/>
  <c r="K27" i="17"/>
  <c r="K26" i="17"/>
  <c r="K25" i="17"/>
  <c r="K24" i="17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10" i="17"/>
  <c r="K9" i="17"/>
  <c r="K8" i="17"/>
  <c r="K7" i="17"/>
  <c r="K6" i="17"/>
  <c r="N9" i="5" l="1"/>
  <c r="AI24" i="5"/>
  <c r="N27" i="5"/>
  <c r="G8" i="5" l="1"/>
  <c r="G9" i="5"/>
  <c r="G10" i="5"/>
  <c r="G11" i="5"/>
  <c r="G12" i="5"/>
  <c r="G13" i="5"/>
  <c r="G14" i="5"/>
  <c r="G15" i="5"/>
  <c r="AR15" i="5" s="1"/>
  <c r="AS15" i="5" s="1"/>
  <c r="AT15" i="5" s="1"/>
  <c r="G16" i="5"/>
  <c r="G17" i="5"/>
  <c r="G18" i="5"/>
  <c r="G19" i="5"/>
  <c r="G20" i="5"/>
  <c r="G21" i="5"/>
  <c r="AR21" i="5" s="1"/>
  <c r="AS21" i="5" s="1"/>
  <c r="AT21" i="5" s="1"/>
  <c r="G22" i="5"/>
  <c r="AR22" i="5" s="1"/>
  <c r="AS22" i="5" s="1"/>
  <c r="AT22" i="5" s="1"/>
  <c r="G23" i="5"/>
  <c r="AR23" i="5" s="1"/>
  <c r="AS23" i="5" s="1"/>
  <c r="AT23" i="5" s="1"/>
  <c r="G24" i="5"/>
  <c r="G25" i="5"/>
  <c r="G26" i="5"/>
  <c r="G27" i="5"/>
  <c r="G28" i="5"/>
  <c r="G29" i="5"/>
  <c r="AR29" i="5" s="1"/>
  <c r="AS29" i="5" s="1"/>
  <c r="AT29" i="5" s="1"/>
  <c r="G30" i="5"/>
  <c r="AR30" i="5" s="1"/>
  <c r="AS30" i="5" s="1"/>
  <c r="AT30" i="5" s="1"/>
  <c r="G31" i="5"/>
  <c r="AR31" i="5" s="1"/>
  <c r="AS31" i="5" s="1"/>
  <c r="AT31" i="5" s="1"/>
  <c r="G32" i="5"/>
  <c r="G33" i="5"/>
  <c r="G34" i="5"/>
  <c r="G7" i="5"/>
  <c r="AJ24" i="5"/>
  <c r="AI8" i="5"/>
  <c r="AJ8" i="5" s="1"/>
  <c r="AI9" i="5"/>
  <c r="AJ9" i="5" s="1"/>
  <c r="AI10" i="5"/>
  <c r="AJ10" i="5" s="1"/>
  <c r="AI11" i="5"/>
  <c r="AJ11" i="5" s="1"/>
  <c r="AI12" i="5"/>
  <c r="AJ12" i="5" s="1"/>
  <c r="AI13" i="5"/>
  <c r="AJ13" i="5" s="1"/>
  <c r="AI14" i="5"/>
  <c r="AJ14" i="5" s="1"/>
  <c r="AI15" i="5"/>
  <c r="AJ15" i="5" s="1"/>
  <c r="AI16" i="5"/>
  <c r="AJ16" i="5" s="1"/>
  <c r="AI17" i="5"/>
  <c r="AJ17" i="5" s="1"/>
  <c r="AI18" i="5"/>
  <c r="AJ18" i="5" s="1"/>
  <c r="AI19" i="5"/>
  <c r="AJ19" i="5" s="1"/>
  <c r="AI20" i="5"/>
  <c r="AJ20" i="5" s="1"/>
  <c r="AI21" i="5"/>
  <c r="AJ21" i="5" s="1"/>
  <c r="AI22" i="5"/>
  <c r="AJ22" i="5" s="1"/>
  <c r="AI23" i="5"/>
  <c r="AJ23" i="5" s="1"/>
  <c r="AI25" i="5"/>
  <c r="AJ25" i="5" s="1"/>
  <c r="AI26" i="5"/>
  <c r="AJ26" i="5" s="1"/>
  <c r="AJ27" i="5"/>
  <c r="AI28" i="5"/>
  <c r="AJ28" i="5" s="1"/>
  <c r="AI29" i="5"/>
  <c r="AJ29" i="5" s="1"/>
  <c r="AI30" i="5"/>
  <c r="AJ30" i="5" s="1"/>
  <c r="AI31" i="5"/>
  <c r="AJ31" i="5" s="1"/>
  <c r="AI32" i="5"/>
  <c r="AJ32" i="5" s="1"/>
  <c r="AI33" i="5"/>
  <c r="AJ33" i="5" s="1"/>
  <c r="AI34" i="5"/>
  <c r="AJ34" i="5" s="1"/>
  <c r="AI7" i="5"/>
  <c r="AJ7" i="5" s="1"/>
  <c r="AA8" i="5"/>
  <c r="AB8" i="5" s="1"/>
  <c r="AA9" i="5"/>
  <c r="AB9" i="5" s="1"/>
  <c r="AA10" i="5"/>
  <c r="AB10" i="5" s="1"/>
  <c r="AA11" i="5"/>
  <c r="AB11" i="5" s="1"/>
  <c r="AA12" i="5"/>
  <c r="AB12" i="5" s="1"/>
  <c r="AA13" i="5"/>
  <c r="AB13" i="5" s="1"/>
  <c r="AA14" i="5"/>
  <c r="AB14" i="5" s="1"/>
  <c r="AA16" i="5"/>
  <c r="AB16" i="5" s="1"/>
  <c r="AA17" i="5"/>
  <c r="AB17" i="5" s="1"/>
  <c r="AA18" i="5"/>
  <c r="AB18" i="5" s="1"/>
  <c r="AA19" i="5"/>
  <c r="AB19" i="5" s="1"/>
  <c r="AA20" i="5"/>
  <c r="AB20" i="5" s="1"/>
  <c r="AA21" i="5"/>
  <c r="AB21" i="5" s="1"/>
  <c r="AA22" i="5"/>
  <c r="AB22" i="5" s="1"/>
  <c r="AA23" i="5"/>
  <c r="AB23" i="5" s="1"/>
  <c r="AA24" i="5"/>
  <c r="AB24" i="5" s="1"/>
  <c r="AA25" i="5"/>
  <c r="AB25" i="5" s="1"/>
  <c r="AA26" i="5"/>
  <c r="AB26" i="5" s="1"/>
  <c r="AA27" i="5"/>
  <c r="AB27" i="5" s="1"/>
  <c r="AA28" i="5"/>
  <c r="AB28" i="5" s="1"/>
  <c r="AA29" i="5"/>
  <c r="AB29" i="5" s="1"/>
  <c r="AA30" i="5"/>
  <c r="AB30" i="5" s="1"/>
  <c r="AA31" i="5"/>
  <c r="AB31" i="5" s="1"/>
  <c r="AA32" i="5"/>
  <c r="AB32" i="5" s="1"/>
  <c r="AA33" i="5"/>
  <c r="AB33" i="5" s="1"/>
  <c r="AA34" i="5"/>
  <c r="AB34" i="5" s="1"/>
  <c r="AA7" i="5"/>
  <c r="AB7" i="5" s="1"/>
  <c r="U8" i="5"/>
  <c r="V8" i="5" s="1"/>
  <c r="U9" i="5"/>
  <c r="V9" i="5" s="1"/>
  <c r="U10" i="5"/>
  <c r="V10" i="5" s="1"/>
  <c r="U11" i="5"/>
  <c r="V11" i="5" s="1"/>
  <c r="U12" i="5"/>
  <c r="V12" i="5" s="1"/>
  <c r="U13" i="5"/>
  <c r="V13" i="5" s="1"/>
  <c r="U14" i="5"/>
  <c r="V14" i="5" s="1"/>
  <c r="U15" i="5"/>
  <c r="V15" i="5" s="1"/>
  <c r="U16" i="5"/>
  <c r="V16" i="5" s="1"/>
  <c r="U17" i="5"/>
  <c r="V17" i="5" s="1"/>
  <c r="U18" i="5"/>
  <c r="V18" i="5" s="1"/>
  <c r="U19" i="5"/>
  <c r="V19" i="5" s="1"/>
  <c r="U20" i="5"/>
  <c r="V20" i="5" s="1"/>
  <c r="U21" i="5"/>
  <c r="V21" i="5" s="1"/>
  <c r="U22" i="5"/>
  <c r="V22" i="5" s="1"/>
  <c r="U23" i="5"/>
  <c r="V23" i="5" s="1"/>
  <c r="U24" i="5"/>
  <c r="V24" i="5" s="1"/>
  <c r="U25" i="5"/>
  <c r="V25" i="5" s="1"/>
  <c r="U26" i="5"/>
  <c r="U27" i="5"/>
  <c r="V27" i="5" s="1"/>
  <c r="U28" i="5"/>
  <c r="V28" i="5" s="1"/>
  <c r="U29" i="5"/>
  <c r="V29" i="5" s="1"/>
  <c r="U30" i="5"/>
  <c r="V30" i="5" s="1"/>
  <c r="U31" i="5"/>
  <c r="V31" i="5" s="1"/>
  <c r="U32" i="5"/>
  <c r="V32" i="5" s="1"/>
  <c r="U33" i="5"/>
  <c r="V33" i="5" s="1"/>
  <c r="U34" i="5"/>
  <c r="V34" i="5" s="1"/>
  <c r="U7" i="5"/>
  <c r="V7" i="5" s="1"/>
  <c r="N8" i="5"/>
  <c r="N10" i="5"/>
  <c r="N11" i="5"/>
  <c r="N12" i="5"/>
  <c r="N13" i="5"/>
  <c r="N20" i="5"/>
  <c r="N21" i="5"/>
  <c r="N22" i="5"/>
  <c r="N23" i="5"/>
  <c r="N24" i="5"/>
  <c r="N25" i="5"/>
  <c r="N26" i="5"/>
  <c r="N28" i="5"/>
  <c r="N29" i="5"/>
  <c r="N30" i="5"/>
  <c r="N31" i="5"/>
  <c r="N32" i="5"/>
  <c r="N33" i="5"/>
  <c r="N34" i="5"/>
  <c r="N7" i="5"/>
  <c r="AR14" i="5" l="1"/>
  <c r="AS14" i="5" s="1"/>
  <c r="AT14" i="5" s="1"/>
  <c r="AR28" i="5"/>
  <c r="AS28" i="5" s="1"/>
  <c r="AT28" i="5" s="1"/>
  <c r="AR34" i="5"/>
  <c r="AS34" i="5" s="1"/>
  <c r="AT34" i="5" s="1"/>
  <c r="AR26" i="5"/>
  <c r="AS26" i="5" s="1"/>
  <c r="AT26" i="5" s="1"/>
  <c r="AR18" i="5"/>
  <c r="AS18" i="5" s="1"/>
  <c r="AT18" i="5" s="1"/>
  <c r="AR10" i="5"/>
  <c r="AS10" i="5" s="1"/>
  <c r="AT10" i="5" s="1"/>
  <c r="AR20" i="5"/>
  <c r="AS20" i="5" s="1"/>
  <c r="AT20" i="5" s="1"/>
  <c r="AR19" i="5"/>
  <c r="AS19" i="5" s="1"/>
  <c r="AT19" i="5" s="1"/>
  <c r="AR33" i="5"/>
  <c r="AS33" i="5" s="1"/>
  <c r="AT33" i="5" s="1"/>
  <c r="AR25" i="5"/>
  <c r="AS25" i="5" s="1"/>
  <c r="AT25" i="5" s="1"/>
  <c r="AR17" i="5"/>
  <c r="AS17" i="5" s="1"/>
  <c r="AT17" i="5" s="1"/>
  <c r="AR9" i="5"/>
  <c r="AS9" i="5" s="1"/>
  <c r="AT9" i="5" s="1"/>
  <c r="AR13" i="5"/>
  <c r="AS13" i="5" s="1"/>
  <c r="AT13" i="5" s="1"/>
  <c r="AR12" i="5"/>
  <c r="AS12" i="5" s="1"/>
  <c r="AT12" i="5" s="1"/>
  <c r="AR7" i="5"/>
  <c r="AS7" i="5" s="1"/>
  <c r="AT7" i="5" s="1"/>
  <c r="AR27" i="5"/>
  <c r="AS27" i="5" s="1"/>
  <c r="AT27" i="5" s="1"/>
  <c r="AR11" i="5"/>
  <c r="AS11" i="5" s="1"/>
  <c r="AT11" i="5" s="1"/>
  <c r="AR32" i="5"/>
  <c r="AS32" i="5" s="1"/>
  <c r="AT32" i="5" s="1"/>
  <c r="AR24" i="5"/>
  <c r="AS24" i="5" s="1"/>
  <c r="AT24" i="5" s="1"/>
  <c r="AR16" i="5"/>
  <c r="AS16" i="5" s="1"/>
  <c r="AT16" i="5" s="1"/>
  <c r="AR8" i="5"/>
  <c r="AS8" i="5" s="1"/>
  <c r="AT8" i="5" s="1"/>
  <c r="H31" i="5"/>
  <c r="H23" i="5"/>
  <c r="H15" i="5"/>
  <c r="H30" i="5"/>
  <c r="H22" i="5"/>
  <c r="H14" i="5"/>
  <c r="H29" i="5"/>
  <c r="H21" i="5"/>
  <c r="H13" i="5"/>
  <c r="H28" i="5"/>
  <c r="H20" i="5"/>
  <c r="H12" i="5"/>
  <c r="H27" i="5"/>
  <c r="H19" i="5"/>
  <c r="H11" i="5"/>
  <c r="H34" i="5"/>
  <c r="H26" i="5"/>
  <c r="H18" i="5"/>
  <c r="H10" i="5"/>
  <c r="H33" i="5"/>
  <c r="H25" i="5"/>
  <c r="H17" i="5"/>
  <c r="H9" i="5"/>
  <c r="H32" i="5"/>
  <c r="H24" i="5"/>
  <c r="H16" i="5"/>
  <c r="H7" i="5"/>
  <c r="H8" i="5"/>
  <c r="V26" i="5"/>
</calcChain>
</file>

<file path=xl/sharedStrings.xml><?xml version="1.0" encoding="utf-8"?>
<sst xmlns="http://schemas.openxmlformats.org/spreadsheetml/2006/main" count="8923" uniqueCount="720">
  <si>
    <t>KC GURUKUL PUBLIC SCHOOL</t>
  </si>
  <si>
    <t>CBSE AFFILIATED                     AFFILIATION NO : 730056</t>
  </si>
  <si>
    <t>OPP. BSF CAMPUS JAMMU</t>
  </si>
  <si>
    <t>CLASS :</t>
  </si>
  <si>
    <t>NAME</t>
  </si>
  <si>
    <t>ADM.NO</t>
  </si>
  <si>
    <t>SCHOLASTIC AREA</t>
  </si>
  <si>
    <t>TERM I</t>
  </si>
  <si>
    <t>S.NO</t>
  </si>
  <si>
    <t>SUBJECTS</t>
  </si>
  <si>
    <t>TOTAL</t>
  </si>
  <si>
    <t>ENGLISH</t>
  </si>
  <si>
    <t>HINDI</t>
  </si>
  <si>
    <t>MATHS</t>
  </si>
  <si>
    <t>COMP.Sc</t>
  </si>
  <si>
    <t xml:space="preserve">PERCENTAGE </t>
  </si>
  <si>
    <t>%AGE</t>
  </si>
  <si>
    <t>PRINCIPAL SIGN</t>
  </si>
  <si>
    <t>MOTHER'S NAME:</t>
  </si>
  <si>
    <t>S.No.</t>
  </si>
  <si>
    <t>GRADE</t>
  </si>
  <si>
    <t>GK</t>
  </si>
  <si>
    <t>M.SC</t>
  </si>
  <si>
    <t>SCIENCE</t>
  </si>
  <si>
    <t xml:space="preserve">                        PH.NO.   6005510660                       E-Mail ID : kcgurukuljmu@gmail.com</t>
  </si>
  <si>
    <t xml:space="preserve">ROLL NO:                                     </t>
  </si>
  <si>
    <t>S.SCIENCE</t>
  </si>
  <si>
    <t>SUBJECT ENRICHMENT        (5)</t>
  </si>
  <si>
    <t>PA I                                (10)</t>
  </si>
  <si>
    <t>ACTIVITY                  (5)</t>
  </si>
  <si>
    <t>TERM I                               (80)</t>
  </si>
  <si>
    <t>TOTAL   (100)</t>
  </si>
  <si>
    <t>FATHER'S NAME</t>
  </si>
  <si>
    <t>CLASS TEACHER SIGNATURE</t>
  </si>
  <si>
    <t>URDU/SANSKRIT</t>
  </si>
  <si>
    <t>S.E                      (5)</t>
  </si>
  <si>
    <t>GR</t>
  </si>
  <si>
    <t>GRAND TOTAL</t>
  </si>
  <si>
    <t>OVERALL GRADE</t>
  </si>
  <si>
    <t>SOCIAL SCIENCE</t>
  </si>
  <si>
    <t>COMPUTER SCIENCE</t>
  </si>
  <si>
    <t>Name</t>
  </si>
  <si>
    <t>K.C. Gurukul Public School, Jammu</t>
  </si>
  <si>
    <t>S. No.</t>
  </si>
  <si>
    <t>English (20)</t>
  </si>
  <si>
    <t>Hindi (20)</t>
  </si>
  <si>
    <t>Maths (20)</t>
  </si>
  <si>
    <t>Science(20)</t>
  </si>
  <si>
    <t>S.st (20)</t>
  </si>
  <si>
    <t>Comp. (20)</t>
  </si>
  <si>
    <t>MARKS(20)</t>
  </si>
  <si>
    <t>PRINCIPAL</t>
  </si>
  <si>
    <t>PERCENTAGE</t>
  </si>
  <si>
    <t>FATHER'S NAME:</t>
  </si>
  <si>
    <t>HY</t>
  </si>
  <si>
    <t>FINAL</t>
  </si>
  <si>
    <t>G.K</t>
  </si>
  <si>
    <t>REPORT CARD FOR PA I</t>
  </si>
  <si>
    <t>REPORT CARD FOR TERM I (2022-23)</t>
  </si>
  <si>
    <t xml:space="preserve">CLASS TEACHER'S REMARKS:               </t>
  </si>
  <si>
    <t>PA  I-(2023-2024)</t>
  </si>
  <si>
    <t xml:space="preserve">                              SESSION 2023-2024</t>
  </si>
  <si>
    <t>SESSION 2023-2024</t>
  </si>
  <si>
    <t>PA  II-(2023-2024)</t>
  </si>
  <si>
    <t>KC GURUKUL PUBLIC SCHOOL JAMMU</t>
  </si>
  <si>
    <t xml:space="preserve">        Profile of</t>
  </si>
  <si>
    <t>Class</t>
  </si>
  <si>
    <t>: VII B</t>
  </si>
  <si>
    <t>Session:</t>
  </si>
  <si>
    <t>2023 -</t>
  </si>
  <si>
    <t>Total Number of Students: 29</t>
  </si>
  <si>
    <t>No. of Boys:</t>
  </si>
  <si>
    <t>No. of Girls: 11</t>
  </si>
  <si>
    <t>Roll. 
No</t>
  </si>
  <si>
    <t>STUDENT NAME</t>
  </si>
  <si>
    <t>Admn.
 No</t>
  </si>
  <si>
    <t>Date of Addmission</t>
  </si>
  <si>
    <t>Aadhar No.</t>
  </si>
  <si>
    <t>Gender M/F</t>
  </si>
  <si>
    <t>D.O.B</t>
  </si>
  <si>
    <t>Father's Name</t>
  </si>
  <si>
    <t>Mother's Name</t>
  </si>
  <si>
    <t>Residential Address</t>
  </si>
  <si>
    <t>Phone No.</t>
  </si>
  <si>
    <t>Social Category
[gen/SC/
ST/OBC</t>
  </si>
  <si>
    <t>Differently abled</t>
  </si>
  <si>
    <t>House</t>
  </si>
  <si>
    <t>Parent Occupation [Designation]</t>
  </si>
  <si>
    <t>Email Id</t>
  </si>
  <si>
    <t xml:space="preserve">            Sibling </t>
  </si>
  <si>
    <t>Details</t>
  </si>
  <si>
    <t>Transport  route no.</t>
  </si>
  <si>
    <t>Height</t>
  </si>
  <si>
    <t>Weight</t>
  </si>
  <si>
    <t>Blood Group</t>
  </si>
  <si>
    <t>RESULT FOR 
PREVIOUS EXAM</t>
  </si>
  <si>
    <t>MARKS % OF 
PREVIOUS EXAM</t>
  </si>
  <si>
    <r>
      <t xml:space="preserve">CLASS 
ATTENDED DAYS
</t>
    </r>
    <r>
      <rPr>
        <b/>
        <i/>
        <sz val="9"/>
        <color rgb="FFFF0000"/>
        <rFont val="Calibri"/>
        <family val="2"/>
      </rPr>
      <t>(Previous Year)</t>
    </r>
  </si>
  <si>
    <t>Father</t>
  </si>
  <si>
    <t>Mother</t>
  </si>
  <si>
    <t>Y/N</t>
  </si>
  <si>
    <t>Anan Sharma</t>
  </si>
  <si>
    <t>PL-1179</t>
  </si>
  <si>
    <t>326018532316</t>
  </si>
  <si>
    <t>M</t>
  </si>
  <si>
    <t>Raman Sharma</t>
  </si>
  <si>
    <t>Anita Sharma</t>
  </si>
  <si>
    <t>379, Last Stop, Bakshi Nagar, Jammu</t>
  </si>
  <si>
    <t>GENERAL</t>
  </si>
  <si>
    <t>N</t>
  </si>
  <si>
    <t>Peace</t>
  </si>
  <si>
    <t>Business man</t>
  </si>
  <si>
    <t>House wife</t>
  </si>
  <si>
    <t>ramandamral@gmail.com</t>
  </si>
  <si>
    <t>Prachi Sharma</t>
  </si>
  <si>
    <t>XI-B</t>
  </si>
  <si>
    <t>R-7</t>
  </si>
  <si>
    <t>Pass</t>
  </si>
  <si>
    <t>180/200</t>
  </si>
  <si>
    <t>Bhuvneshwar Dogra</t>
  </si>
  <si>
    <t>PL-763</t>
  </si>
  <si>
    <t>665391620168</t>
  </si>
  <si>
    <t>Romesh Kumar</t>
  </si>
  <si>
    <t>Rita Devi</t>
  </si>
  <si>
    <t>Purkhoo, Dumana, Jammu</t>
  </si>
  <si>
    <t>OBC</t>
  </si>
  <si>
    <t>Prosperity</t>
  </si>
  <si>
    <t>Shopkeeper</t>
  </si>
  <si>
    <t>mehra0990@gmail.com</t>
  </si>
  <si>
    <t>Ishita Dogra</t>
  </si>
  <si>
    <t>X-B</t>
  </si>
  <si>
    <t>R-1</t>
  </si>
  <si>
    <t>181/200</t>
  </si>
  <si>
    <t>Gokul Singh</t>
  </si>
  <si>
    <t>PL-1050</t>
  </si>
  <si>
    <t>530234198972</t>
  </si>
  <si>
    <t>Shamsher Singh</t>
  </si>
  <si>
    <t>Neelam Devi</t>
  </si>
  <si>
    <t>Gajansoo, P/O Gajansoo, Block Marh, Jammu</t>
  </si>
  <si>
    <t>Courage</t>
  </si>
  <si>
    <t>Farmer</t>
  </si>
  <si>
    <t>gokulsingh6686@gmail.com</t>
  </si>
  <si>
    <t>Rudrapratap Singh</t>
  </si>
  <si>
    <t>V-A</t>
  </si>
  <si>
    <t>R-2</t>
  </si>
  <si>
    <t>186/200</t>
  </si>
  <si>
    <t>Harkaran Singh</t>
  </si>
  <si>
    <t>PL- 1546</t>
  </si>
  <si>
    <t>652049953118</t>
  </si>
  <si>
    <t>Kamaljeet</t>
  </si>
  <si>
    <t>BSF Camp Top Paloura, Q.No SFA-446, Jammu</t>
  </si>
  <si>
    <t>Passion</t>
  </si>
  <si>
    <t>BSF Head Constable</t>
  </si>
  <si>
    <t>BSF Constable</t>
  </si>
  <si>
    <t>Harshit Singh</t>
  </si>
  <si>
    <t>III-A</t>
  </si>
  <si>
    <t>W-3</t>
  </si>
  <si>
    <t>New Adm.</t>
  </si>
  <si>
    <t>Harshit singh</t>
  </si>
  <si>
    <t>PL-1057</t>
  </si>
  <si>
    <t>337994799433</t>
  </si>
  <si>
    <t>Ravinder Singh</t>
  </si>
  <si>
    <t>Neena Devi</t>
  </si>
  <si>
    <t>H. no 771, Resham Ghar Colony, Jammu</t>
  </si>
  <si>
    <t>bhatti44ashish@gmail.com</t>
  </si>
  <si>
    <t>Ashish Singh</t>
  </si>
  <si>
    <t>X-A</t>
  </si>
  <si>
    <t>R-6</t>
  </si>
  <si>
    <t>188/200</t>
  </si>
  <si>
    <t xml:space="preserve">Harshita Rajput </t>
  </si>
  <si>
    <t>PL-798</t>
  </si>
  <si>
    <t>305931915081</t>
  </si>
  <si>
    <t>F</t>
  </si>
  <si>
    <t>Sukhdev Singh</t>
  </si>
  <si>
    <t>Pooja devi</t>
  </si>
  <si>
    <t>Main Road Akhnoor, Shanti Niwas Batehra</t>
  </si>
  <si>
    <t>poojasukhdevsingh0343@gmail.com</t>
  </si>
  <si>
    <t>Rishika Rajput</t>
  </si>
  <si>
    <t>195/200</t>
  </si>
  <si>
    <t>Ishan Sharma</t>
  </si>
  <si>
    <t>PL-1338</t>
  </si>
  <si>
    <t>60418906774</t>
  </si>
  <si>
    <t>Amit Sharma</t>
  </si>
  <si>
    <t>Bandhna Sharma</t>
  </si>
  <si>
    <t>R/O Rajpura Mangotrian, Shakti Nagar Jammu</t>
  </si>
  <si>
    <t>Pharmacisit</t>
  </si>
  <si>
    <t>Teacher</t>
  </si>
  <si>
    <t>amitsharma698@gmail.com</t>
  </si>
  <si>
    <t>Vihan Sharma</t>
  </si>
  <si>
    <t>III-B</t>
  </si>
  <si>
    <t>R-8</t>
  </si>
  <si>
    <t>Kanishka Panwar</t>
  </si>
  <si>
    <t>PL-1486</t>
  </si>
  <si>
    <t>9985 1388 2215</t>
  </si>
  <si>
    <t>Bijendra Panwar</t>
  </si>
  <si>
    <t>Renu Panwar</t>
  </si>
  <si>
    <t>BSF Camp Paloura , SFA, Type III No. 26, Jammu</t>
  </si>
  <si>
    <t xml:space="preserve">BSF </t>
  </si>
  <si>
    <t xml:space="preserve">NA </t>
  </si>
  <si>
    <t>NA</t>
  </si>
  <si>
    <t>Pvt.</t>
  </si>
  <si>
    <t>103/200</t>
  </si>
  <si>
    <t>Karuna Bandral</t>
  </si>
  <si>
    <t>PL-1052</t>
  </si>
  <si>
    <t>252805582552</t>
  </si>
  <si>
    <t>Shalinder Singh Bandral</t>
  </si>
  <si>
    <t>Shama Bandral</t>
  </si>
  <si>
    <t>Toph Paloura H.no-86 Mandlik Nagar, jammu</t>
  </si>
  <si>
    <t>Govt.Employee</t>
  </si>
  <si>
    <t>sshalinder39@gmail.com</t>
  </si>
  <si>
    <t>Rigved Singh</t>
  </si>
  <si>
    <t>UKG</t>
  </si>
  <si>
    <t>W-1</t>
  </si>
  <si>
    <t>Kavish Gadhotra</t>
  </si>
  <si>
    <t>PL-1426</t>
  </si>
  <si>
    <t>252533288466</t>
  </si>
  <si>
    <t>Raj Kumar</t>
  </si>
  <si>
    <t>Kanta Devi</t>
  </si>
  <si>
    <t>PATTA PALOURA OPP BSF GATE, Jammu</t>
  </si>
  <si>
    <t>Kritika Bharti</t>
  </si>
  <si>
    <t xml:space="preserve">Pl-1079 </t>
  </si>
  <si>
    <t>422727460813</t>
  </si>
  <si>
    <t>Pawan Kumar</t>
  </si>
  <si>
    <t>Venuka Bharti</t>
  </si>
  <si>
    <r>
      <t>Bhor</t>
    </r>
    <r>
      <rPr>
        <b/>
        <sz val="9"/>
        <rFont val="Calibri"/>
        <family val="2"/>
        <scheme val="minor"/>
      </rPr>
      <t>i Udhaywala Near K.K Resort</t>
    </r>
    <r>
      <rPr>
        <b/>
        <sz val="9"/>
        <color theme="1"/>
        <rFont val="Calibri"/>
        <family val="2"/>
        <scheme val="minor"/>
      </rPr>
      <t>, Jammu</t>
    </r>
  </si>
  <si>
    <t>SC</t>
  </si>
  <si>
    <t>Govt.employee</t>
  </si>
  <si>
    <t>Bhartivenuka4@gmail.com</t>
  </si>
  <si>
    <t>Aarav Bhagat</t>
  </si>
  <si>
    <t>191/200</t>
  </si>
  <si>
    <t>Mannat Manhas</t>
  </si>
  <si>
    <t>PL-1321</t>
  </si>
  <si>
    <t>206406172304</t>
  </si>
  <si>
    <t>Kamal Singh</t>
  </si>
  <si>
    <t>Rainu Manhas</t>
  </si>
  <si>
    <t>H.No. 112 Paloura Top Near Shiv Mandir, Jammu</t>
  </si>
  <si>
    <t>W-2</t>
  </si>
  <si>
    <t>196/200</t>
  </si>
  <si>
    <t>Nandika Goswami</t>
  </si>
  <si>
    <t>PL-1403</t>
  </si>
  <si>
    <t>819258065452</t>
  </si>
  <si>
    <t>Ajay Kumar</t>
  </si>
  <si>
    <t>Sonika Yogi</t>
  </si>
  <si>
    <t>Patoli Mangotrian H. No. 279 Subhash Nagar</t>
  </si>
  <si>
    <t>182/200</t>
  </si>
  <si>
    <t>Netik Rajwal</t>
  </si>
  <si>
    <t>PL- 1577</t>
  </si>
  <si>
    <t>Babu Ram Rajwal</t>
  </si>
  <si>
    <t>Sushma Devi</t>
  </si>
  <si>
    <t>Lower Roop Nagar, Sector 3, Jammu</t>
  </si>
  <si>
    <t>G.M KC Emporia</t>
  </si>
  <si>
    <t>Mohit Rajwal</t>
  </si>
  <si>
    <t>IX-B</t>
  </si>
  <si>
    <t>R-3</t>
  </si>
  <si>
    <t>Pragyan Sharma</t>
  </si>
  <si>
    <t>PL-1311</t>
  </si>
  <si>
    <t>574405436580</t>
  </si>
  <si>
    <t>Deepak sharma</t>
  </si>
  <si>
    <t>Jyoti sharma</t>
  </si>
  <si>
    <t>74 Mandlik nagar toph sherkhania , Jammu</t>
  </si>
  <si>
    <t>Manager</t>
  </si>
  <si>
    <t>danu111js@ gmail.com</t>
  </si>
  <si>
    <t>Prarit Sharma</t>
  </si>
  <si>
    <t>XII-A</t>
  </si>
  <si>
    <t>Rabhya Rajput</t>
  </si>
  <si>
    <t>PL-1038</t>
  </si>
  <si>
    <t>627144160740</t>
  </si>
  <si>
    <t>Vinod Singh</t>
  </si>
  <si>
    <t>Jyoti Devi</t>
  </si>
  <si>
    <t>H.No-27, Sec-3, Pandoka Colony, Paloura, Jammu</t>
  </si>
  <si>
    <t>Govt.teacher</t>
  </si>
  <si>
    <t>Harshee Rajput</t>
  </si>
  <si>
    <t>IV-A</t>
  </si>
  <si>
    <t>177/200</t>
  </si>
  <si>
    <t>Raja Surya Dev 
Singh katoch</t>
  </si>
  <si>
    <t>PL-884</t>
  </si>
  <si>
    <t>7553 33033830</t>
  </si>
  <si>
    <t>Ashok Singh</t>
  </si>
  <si>
    <t>Shakti Devi</t>
  </si>
  <si>
    <t>Lane no- 1 Ward No 59 Paloura, Jammu</t>
  </si>
  <si>
    <t>Police man</t>
  </si>
  <si>
    <t>shaktikatoch41@gmail.com</t>
  </si>
  <si>
    <t>Manokamna Katoch</t>
  </si>
  <si>
    <t>Seerat Malik</t>
  </si>
  <si>
    <t>PL-397</t>
  </si>
  <si>
    <t>6839 67070476</t>
  </si>
  <si>
    <t>Suhail Ahmed 
Malik</t>
  </si>
  <si>
    <t>Saima Malik</t>
  </si>
  <si>
    <t>H.No-189, Upper Gujjar Nagar, Jammu</t>
  </si>
  <si>
    <t>saimamalik1919@gmaik.com</t>
  </si>
  <si>
    <t xml:space="preserve">D/O Saima Malik </t>
  </si>
  <si>
    <t>Staff</t>
  </si>
  <si>
    <t>193/200</t>
  </si>
  <si>
    <t>Serveuttam Sharma</t>
  </si>
  <si>
    <t>PL-1423</t>
  </si>
  <si>
    <t>2022 32195259</t>
  </si>
  <si>
    <t>Balwant Raj</t>
  </si>
  <si>
    <t>Anju Sharma</t>
  </si>
  <si>
    <t>MAADLIK NAGAR, PHASE 2, PALOURA, Jammu</t>
  </si>
  <si>
    <t>Ritika Sharma</t>
  </si>
  <si>
    <t>VI-A</t>
  </si>
  <si>
    <t>190/200</t>
  </si>
  <si>
    <t>Shaurya Sharma</t>
  </si>
  <si>
    <t>PL-881</t>
  </si>
  <si>
    <t>810257510847</t>
  </si>
  <si>
    <t>Ramesh Chander</t>
  </si>
  <si>
    <t>Minakshi</t>
  </si>
  <si>
    <t>H.NO.34-Main Road Subash Nagar Jammu</t>
  </si>
  <si>
    <t>Homemaker</t>
  </si>
  <si>
    <t>arogyasudha@rediffmail.com</t>
  </si>
  <si>
    <t>Shreya Sharma</t>
  </si>
  <si>
    <t>178/200</t>
  </si>
  <si>
    <t xml:space="preserve">Shivang Choudhary </t>
  </si>
  <si>
    <t>PL-1476</t>
  </si>
  <si>
    <t>Vinod Kumar</t>
  </si>
  <si>
    <t>Sunita Devi</t>
  </si>
  <si>
    <t>Q.No: 86 BSF Camp Paloura , Jammu</t>
  </si>
  <si>
    <t>Constable</t>
  </si>
  <si>
    <t>133/200</t>
  </si>
  <si>
    <t>Sparsh Pandita</t>
  </si>
  <si>
    <t>PL-1129</t>
  </si>
  <si>
    <t>43 6256410823</t>
  </si>
  <si>
    <t>Vijay Pandita</t>
  </si>
  <si>
    <t>Sunanda</t>
  </si>
  <si>
    <t>H.No 31, Lane-5,Anand Nagar, Bohri, Jammu</t>
  </si>
  <si>
    <t>Engineer</t>
  </si>
  <si>
    <t>dasssunanda6@gmail.com</t>
  </si>
  <si>
    <t>R-5</t>
  </si>
  <si>
    <t>198/200</t>
  </si>
  <si>
    <t>Sukhmani kour</t>
  </si>
  <si>
    <t>PL-1167</t>
  </si>
  <si>
    <t>732675303053</t>
  </si>
  <si>
    <t>Joginder Singh</t>
  </si>
  <si>
    <t>Krishna Kour</t>
  </si>
  <si>
    <t>By Pass Camp, Gole Gujral,Trilokpur, Jammu</t>
  </si>
  <si>
    <t>Auto driver</t>
  </si>
  <si>
    <t>sukhmanikour726@gmail.com</t>
  </si>
  <si>
    <t>183/200</t>
  </si>
  <si>
    <t>Urvi Abrol</t>
  </si>
  <si>
    <t>PL-1046</t>
  </si>
  <si>
    <t>816942377353</t>
  </si>
  <si>
    <t>Vinay Abrol</t>
  </si>
  <si>
    <t>Nisha Abrol</t>
  </si>
  <si>
    <t>Basant Nagar, Janipur,Jjammu</t>
  </si>
  <si>
    <t>Businesswoman</t>
  </si>
  <si>
    <t>vinayabrol75@gmail.com</t>
  </si>
  <si>
    <t>Uday Abrol</t>
  </si>
  <si>
    <t>XI-A</t>
  </si>
  <si>
    <t>R-4</t>
  </si>
  <si>
    <t>168/200</t>
  </si>
  <si>
    <t>Vaibhav Sharma</t>
  </si>
  <si>
    <t>PL-916-A</t>
  </si>
  <si>
    <t>Ashwani Sharma</t>
  </si>
  <si>
    <t>Rachna</t>
  </si>
  <si>
    <t>VIII-A</t>
  </si>
  <si>
    <t>Viraj Gupta</t>
  </si>
  <si>
    <t>PL-993</t>
  </si>
  <si>
    <t>Rakesh Gupta</t>
  </si>
  <si>
    <t>Vijayata Gupta</t>
  </si>
  <si>
    <t>B-26, Bharat Nagar Talab Tillo, Jammu</t>
  </si>
  <si>
    <t>nakshatragupta079@gmail.com</t>
  </si>
  <si>
    <t>Nakshatra Gupta</t>
  </si>
  <si>
    <t>Conditional
Pass</t>
  </si>
  <si>
    <t>34.7*</t>
  </si>
  <si>
    <t>161/200</t>
  </si>
  <si>
    <t>Viraj Singh</t>
  </si>
  <si>
    <t>PL-925</t>
  </si>
  <si>
    <t>646368864937</t>
  </si>
  <si>
    <t>Chander Pal Singh</t>
  </si>
  <si>
    <t>Renu</t>
  </si>
  <si>
    <t>Lower Muthi Dharmal, Jammu</t>
  </si>
  <si>
    <t>Chandan Dev Singh</t>
  </si>
  <si>
    <t>30.1*</t>
  </si>
  <si>
    <t>179/200</t>
  </si>
  <si>
    <t>Yashmita Thakur</t>
  </si>
  <si>
    <t>PL-1097</t>
  </si>
  <si>
    <t>812753867536</t>
  </si>
  <si>
    <t>Rajinder Singh</t>
  </si>
  <si>
    <t>Deepa Balla</t>
  </si>
  <si>
    <t>NGO Quarter No-22, Behind PG Girls Hostel, 
Bakshi Nagar</t>
  </si>
  <si>
    <t>Account manager</t>
  </si>
  <si>
    <t>Senior Nurse</t>
  </si>
  <si>
    <t>deepathakur77077@gmail.com</t>
  </si>
  <si>
    <t>Yashita Thakur</t>
  </si>
  <si>
    <t>187/200</t>
  </si>
  <si>
    <t>Yug Kapahi</t>
  </si>
  <si>
    <t>PL-393</t>
  </si>
  <si>
    <t>909246887552</t>
  </si>
  <si>
    <t>Manoj Kapahi</t>
  </si>
  <si>
    <t>Seema Kapahi</t>
  </si>
  <si>
    <t>Sector no.2, h.no.23, upper Roop nagar Jammu</t>
  </si>
  <si>
    <t>Private job</t>
  </si>
  <si>
    <t>manojkapahi@gmail.com</t>
  </si>
  <si>
    <t>Preyanshi Kapahi</t>
  </si>
  <si>
    <t xml:space="preserve">      Class- VII B</t>
  </si>
  <si>
    <t>CLASS TEACHER: VITASHI KAUL</t>
  </si>
  <si>
    <t xml:space="preserve">Raja Surya Dev </t>
  </si>
  <si>
    <t>AB</t>
  </si>
  <si>
    <t>PH.NO. 0191-2501509                                        E-Mail ID: kcgurukuljmu@gmail.com</t>
  </si>
  <si>
    <t>VII B</t>
  </si>
  <si>
    <t xml:space="preserve">ROLL NO : </t>
  </si>
  <si>
    <t xml:space="preserve">ADM NO.: </t>
  </si>
  <si>
    <t xml:space="preserve">FATHER'S NAME: </t>
  </si>
  <si>
    <t xml:space="preserve">REMARKS </t>
  </si>
  <si>
    <t>Average</t>
  </si>
  <si>
    <t>Must Workhard</t>
  </si>
  <si>
    <t>DATE : 
 7th June 2023</t>
  </si>
  <si>
    <t>CLASS TEACHER. : VITASHI KAUL</t>
  </si>
  <si>
    <t>PH.NO. 0191-2501509                                         E-Mail ID: kcgurukuljmu@gmail.com</t>
  </si>
  <si>
    <t>REMARKS</t>
  </si>
  <si>
    <t>Poor Performance</t>
  </si>
  <si>
    <t>Harkarn Singh</t>
  </si>
  <si>
    <t>PL-1546</t>
  </si>
  <si>
    <t>Kamaljit Kour</t>
  </si>
  <si>
    <t>Excellent</t>
  </si>
  <si>
    <t>Keep it up</t>
  </si>
  <si>
    <t>Harshita Rajput</t>
  </si>
  <si>
    <t>Pooja Devi</t>
  </si>
  <si>
    <t xml:space="preserve">FATHER'S NAME:   </t>
  </si>
  <si>
    <t xml:space="preserve">Good </t>
  </si>
  <si>
    <t>Can do better</t>
  </si>
  <si>
    <t>PH.NO. 0191-2501509                                       E-Mail ID: kcgurukuljmu@gmail.com</t>
  </si>
  <si>
    <t>PL-1079</t>
  </si>
  <si>
    <t>Very Good</t>
  </si>
  <si>
    <t>Can do much better</t>
  </si>
  <si>
    <t>Good</t>
  </si>
  <si>
    <t>PL-1577</t>
  </si>
  <si>
    <t>Jyoti Sharma</t>
  </si>
  <si>
    <t>Deepak Sharma</t>
  </si>
  <si>
    <t>Raja Surya Dev Singh Katoch</t>
  </si>
  <si>
    <t>Average Performance</t>
  </si>
  <si>
    <t xml:space="preserve">Need to work hard
</t>
  </si>
  <si>
    <t>Suhail Ahmed Malik</t>
  </si>
  <si>
    <t xml:space="preserve">Minakshi </t>
  </si>
  <si>
    <t>Shivang Choudhary</t>
  </si>
  <si>
    <t>PH.NO. 0191-2501509                                                E-Mail ID: kcgurukuljmu@gmail.com</t>
  </si>
  <si>
    <t>Sukhmani Kour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</si>
  <si>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</si>
  <si>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</si>
  <si>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</si>
  <si>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</si>
  <si>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</si>
  <si>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PART - II (B) : HEALTH &amp; PHYSICAL EDUCATION ( to be assessed on a 3 point scale)</t>
  </si>
  <si>
    <t>GAMES</t>
  </si>
  <si>
    <t>DANCE</t>
  </si>
  <si>
    <t>MUSIC</t>
  </si>
  <si>
    <t>PART - III : DISCIPLINE  ( to be assessed on a 3 point scale)</t>
  </si>
  <si>
    <t>ATTENDANCE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</si>
  <si>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</si>
  <si>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</si>
  <si>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</si>
  <si>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</si>
  <si>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</si>
  <si>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</si>
  <si>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</si>
  <si>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</si>
  <si>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</si>
  <si>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A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</si>
  <si>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</si>
  <si>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</si>
  <si>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</si>
  <si>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</si>
  <si>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</si>
  <si>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</si>
  <si>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</si>
  <si>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</si>
  <si>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</si>
  <si>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</si>
  <si>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</si>
  <si>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</si>
  <si>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</si>
  <si>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</si>
  <si>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402079621865</t>
  </si>
  <si>
    <t>Kamaljeet Kaur</t>
  </si>
  <si>
    <t>Kamaljit</t>
  </si>
  <si>
    <t>TOTAL (100)</t>
  </si>
  <si>
    <t>GK                  50</t>
  </si>
  <si>
    <t>M.SC    50</t>
  </si>
  <si>
    <t>U/S             50</t>
  </si>
  <si>
    <t>CLASS : VII B</t>
  </si>
  <si>
    <t>Raja Surya Dev</t>
  </si>
  <si>
    <t>TERM 1 (50)</t>
  </si>
  <si>
    <t>ATTENDANCE
90</t>
  </si>
  <si>
    <t>Shalinder Singh</t>
  </si>
  <si>
    <t>TOTAL   (50)</t>
  </si>
  <si>
    <t>COMP.Sc (50)</t>
  </si>
  <si>
    <t>DATE:  07/10/2023</t>
  </si>
  <si>
    <t>85/90</t>
  </si>
  <si>
    <t>80/90</t>
  </si>
  <si>
    <t>77/90</t>
  </si>
  <si>
    <t>COMP.Sc(50)</t>
  </si>
  <si>
    <t>82/90</t>
  </si>
  <si>
    <t>88/90</t>
  </si>
  <si>
    <t>86/90</t>
  </si>
  <si>
    <t>73/90</t>
  </si>
  <si>
    <t>83/90</t>
  </si>
  <si>
    <t>81/90</t>
  </si>
  <si>
    <t>90/90</t>
  </si>
  <si>
    <t xml:space="preserve">          A</t>
  </si>
  <si>
    <t xml:space="preserve">              PART - II (B) : HEALTH &amp; PHYSICAL EDUCATION ( to be assessed on a 3 point scale)</t>
  </si>
  <si>
    <t>74/90</t>
  </si>
  <si>
    <t>78/90</t>
  </si>
  <si>
    <t>71/90</t>
  </si>
  <si>
    <t>72/90</t>
  </si>
  <si>
    <t>CLASS : VII B (CLASS TEACHER: VITASHI KAUL)</t>
  </si>
  <si>
    <t>ENGLISH (80)</t>
  </si>
  <si>
    <t>HINDI (80)</t>
  </si>
  <si>
    <t>MATHS (80)</t>
  </si>
  <si>
    <t>SCIENCE(80)</t>
  </si>
  <si>
    <t>SOCIAL SC. (80)</t>
  </si>
  <si>
    <t>COMPUTER (50)</t>
  </si>
  <si>
    <t>GK (50</t>
  </si>
  <si>
    <t>MSc (50)</t>
  </si>
  <si>
    <t>U/S (50)</t>
  </si>
  <si>
    <t>Computer Science</t>
  </si>
  <si>
    <t xml:space="preserve">Class Teacher: Vitashi Kaul </t>
  </si>
  <si>
    <t>DATE:                 2nd January 2024</t>
  </si>
  <si>
    <t>REPORT CARD FOR PA II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</si>
  <si>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</si>
  <si>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</si>
  <si>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</si>
  <si>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</si>
  <si>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</si>
  <si>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</si>
  <si>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</si>
  <si>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2023-2024)</t>
  </si>
  <si>
    <t>STUDENT PROFILE</t>
  </si>
  <si>
    <t>NAME :</t>
  </si>
  <si>
    <t>ANAN SHARMA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</si>
  <si>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</si>
  <si>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</si>
  <si>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</si>
  <si>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</si>
  <si>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</si>
  <si>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</si>
  <si>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</si>
  <si>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</si>
  <si>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</si>
  <si>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</si>
  <si>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</si>
  <si>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SE             (5)</t>
  </si>
  <si>
    <t xml:space="preserve">NB                (5) </t>
  </si>
  <si>
    <t xml:space="preserve">H.Y   (80) </t>
  </si>
  <si>
    <t>PA  II              (10)</t>
  </si>
  <si>
    <t xml:space="preserve">FINAL (80) </t>
  </si>
  <si>
    <t>MATHEMATICS</t>
  </si>
  <si>
    <t>M.SC. (50)</t>
  </si>
  <si>
    <t>G.KNOWLEDGE (50)</t>
  </si>
  <si>
    <t>URDU (50)</t>
  </si>
  <si>
    <t>TERM-I M.M.</t>
  </si>
  <si>
    <t>TERM-I M.O</t>
  </si>
  <si>
    <t>TERM-I %AGE</t>
  </si>
  <si>
    <t>TERM-I GRADE</t>
  </si>
  <si>
    <t>TERM-II M.M.</t>
  </si>
  <si>
    <t>TERM-II M.O</t>
  </si>
  <si>
    <t>TERM-II %AGE</t>
  </si>
  <si>
    <t>TERM-II GRADE</t>
  </si>
  <si>
    <t>OVERALL TOTAL</t>
  </si>
  <si>
    <t>OVERALL PERCENTAGE</t>
  </si>
  <si>
    <t xml:space="preserve">OVERALL GRADE </t>
  </si>
  <si>
    <t xml:space="preserve">TERM -I (GRADE) </t>
  </si>
  <si>
    <t>TERM -II ( GRADE)</t>
  </si>
  <si>
    <t>HEALTH &amp; FITNESS</t>
  </si>
  <si>
    <t xml:space="preserve">ATTENDANCE                                                       </t>
  </si>
  <si>
    <t>DATE- 26-03-2024</t>
  </si>
  <si>
    <t>VITASHI KAUL</t>
  </si>
  <si>
    <t xml:space="preserve">PRINCIPAL </t>
  </si>
  <si>
    <t>BHUVNESHWAR DOGRA</t>
  </si>
  <si>
    <t>ROMESH KUMAR</t>
  </si>
  <si>
    <t>RITA DEVI</t>
  </si>
  <si>
    <t>SE            (5)</t>
  </si>
  <si>
    <t>SANSKRIT (50)</t>
  </si>
  <si>
    <t>GOKUL SINGH</t>
  </si>
  <si>
    <t>SHAMSHER SINGH</t>
  </si>
  <si>
    <t>NEELAM DEVI</t>
  </si>
  <si>
    <t>HARKARN SINGH</t>
  </si>
  <si>
    <t>KAMALJIT</t>
  </si>
  <si>
    <t>KAMALJEET KAUR</t>
  </si>
  <si>
    <t>HARSHIT SINGH</t>
  </si>
  <si>
    <t>RAVINDER SINGH</t>
  </si>
  <si>
    <t>NEENA DEVI</t>
  </si>
  <si>
    <t>HARSHITA RAJPUT</t>
  </si>
  <si>
    <t>SUKHDEV SINGH</t>
  </si>
  <si>
    <t>POOJA DEVI</t>
  </si>
  <si>
    <t>ISHAN SHARMA</t>
  </si>
  <si>
    <t>AMIT SHARMA</t>
  </si>
  <si>
    <t>BANDHNA SHARMA</t>
  </si>
  <si>
    <t xml:space="preserve">NB               (5) </t>
  </si>
  <si>
    <t>KANISHKA PANWAR</t>
  </si>
  <si>
    <t>BIJENDRA PANWAR</t>
  </si>
  <si>
    <t>RENU PANWAR</t>
  </si>
  <si>
    <t>KARUNA BANDRAL</t>
  </si>
  <si>
    <t>SHALINDER SINGH BANDRAL</t>
  </si>
  <si>
    <t>SHAMA BANDRAL</t>
  </si>
  <si>
    <t>SE          (5)</t>
  </si>
  <si>
    <t>KAVISH GADHOTRA</t>
  </si>
  <si>
    <t>RAJ KUMAR</t>
  </si>
  <si>
    <t>KANTA DEVI</t>
  </si>
  <si>
    <t xml:space="preserve">NB              (5) </t>
  </si>
  <si>
    <t>SE         (5)</t>
  </si>
  <si>
    <t>KRITIKA BHARTI</t>
  </si>
  <si>
    <t>PAWAN KUMAR</t>
  </si>
  <si>
    <t>VENUKA BHARTI</t>
  </si>
  <si>
    <t>MANNAT MANHAS</t>
  </si>
  <si>
    <t>KAMAL SINGH</t>
  </si>
  <si>
    <t>RAINU MANHAS</t>
  </si>
  <si>
    <t>NANDIKA GOSWAMI</t>
  </si>
  <si>
    <t>AJAY KUMAR</t>
  </si>
  <si>
    <t>SONIKA YOGI</t>
  </si>
  <si>
    <t>SE           (5)</t>
  </si>
  <si>
    <t>NETIK RAJWAL</t>
  </si>
  <si>
    <t>BABU RAM RAJWAL</t>
  </si>
  <si>
    <t>SUSHMA DEVI</t>
  </si>
  <si>
    <t>PRAGYAN SHARMA</t>
  </si>
  <si>
    <t>DEEPAK SHARMA</t>
  </si>
  <si>
    <t>JYOTI SHARMA</t>
  </si>
  <si>
    <t>RABHYA RAJPUT</t>
  </si>
  <si>
    <t>VINOD SINGH</t>
  </si>
  <si>
    <t>JYOTI DEVI</t>
  </si>
  <si>
    <t xml:space="preserve">NB             (5) </t>
  </si>
  <si>
    <t>RAJA SURYA DEV SINGH KATOCH</t>
  </si>
  <si>
    <t>ASHOK SINGH</t>
  </si>
  <si>
    <t>SHAKTI DEVI</t>
  </si>
  <si>
    <t>SEERAT MALIK</t>
  </si>
  <si>
    <t>SUHAIL AHMED MALIK</t>
  </si>
  <si>
    <t>SAIMA MALIK</t>
  </si>
  <si>
    <t>SERVEUTTAM SHARMA</t>
  </si>
  <si>
    <t>BALWANT RAJ</t>
  </si>
  <si>
    <t>ANJU SHARMA</t>
  </si>
  <si>
    <t>SHAURYA SHARMA</t>
  </si>
  <si>
    <t>RAMESH CHANDER</t>
  </si>
  <si>
    <t>MINAKSHI</t>
  </si>
  <si>
    <t>SHIVANG CHOUDHARY</t>
  </si>
  <si>
    <t>VINOD KUMAR</t>
  </si>
  <si>
    <t>SUNITA DEVI</t>
  </si>
  <si>
    <t>SPARSH PANDITA</t>
  </si>
  <si>
    <t>VIJAY PANDITA</t>
  </si>
  <si>
    <t>SUNANDA</t>
  </si>
  <si>
    <t>SUKHMANI KOUR</t>
  </si>
  <si>
    <t>JOGINDER SINGH</t>
  </si>
  <si>
    <t>KRISHNA KOUR</t>
  </si>
  <si>
    <t>URVI ABROL</t>
  </si>
  <si>
    <t>VINAY ABROL</t>
  </si>
  <si>
    <t>NISHA ABROL</t>
  </si>
  <si>
    <t>VIRAJ GUPTA</t>
  </si>
  <si>
    <t>RAKESH GUPTA</t>
  </si>
  <si>
    <t>VIJAYATA GUPTA</t>
  </si>
  <si>
    <t>VIRAJ SINGH</t>
  </si>
  <si>
    <t>CHANDER PAL SINGH</t>
  </si>
  <si>
    <t>RENU</t>
  </si>
  <si>
    <t>YASHMITA THAKUR</t>
  </si>
  <si>
    <t>RAJINDER SINGH</t>
  </si>
  <si>
    <t>DEEPA BALLA</t>
  </si>
  <si>
    <t>YUG KAPAHI</t>
  </si>
  <si>
    <t>MANOJ KAPAHI</t>
  </si>
  <si>
    <t>SEEMA KAPAHI</t>
  </si>
  <si>
    <t>171 / 203</t>
  </si>
  <si>
    <t>187 / 203</t>
  </si>
  <si>
    <t xml:space="preserve"> 178 / 203</t>
  </si>
  <si>
    <t>197 / 203</t>
  </si>
  <si>
    <t>199 / 203</t>
  </si>
  <si>
    <t>168 / 203</t>
  </si>
  <si>
    <t>186 / 203</t>
  </si>
  <si>
    <t xml:space="preserve">                                                        B</t>
  </si>
  <si>
    <t>194 / 203</t>
  </si>
  <si>
    <t>203 / 203</t>
  </si>
  <si>
    <t>201 / 203</t>
  </si>
  <si>
    <t>A+</t>
  </si>
  <si>
    <t>177 / 203</t>
  </si>
  <si>
    <t>178 / 203</t>
  </si>
  <si>
    <t>174 / 203</t>
  </si>
  <si>
    <t>196 / 203</t>
  </si>
  <si>
    <t>184 / 203</t>
  </si>
  <si>
    <t>202 / 203</t>
  </si>
  <si>
    <t>175 / 203</t>
  </si>
  <si>
    <t>176 / 203</t>
  </si>
  <si>
    <t>167 / 203</t>
  </si>
  <si>
    <t>161 / 203</t>
  </si>
  <si>
    <t>147 / 203</t>
  </si>
  <si>
    <t xml:space="preserve"> KC GURUKUL PUBLIC SCHOOL</t>
  </si>
  <si>
    <t>RESULT STATEMENT OF ANNUAL EXAMINATION[2023-2024]</t>
  </si>
  <si>
    <t xml:space="preserve">TEACHER'S NAME : </t>
  </si>
  <si>
    <t>TEACHER'S NAME : VITASHI KAUL</t>
  </si>
  <si>
    <t xml:space="preserve"> </t>
  </si>
  <si>
    <t>M.SC.</t>
  </si>
  <si>
    <t xml:space="preserve">           U/S</t>
  </si>
  <si>
    <t>ROLL NO.</t>
  </si>
  <si>
    <t>NAME OF STUDENT</t>
  </si>
  <si>
    <t>PA I</t>
  </si>
  <si>
    <t>SE</t>
  </si>
  <si>
    <t>NB</t>
  </si>
  <si>
    <t xml:space="preserve">TOTAL </t>
  </si>
  <si>
    <t>PA II</t>
  </si>
  <si>
    <t>ROLL NO</t>
  </si>
  <si>
    <t>TERM II</t>
  </si>
  <si>
    <t>Attendance</t>
  </si>
  <si>
    <t>Attendance Percentage</t>
  </si>
  <si>
    <t xml:space="preserve">Raja Surya Dev Singh </t>
  </si>
  <si>
    <t xml:space="preserve">                                                                                                                                            KC GURUKUL PUBLIC SCHOOL</t>
  </si>
  <si>
    <t xml:space="preserve">                                                                                                       RESULT STATEMENT OF ANNUAL EXAMINATION[2023-2024]</t>
  </si>
  <si>
    <t>English (80)</t>
  </si>
  <si>
    <t>Maths (80)</t>
  </si>
  <si>
    <t>Science (80)</t>
  </si>
  <si>
    <t>Social Science (80)</t>
  </si>
  <si>
    <t>Computer science (50)</t>
  </si>
  <si>
    <t>GK (50)</t>
  </si>
  <si>
    <t>Moral Science  (50)</t>
  </si>
  <si>
    <t>Attendance (203)</t>
  </si>
  <si>
    <t>Hindi (80)</t>
  </si>
  <si>
    <t xml:space="preserve">NO. OF BOYS : </t>
  </si>
  <si>
    <t xml:space="preserve">TOTAL STUDENTS : </t>
  </si>
  <si>
    <t xml:space="preserve">NO. OF GIRLS : </t>
  </si>
  <si>
    <t xml:space="preserve">ATTENDANCE PERCENTAGE OF BOYS </t>
  </si>
  <si>
    <t>(TOTAL ANNUAL ATTENDANCE OF BOYS/NO. OF BOYS *NO. OF INSTRUCTIONAL DAYS )*100</t>
  </si>
  <si>
    <t>Boys = 91.1</t>
  </si>
  <si>
    <t>Girls = 90.8</t>
  </si>
  <si>
    <t xml:space="preserve">ANNUAL ATTENDANCE OF BOYS : </t>
  </si>
  <si>
    <t xml:space="preserve">ANNUAL ATTENDANCE OF GIRLS : </t>
  </si>
  <si>
    <t xml:space="preserve">                                                                                                                                                              </t>
  </si>
  <si>
    <t xml:space="preserve"> Teacher Incharge: Vitashi Kaul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</si>
</sst>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&quot;₹&quot;\ * #,##0.00_ ;_ &quot;₹&quot;\ * \-#,##0.00_ ;_ &quot;₹&quot;\ * &quot;-&quot;??_ ;_ @_ "/>
    <numFmt numFmtId="165" formatCode="0.0"/>
    <numFmt numFmtId="166" formatCode="[$-14009]dd/mm/yyyy;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4"/>
      <color rgb="FF000000"/>
      <name val="Times New Roman"/>
      <family val="1"/>
    </font>
    <font>
      <b/>
      <sz val="9"/>
      <color theme="1"/>
      <name val="Times New Roman"/>
      <family val="1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rgb="FFFF0000"/>
      <name val="Calibri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Times New Roman"/>
      <family val="1"/>
    </font>
    <font>
      <b/>
      <sz val="9"/>
      <name val="Calibri"/>
      <family val="2"/>
    </font>
    <font>
      <b/>
      <sz val="9"/>
      <color theme="1"/>
      <name val="Arial Narrow"/>
      <family val="2"/>
    </font>
    <font>
      <b/>
      <u/>
      <sz val="9"/>
      <color theme="10"/>
      <name val="Calibri"/>
      <family val="2"/>
      <scheme val="minor"/>
    </font>
    <font>
      <b/>
      <sz val="10"/>
      <name val="Times New Roman"/>
      <family val="1"/>
    </font>
    <font>
      <sz val="12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1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b/>
      <sz val="11"/>
      <name val="Times New Roman"/>
      <family val="1"/>
    </font>
    <font>
      <b/>
      <sz val="10"/>
      <color rgb="FF000000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b/>
      <sz val="12"/>
      <color rgb="FFFF0000"/>
      <name val="Times New Roman"/>
      <family val="1"/>
    </font>
    <font>
      <b/>
      <sz val="12"/>
      <color rgb="FFFF0000"/>
      <name val="Calibri"/>
      <family val="2"/>
      <scheme val="minor"/>
    </font>
    <font>
      <b/>
      <sz val="12"/>
      <name val="Times New Roman"/>
      <family val="1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Times New Roman"/>
      <family val="1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FF0000"/>
      <name val="Times New Roman"/>
      <family val="1"/>
    </font>
    <font>
      <b/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</font>
    <font>
      <sz val="16"/>
      <color rgb="FFFF0000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0" fillId="0" borderId="37" applyNumberFormat="0" applyFill="0" applyAlignment="0" applyProtection="0"/>
    <xf numFmtId="0" fontId="21" fillId="0" borderId="38" applyNumberFormat="0" applyFill="0" applyAlignment="0" applyProtection="0"/>
    <xf numFmtId="0" fontId="23" fillId="0" borderId="0" applyNumberFormat="0" applyFill="0" applyBorder="0" applyAlignment="0" applyProtection="0"/>
  </cellStyleXfs>
  <cellXfs count="656">
    <xf numFmtId="0" fontId="0" fillId="0" borderId="0" xfId="0"/>
    <xf numFmtId="0" fontId="4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0" xfId="0" applyFont="1"/>
    <xf numFmtId="49" fontId="2" fillId="0" borderId="7" xfId="0" applyNumberFormat="1" applyFont="1" applyBorder="1"/>
    <xf numFmtId="0" fontId="6" fillId="0" borderId="7" xfId="0" applyFont="1" applyBorder="1" applyAlignment="1">
      <alignment horizontal="center"/>
    </xf>
    <xf numFmtId="0" fontId="0" fillId="0" borderId="7" xfId="0" applyBorder="1"/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49" fontId="0" fillId="0" borderId="7" xfId="0" applyNumberFormat="1" applyBorder="1"/>
    <xf numFmtId="0" fontId="0" fillId="2" borderId="30" xfId="0" applyFill="1" applyBorder="1" applyAlignment="1">
      <alignment horizontal="center" vertical="center"/>
    </xf>
    <xf numFmtId="0" fontId="11" fillId="0" borderId="7" xfId="0" applyFont="1" applyBorder="1"/>
    <xf numFmtId="2" fontId="4" fillId="0" borderId="7" xfId="0" applyNumberFormat="1" applyFont="1" applyBorder="1" applyAlignment="1">
      <alignment horizontal="center"/>
    </xf>
    <xf numFmtId="2" fontId="4" fillId="0" borderId="7" xfId="0" applyNumberFormat="1" applyFont="1" applyBorder="1" applyAlignment="1">
      <alignment horizontal="center" wrapText="1"/>
    </xf>
    <xf numFmtId="0" fontId="0" fillId="2" borderId="7" xfId="0" applyFill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16" fillId="0" borderId="0" xfId="0" applyFont="1"/>
    <xf numFmtId="0" fontId="16" fillId="0" borderId="7" xfId="0" applyFont="1" applyBorder="1"/>
    <xf numFmtId="0" fontId="16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/>
    </xf>
    <xf numFmtId="0" fontId="12" fillId="0" borderId="7" xfId="0" applyFont="1" applyBorder="1"/>
    <xf numFmtId="0" fontId="13" fillId="0" borderId="0" xfId="0" applyFont="1"/>
    <xf numFmtId="165" fontId="3" fillId="0" borderId="7" xfId="0" applyNumberFormat="1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7" xfId="0" applyFont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center" vertical="center"/>
    </xf>
    <xf numFmtId="0" fontId="0" fillId="2" borderId="0" xfId="0" applyFill="1"/>
    <xf numFmtId="0" fontId="12" fillId="0" borderId="12" xfId="0" applyFont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0" fillId="4" borderId="0" xfId="0" applyFill="1"/>
    <xf numFmtId="0" fontId="21" fillId="5" borderId="9" xfId="3" applyFill="1" applyBorder="1" applyAlignment="1"/>
    <xf numFmtId="0" fontId="21" fillId="5" borderId="10" xfId="3" applyFill="1" applyBorder="1" applyAlignment="1"/>
    <xf numFmtId="0" fontId="21" fillId="5" borderId="10" xfId="3" applyFill="1" applyBorder="1" applyAlignment="1">
      <alignment horizontal="left" vertical="top"/>
    </xf>
    <xf numFmtId="0" fontId="24" fillId="6" borderId="7" xfId="3" applyFont="1" applyFill="1" applyBorder="1" applyAlignment="1"/>
    <xf numFmtId="0" fontId="22" fillId="5" borderId="26" xfId="0" applyFont="1" applyFill="1" applyBorder="1"/>
    <xf numFmtId="0" fontId="0" fillId="5" borderId="26" xfId="0" applyFill="1" applyBorder="1"/>
    <xf numFmtId="0" fontId="9" fillId="3" borderId="6" xfId="0" applyFont="1" applyFill="1" applyBorder="1" applyAlignment="1">
      <alignment horizontal="center" vertical="center" wrapText="1"/>
    </xf>
    <xf numFmtId="0" fontId="25" fillId="3" borderId="29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0" fontId="25" fillId="3" borderId="29" xfId="0" applyFont="1" applyFill="1" applyBorder="1" applyAlignment="1">
      <alignment horizontal="left" vertical="center"/>
    </xf>
    <xf numFmtId="0" fontId="19" fillId="3" borderId="29" xfId="0" applyFont="1" applyFill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 wrapText="1"/>
    </xf>
    <xf numFmtId="0" fontId="9" fillId="3" borderId="6" xfId="0" applyFont="1" applyFill="1" applyBorder="1"/>
    <xf numFmtId="0" fontId="9" fillId="3" borderId="7" xfId="0" applyFont="1" applyFill="1" applyBorder="1" applyAlignment="1">
      <alignment horizontal="center" wrapText="1"/>
    </xf>
    <xf numFmtId="0" fontId="9" fillId="3" borderId="7" xfId="0" applyFont="1" applyFill="1" applyBorder="1" applyAlignment="1">
      <alignment vertical="top" wrapText="1"/>
    </xf>
    <xf numFmtId="0" fontId="9" fillId="3" borderId="29" xfId="0" applyFont="1" applyFill="1" applyBorder="1" applyAlignment="1">
      <alignment vertical="top" wrapText="1"/>
    </xf>
    <xf numFmtId="0" fontId="9" fillId="3" borderId="29" xfId="0" applyFont="1" applyFill="1" applyBorder="1"/>
    <xf numFmtId="0" fontId="25" fillId="3" borderId="7" xfId="0" applyFont="1" applyFill="1" applyBorder="1"/>
    <xf numFmtId="0" fontId="27" fillId="3" borderId="7" xfId="0" applyFont="1" applyFill="1" applyBorder="1"/>
    <xf numFmtId="0" fontId="25" fillId="3" borderId="7" xfId="0" applyFont="1" applyFill="1" applyBorder="1" applyAlignment="1">
      <alignment horizontal="center"/>
    </xf>
    <xf numFmtId="0" fontId="27" fillId="3" borderId="7" xfId="0" applyFont="1" applyFill="1" applyBorder="1" applyAlignment="1">
      <alignment wrapText="1"/>
    </xf>
    <xf numFmtId="0" fontId="27" fillId="3" borderId="12" xfId="0" applyFont="1" applyFill="1" applyBorder="1"/>
    <xf numFmtId="0" fontId="25" fillId="0" borderId="6" xfId="0" applyFont="1" applyBorder="1"/>
    <xf numFmtId="0" fontId="28" fillId="0" borderId="7" xfId="0" applyFont="1" applyBorder="1" applyAlignment="1">
      <alignment horizontal="left" wrapText="1"/>
    </xf>
    <xf numFmtId="2" fontId="25" fillId="0" borderId="7" xfId="0" applyNumberFormat="1" applyFont="1" applyBorder="1" applyAlignment="1">
      <alignment horizontal="center" wrapText="1"/>
    </xf>
    <xf numFmtId="14" fontId="25" fillId="0" borderId="7" xfId="0" applyNumberFormat="1" applyFont="1" applyBorder="1" applyAlignment="1">
      <alignment horizontal="center"/>
    </xf>
    <xf numFmtId="49" fontId="9" fillId="0" borderId="7" xfId="0" applyNumberFormat="1" applyFont="1" applyBorder="1" applyAlignment="1">
      <alignment horizontal="left" wrapText="1"/>
    </xf>
    <xf numFmtId="0" fontId="29" fillId="0" borderId="7" xfId="0" applyFont="1" applyBorder="1" applyAlignment="1">
      <alignment horizontal="center" wrapText="1"/>
    </xf>
    <xf numFmtId="166" fontId="25" fillId="0" borderId="7" xfId="0" applyNumberFormat="1" applyFont="1" applyBorder="1" applyAlignment="1">
      <alignment horizontal="left" wrapText="1"/>
    </xf>
    <xf numFmtId="0" fontId="25" fillId="0" borderId="7" xfId="0" applyFont="1" applyBorder="1" applyAlignment="1">
      <alignment horizontal="left" wrapText="1"/>
    </xf>
    <xf numFmtId="0" fontId="25" fillId="0" borderId="7" xfId="0" applyFont="1" applyBorder="1" applyAlignment="1">
      <alignment horizontal="left"/>
    </xf>
    <xf numFmtId="0" fontId="28" fillId="0" borderId="7" xfId="0" applyFont="1" applyBorder="1" applyAlignment="1">
      <alignment horizontal="center"/>
    </xf>
    <xf numFmtId="0" fontId="25" fillId="0" borderId="7" xfId="0" applyFont="1" applyBorder="1" applyAlignment="1">
      <alignment horizontal="center" wrapText="1"/>
    </xf>
    <xf numFmtId="0" fontId="30" fillId="0" borderId="7" xfId="0" applyFont="1" applyBorder="1" applyAlignment="1">
      <alignment horizontal="left" wrapText="1"/>
    </xf>
    <xf numFmtId="0" fontId="25" fillId="0" borderId="7" xfId="0" applyFont="1" applyBorder="1" applyAlignment="1">
      <alignment horizontal="center"/>
    </xf>
    <xf numFmtId="0" fontId="25" fillId="0" borderId="7" xfId="0" applyFont="1" applyBorder="1"/>
    <xf numFmtId="0" fontId="28" fillId="0" borderId="7" xfId="0" applyFont="1" applyBorder="1" applyAlignment="1">
      <alignment horizontal="left"/>
    </xf>
    <xf numFmtId="0" fontId="27" fillId="0" borderId="12" xfId="0" applyFont="1" applyBorder="1"/>
    <xf numFmtId="0" fontId="27" fillId="0" borderId="7" xfId="0" applyFont="1" applyBorder="1"/>
    <xf numFmtId="0" fontId="25" fillId="0" borderId="7" xfId="0" applyFont="1" applyBorder="1" applyAlignment="1">
      <alignment horizontal="center" vertical="center"/>
    </xf>
    <xf numFmtId="2" fontId="31" fillId="0" borderId="7" xfId="0" applyNumberFormat="1" applyFont="1" applyBorder="1" applyAlignment="1">
      <alignment horizontal="center"/>
    </xf>
    <xf numFmtId="0" fontId="28" fillId="0" borderId="7" xfId="0" applyFont="1" applyBorder="1"/>
    <xf numFmtId="0" fontId="9" fillId="0" borderId="7" xfId="0" applyFont="1" applyBorder="1" applyAlignment="1">
      <alignment horizontal="center"/>
    </xf>
    <xf numFmtId="14" fontId="25" fillId="0" borderId="7" xfId="0" applyNumberFormat="1" applyFont="1" applyBorder="1" applyAlignment="1">
      <alignment horizontal="left"/>
    </xf>
    <xf numFmtId="0" fontId="25" fillId="0" borderId="7" xfId="0" applyFont="1" applyBorder="1" applyAlignment="1">
      <alignment horizontal="left" vertical="top" wrapText="1"/>
    </xf>
    <xf numFmtId="166" fontId="28" fillId="0" borderId="7" xfId="0" applyNumberFormat="1" applyFont="1" applyBorder="1" applyAlignment="1">
      <alignment horizontal="left"/>
    </xf>
    <xf numFmtId="0" fontId="31" fillId="0" borderId="12" xfId="0" applyFont="1" applyBorder="1" applyAlignment="1">
      <alignment horizontal="center"/>
    </xf>
    <xf numFmtId="49" fontId="32" fillId="0" borderId="7" xfId="4" applyNumberFormat="1" applyFont="1" applyFill="1" applyBorder="1" applyAlignment="1" applyProtection="1">
      <alignment horizontal="left" wrapText="1"/>
    </xf>
    <xf numFmtId="0" fontId="25" fillId="0" borderId="7" xfId="0" applyFont="1" applyBorder="1" applyAlignment="1">
      <alignment wrapText="1"/>
    </xf>
    <xf numFmtId="0" fontId="25" fillId="0" borderId="29" xfId="0" applyFont="1" applyBorder="1"/>
    <xf numFmtId="2" fontId="25" fillId="0" borderId="27" xfId="0" applyNumberFormat="1" applyFont="1" applyBorder="1" applyAlignment="1">
      <alignment horizontal="center" wrapText="1"/>
    </xf>
    <xf numFmtId="2" fontId="28" fillId="0" borderId="7" xfId="0" applyNumberFormat="1" applyFont="1" applyBorder="1" applyAlignment="1">
      <alignment horizontal="center"/>
    </xf>
    <xf numFmtId="0" fontId="25" fillId="0" borderId="7" xfId="0" applyFont="1" applyBorder="1" applyAlignment="1">
      <alignment horizontal="left" vertical="center" wrapText="1"/>
    </xf>
    <xf numFmtId="49" fontId="25" fillId="0" borderId="7" xfId="0" applyNumberFormat="1" applyFont="1" applyBorder="1" applyAlignment="1">
      <alignment horizontal="left" wrapText="1"/>
    </xf>
    <xf numFmtId="0" fontId="25" fillId="0" borderId="12" xfId="0" applyFont="1" applyBorder="1" applyAlignment="1">
      <alignment horizont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top"/>
    </xf>
    <xf numFmtId="49" fontId="28" fillId="0" borderId="7" xfId="4" applyNumberFormat="1" applyFont="1" applyFill="1" applyBorder="1" applyAlignment="1" applyProtection="1">
      <alignment horizontal="left" wrapText="1"/>
    </xf>
    <xf numFmtId="0" fontId="25" fillId="0" borderId="7" xfId="0" applyFont="1" applyBorder="1" applyAlignment="1">
      <alignment horizontal="center" vertical="center" wrapText="1"/>
    </xf>
    <xf numFmtId="2" fontId="25" fillId="0" borderId="26" xfId="0" applyNumberFormat="1" applyFont="1" applyBorder="1" applyAlignment="1">
      <alignment horizontal="center" wrapText="1"/>
    </xf>
    <xf numFmtId="14" fontId="25" fillId="0" borderId="26" xfId="0" applyNumberFormat="1" applyFont="1" applyBorder="1" applyAlignment="1">
      <alignment horizontal="center"/>
    </xf>
    <xf numFmtId="49" fontId="9" fillId="0" borderId="26" xfId="0" applyNumberFormat="1" applyFont="1" applyBorder="1" applyAlignment="1">
      <alignment horizontal="left" wrapText="1"/>
    </xf>
    <xf numFmtId="0" fontId="29" fillId="0" borderId="26" xfId="0" applyFont="1" applyBorder="1" applyAlignment="1">
      <alignment horizontal="center" wrapText="1"/>
    </xf>
    <xf numFmtId="166" fontId="25" fillId="0" borderId="26" xfId="0" applyNumberFormat="1" applyFont="1" applyBorder="1" applyAlignment="1">
      <alignment horizontal="left" wrapText="1"/>
    </xf>
    <xf numFmtId="0" fontId="25" fillId="0" borderId="26" xfId="0" applyFont="1" applyBorder="1" applyAlignment="1">
      <alignment horizontal="left" wrapText="1"/>
    </xf>
    <xf numFmtId="0" fontId="28" fillId="0" borderId="26" xfId="0" applyFont="1" applyBorder="1" applyAlignment="1">
      <alignment horizontal="center"/>
    </xf>
    <xf numFmtId="0" fontId="30" fillId="0" borderId="26" xfId="0" applyFont="1" applyBorder="1" applyAlignment="1">
      <alignment horizontal="left" wrapText="1"/>
    </xf>
    <xf numFmtId="0" fontId="25" fillId="0" borderId="26" xfId="0" applyFont="1" applyBorder="1" applyAlignment="1">
      <alignment horizontal="center"/>
    </xf>
    <xf numFmtId="0" fontId="25" fillId="0" borderId="26" xfId="0" applyFont="1" applyBorder="1"/>
    <xf numFmtId="0" fontId="28" fillId="0" borderId="26" xfId="0" applyFont="1" applyBorder="1" applyAlignment="1">
      <alignment horizontal="left"/>
    </xf>
    <xf numFmtId="0" fontId="25" fillId="0" borderId="26" xfId="0" applyFont="1" applyBorder="1" applyAlignment="1">
      <alignment horizontal="left"/>
    </xf>
    <xf numFmtId="0" fontId="27" fillId="0" borderId="16" xfId="0" applyFont="1" applyBorder="1"/>
    <xf numFmtId="0" fontId="27" fillId="0" borderId="26" xfId="0" applyFont="1" applyBorder="1"/>
    <xf numFmtId="2" fontId="31" fillId="0" borderId="26" xfId="0" applyNumberFormat="1" applyFont="1" applyBorder="1" applyAlignment="1">
      <alignment horizontal="center"/>
    </xf>
    <xf numFmtId="14" fontId="27" fillId="0" borderId="7" xfId="0" applyNumberFormat="1" applyFont="1" applyBorder="1"/>
    <xf numFmtId="0" fontId="27" fillId="0" borderId="7" xfId="0" applyFont="1" applyBorder="1" applyAlignment="1">
      <alignment horizontal="center"/>
    </xf>
    <xf numFmtId="0" fontId="33" fillId="0" borderId="7" xfId="0" applyFont="1" applyBorder="1" applyAlignment="1">
      <alignment horizontal="left" wrapText="1"/>
    </xf>
    <xf numFmtId="0" fontId="34" fillId="0" borderId="8" xfId="0" applyFont="1" applyBorder="1" applyAlignment="1">
      <alignment horizontal="center"/>
    </xf>
    <xf numFmtId="165" fontId="16" fillId="0" borderId="7" xfId="0" applyNumberFormat="1" applyFont="1" applyBorder="1" applyAlignment="1">
      <alignment horizontal="center" vertical="center"/>
    </xf>
    <xf numFmtId="0" fontId="35" fillId="0" borderId="29" xfId="0" applyFont="1" applyBorder="1"/>
    <xf numFmtId="0" fontId="33" fillId="0" borderId="7" xfId="0" applyFont="1" applyBorder="1" applyAlignment="1">
      <alignment horizontal="left"/>
    </xf>
    <xf numFmtId="0" fontId="13" fillId="0" borderId="7" xfId="0" applyFont="1" applyBorder="1"/>
    <xf numFmtId="49" fontId="36" fillId="0" borderId="7" xfId="0" applyNumberFormat="1" applyFont="1" applyBorder="1" applyAlignment="1">
      <alignment horizontal="center"/>
    </xf>
    <xf numFmtId="165" fontId="3" fillId="0" borderId="7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left"/>
    </xf>
    <xf numFmtId="0" fontId="12" fillId="0" borderId="17" xfId="0" applyFont="1" applyBorder="1" applyAlignment="1">
      <alignment horizontal="left"/>
    </xf>
    <xf numFmtId="0" fontId="12" fillId="0" borderId="16" xfId="0" applyFont="1" applyBorder="1" applyAlignment="1">
      <alignment vertical="top" wrapText="1"/>
    </xf>
    <xf numFmtId="0" fontId="12" fillId="0" borderId="17" xfId="0" applyFont="1" applyBorder="1" applyAlignment="1">
      <alignment vertical="top" wrapText="1"/>
    </xf>
    <xf numFmtId="0" fontId="12" fillId="0" borderId="23" xfId="0" applyFont="1" applyBorder="1" applyAlignment="1">
      <alignment horizontal="center" vertical="top" wrapText="1"/>
    </xf>
    <xf numFmtId="0" fontId="12" fillId="0" borderId="24" xfId="0" applyFont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0" fontId="12" fillId="0" borderId="7" xfId="0" applyFont="1" applyBorder="1" applyAlignment="1">
      <alignment horizontal="center" vertical="top" wrapText="1"/>
    </xf>
    <xf numFmtId="0" fontId="0" fillId="0" borderId="23" xfId="0" applyBorder="1"/>
    <xf numFmtId="165" fontId="3" fillId="0" borderId="12" xfId="0" applyNumberFormat="1" applyFont="1" applyBorder="1" applyAlignment="1">
      <alignment horizontal="center"/>
    </xf>
    <xf numFmtId="0" fontId="12" fillId="0" borderId="12" xfId="0" applyFont="1" applyBorder="1"/>
    <xf numFmtId="49" fontId="36" fillId="0" borderId="12" xfId="0" applyNumberFormat="1" applyFont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49" fontId="8" fillId="0" borderId="8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7" fillId="0" borderId="7" xfId="0" applyFont="1" applyBorder="1" applyAlignment="1">
      <alignment horizontal="left" wrapText="1"/>
    </xf>
    <xf numFmtId="0" fontId="11" fillId="0" borderId="29" xfId="0" applyFont="1" applyBorder="1"/>
    <xf numFmtId="0" fontId="37" fillId="0" borderId="7" xfId="0" applyFont="1" applyBorder="1" applyAlignment="1">
      <alignment horizontal="left"/>
    </xf>
    <xf numFmtId="0" fontId="38" fillId="0" borderId="7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164" fontId="35" fillId="0" borderId="7" xfId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18" fillId="0" borderId="0" xfId="0" applyFont="1"/>
    <xf numFmtId="0" fontId="2" fillId="0" borderId="17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5" fillId="0" borderId="29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2" fillId="0" borderId="12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12" xfId="0" applyFont="1" applyBorder="1"/>
    <xf numFmtId="0" fontId="2" fillId="0" borderId="8" xfId="0" applyFont="1" applyBorder="1"/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2" xfId="0" applyFont="1" applyBorder="1"/>
    <xf numFmtId="0" fontId="4" fillId="0" borderId="8" xfId="0" applyFont="1" applyBorder="1"/>
    <xf numFmtId="0" fontId="0" fillId="0" borderId="7" xfId="1" applyNumberFormat="1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/>
    </xf>
    <xf numFmtId="0" fontId="18" fillId="0" borderId="7" xfId="0" applyFont="1" applyBorder="1"/>
    <xf numFmtId="0" fontId="2" fillId="0" borderId="7" xfId="0" applyFont="1" applyBorder="1" applyAlignment="1">
      <alignment horizontal="left" wrapText="1"/>
    </xf>
    <xf numFmtId="2" fontId="2" fillId="0" borderId="7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 wrapText="1"/>
    </xf>
    <xf numFmtId="0" fontId="8" fillId="0" borderId="1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2" fillId="0" borderId="29" xfId="0" applyFont="1" applyBorder="1" applyAlignment="1">
      <alignment horizontal="left"/>
    </xf>
    <xf numFmtId="0" fontId="40" fillId="2" borderId="7" xfId="0" applyFont="1" applyFill="1" applyBorder="1" applyAlignment="1">
      <alignment horizontal="center" vertical="center"/>
    </xf>
    <xf numFmtId="0" fontId="42" fillId="0" borderId="7" xfId="0" applyFont="1" applyBorder="1" applyAlignment="1">
      <alignment horizontal="left" wrapText="1"/>
    </xf>
    <xf numFmtId="0" fontId="18" fillId="0" borderId="7" xfId="1" applyNumberFormat="1" applyFont="1" applyBorder="1" applyAlignment="1">
      <alignment horizontal="center" vertical="center" wrapText="1"/>
    </xf>
    <xf numFmtId="0" fontId="16" fillId="0" borderId="7" xfId="1" applyNumberFormat="1" applyFont="1" applyBorder="1" applyAlignment="1">
      <alignment horizontal="center" vertical="center"/>
    </xf>
    <xf numFmtId="0" fontId="38" fillId="2" borderId="30" xfId="0" applyFont="1" applyFill="1" applyBorder="1" applyAlignment="1">
      <alignment horizontal="center" vertical="center"/>
    </xf>
    <xf numFmtId="0" fontId="18" fillId="2" borderId="30" xfId="0" applyFont="1" applyFill="1" applyBorder="1" applyAlignment="1">
      <alignment horizontal="center" vertical="center"/>
    </xf>
    <xf numFmtId="165" fontId="16" fillId="0" borderId="7" xfId="0" applyNumberFormat="1" applyFont="1" applyBorder="1" applyAlignment="1">
      <alignment horizontal="center"/>
    </xf>
    <xf numFmtId="0" fontId="18" fillId="0" borderId="31" xfId="0" applyFont="1" applyBorder="1" applyAlignment="1">
      <alignment horizontal="center" vertical="center"/>
    </xf>
    <xf numFmtId="0" fontId="18" fillId="2" borderId="31" xfId="0" applyFont="1" applyFill="1" applyBorder="1" applyAlignment="1">
      <alignment horizontal="center" vertical="center"/>
    </xf>
    <xf numFmtId="0" fontId="16" fillId="0" borderId="29" xfId="0" applyFont="1" applyBorder="1"/>
    <xf numFmtId="0" fontId="42" fillId="0" borderId="7" xfId="0" applyFont="1" applyBorder="1" applyAlignment="1">
      <alignment horizontal="left"/>
    </xf>
    <xf numFmtId="0" fontId="18" fillId="2" borderId="32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/>
    </xf>
    <xf numFmtId="0" fontId="39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39" fillId="0" borderId="0" xfId="0" applyFont="1"/>
    <xf numFmtId="0" fontId="38" fillId="0" borderId="0" xfId="0" applyFont="1"/>
    <xf numFmtId="0" fontId="43" fillId="0" borderId="7" xfId="0" applyFont="1" applyBorder="1" applyAlignment="1">
      <alignment horizontal="center"/>
    </xf>
    <xf numFmtId="0" fontId="43" fillId="0" borderId="7" xfId="0" applyFont="1" applyBorder="1" applyAlignment="1">
      <alignment horizontal="center" vertical="center"/>
    </xf>
    <xf numFmtId="164" fontId="35" fillId="0" borderId="7" xfId="1" applyFont="1" applyBorder="1" applyAlignment="1">
      <alignment horizontal="center" wrapText="1"/>
    </xf>
    <xf numFmtId="0" fontId="35" fillId="0" borderId="7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/>
    </xf>
    <xf numFmtId="0" fontId="41" fillId="0" borderId="0" xfId="0" applyFont="1"/>
    <xf numFmtId="0" fontId="39" fillId="0" borderId="26" xfId="0" applyFont="1" applyBorder="1" applyAlignment="1">
      <alignment horizontal="center"/>
    </xf>
    <xf numFmtId="0" fontId="42" fillId="0" borderId="26" xfId="0" applyFont="1" applyBorder="1" applyAlignment="1">
      <alignment horizontal="left" wrapText="1"/>
    </xf>
    <xf numFmtId="0" fontId="18" fillId="0" borderId="26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16" fillId="0" borderId="26" xfId="1" applyNumberFormat="1" applyFont="1" applyBorder="1" applyAlignment="1">
      <alignment horizontal="center" vertical="center"/>
    </xf>
    <xf numFmtId="0" fontId="16" fillId="0" borderId="26" xfId="0" applyFont="1" applyBorder="1" applyAlignment="1">
      <alignment horizontal="center"/>
    </xf>
    <xf numFmtId="0" fontId="18" fillId="0" borderId="26" xfId="1" applyNumberFormat="1" applyFont="1" applyBorder="1" applyAlignment="1">
      <alignment horizontal="center" vertical="center" wrapText="1"/>
    </xf>
    <xf numFmtId="0" fontId="39" fillId="0" borderId="33" xfId="0" applyFont="1" applyBorder="1" applyAlignment="1">
      <alignment horizontal="center"/>
    </xf>
    <xf numFmtId="49" fontId="18" fillId="0" borderId="33" xfId="0" applyNumberFormat="1" applyFont="1" applyBorder="1"/>
    <xf numFmtId="0" fontId="38" fillId="0" borderId="33" xfId="0" applyFont="1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6" fillId="0" borderId="33" xfId="1" applyNumberFormat="1" applyFont="1" applyBorder="1" applyAlignment="1">
      <alignment horizontal="center" vertical="center"/>
    </xf>
    <xf numFmtId="0" fontId="16" fillId="0" borderId="33" xfId="0" applyFont="1" applyBorder="1" applyAlignment="1">
      <alignment horizontal="center"/>
    </xf>
    <xf numFmtId="0" fontId="18" fillId="0" borderId="33" xfId="1" applyNumberFormat="1" applyFont="1" applyBorder="1" applyAlignment="1">
      <alignment horizontal="center" vertical="center" wrapText="1"/>
    </xf>
    <xf numFmtId="165" fontId="16" fillId="0" borderId="33" xfId="0" applyNumberFormat="1" applyFont="1" applyBorder="1" applyAlignment="1">
      <alignment horizontal="center"/>
    </xf>
    <xf numFmtId="0" fontId="18" fillId="0" borderId="33" xfId="0" applyFont="1" applyBorder="1"/>
    <xf numFmtId="0" fontId="18" fillId="0" borderId="0" xfId="0" applyFont="1" applyAlignment="1">
      <alignment horizontal="center"/>
    </xf>
    <xf numFmtId="0" fontId="4" fillId="0" borderId="7" xfId="1" applyNumberFormat="1" applyFont="1" applyBorder="1" applyAlignment="1">
      <alignment horizontal="center" vertical="center" wrapText="1"/>
    </xf>
    <xf numFmtId="0" fontId="2" fillId="0" borderId="7" xfId="1" applyNumberFormat="1" applyFont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4" fillId="0" borderId="7" xfId="0" applyFont="1" applyBorder="1"/>
    <xf numFmtId="165" fontId="8" fillId="0" borderId="7" xfId="0" applyNumberFormat="1" applyFont="1" applyBorder="1" applyAlignment="1">
      <alignment horizontal="center"/>
    </xf>
    <xf numFmtId="0" fontId="4" fillId="2" borderId="3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/>
    </xf>
    <xf numFmtId="0" fontId="4" fillId="0" borderId="0" xfId="0" applyFont="1"/>
    <xf numFmtId="0" fontId="44" fillId="0" borderId="7" xfId="0" applyFont="1" applyBorder="1" applyAlignment="1">
      <alignment horizontal="center"/>
    </xf>
    <xf numFmtId="0" fontId="44" fillId="2" borderId="30" xfId="0" applyFont="1" applyFill="1" applyBorder="1" applyAlignment="1">
      <alignment horizontal="center" vertical="center"/>
    </xf>
    <xf numFmtId="0" fontId="44" fillId="2" borderId="31" xfId="0" applyFont="1" applyFill="1" applyBorder="1" applyAlignment="1">
      <alignment horizontal="center" vertical="center"/>
    </xf>
    <xf numFmtId="2" fontId="16" fillId="0" borderId="7" xfId="0" applyNumberFormat="1" applyFont="1" applyBorder="1" applyAlignment="1">
      <alignment horizontal="center"/>
    </xf>
    <xf numFmtId="0" fontId="17" fillId="2" borderId="0" xfId="0" applyFont="1" applyFill="1" applyAlignment="1">
      <alignment horizontal="center"/>
    </xf>
    <xf numFmtId="49" fontId="0" fillId="0" borderId="0" xfId="0" applyNumberFormat="1"/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45" xfId="0" applyFont="1" applyBorder="1" applyAlignment="1">
      <alignment horizontal="center" vertical="center"/>
    </xf>
    <xf numFmtId="0" fontId="44" fillId="0" borderId="7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165" fontId="18" fillId="0" borderId="7" xfId="0" applyNumberFormat="1" applyFont="1" applyBorder="1" applyAlignment="1">
      <alignment horizontal="center" vertical="center"/>
    </xf>
    <xf numFmtId="1" fontId="18" fillId="0" borderId="7" xfId="0" applyNumberFormat="1" applyFont="1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165" fontId="46" fillId="0" borderId="7" xfId="0" applyNumberFormat="1" applyFont="1" applyBorder="1" applyAlignment="1">
      <alignment horizontal="center"/>
    </xf>
    <xf numFmtId="0" fontId="47" fillId="0" borderId="7" xfId="0" applyFont="1" applyBorder="1" applyAlignment="1">
      <alignment horizontal="center"/>
    </xf>
    <xf numFmtId="49" fontId="46" fillId="0" borderId="7" xfId="0" applyNumberFormat="1" applyFont="1" applyBorder="1" applyAlignment="1">
      <alignment horizontal="center"/>
    </xf>
    <xf numFmtId="0" fontId="3" fillId="0" borderId="45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7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/>
    </xf>
    <xf numFmtId="165" fontId="49" fillId="0" borderId="7" xfId="0" applyNumberFormat="1" applyFont="1" applyBorder="1" applyAlignment="1">
      <alignment horizontal="center"/>
    </xf>
    <xf numFmtId="165" fontId="48" fillId="0" borderId="7" xfId="0" applyNumberFormat="1" applyFont="1" applyBorder="1" applyAlignment="1">
      <alignment horizontal="center" vertical="center"/>
    </xf>
    <xf numFmtId="1" fontId="44" fillId="0" borderId="7" xfId="0" applyNumberFormat="1" applyFont="1" applyBorder="1" applyAlignment="1">
      <alignment horizontal="center" vertical="center"/>
    </xf>
    <xf numFmtId="0" fontId="0" fillId="0" borderId="1" xfId="0" applyBorder="1"/>
    <xf numFmtId="0" fontId="50" fillId="0" borderId="9" xfId="0" applyFont="1" applyBorder="1"/>
    <xf numFmtId="49" fontId="11" fillId="0" borderId="7" xfId="0" applyNumberFormat="1" applyFont="1" applyBorder="1" applyAlignment="1">
      <alignment horizontal="left"/>
    </xf>
    <xf numFmtId="0" fontId="51" fillId="0" borderId="7" xfId="4" applyFont="1" applyBorder="1" applyAlignment="1" applyProtection="1"/>
    <xf numFmtId="0" fontId="11" fillId="0" borderId="8" xfId="0" applyFont="1" applyBorder="1"/>
    <xf numFmtId="0" fontId="11" fillId="0" borderId="12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/>
    <xf numFmtId="0" fontId="13" fillId="0" borderId="7" xfId="1" applyNumberFormat="1" applyFont="1" applyBorder="1" applyAlignment="1">
      <alignment horizontal="center" vertical="center" wrapText="1"/>
    </xf>
    <xf numFmtId="2" fontId="12" fillId="0" borderId="7" xfId="0" applyNumberFormat="1" applyFont="1" applyBorder="1" applyAlignment="1">
      <alignment horizontal="center"/>
    </xf>
    <xf numFmtId="165" fontId="13" fillId="0" borderId="7" xfId="0" applyNumberFormat="1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2" borderId="7" xfId="0" applyFont="1" applyFill="1" applyBorder="1" applyAlignment="1">
      <alignment horizontal="center"/>
    </xf>
    <xf numFmtId="1" fontId="13" fillId="0" borderId="7" xfId="0" applyNumberFormat="1" applyFont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2" borderId="30" xfId="0" applyFont="1" applyFill="1" applyBorder="1" applyAlignment="1">
      <alignment horizontal="center" vertical="center"/>
    </xf>
    <xf numFmtId="0" fontId="52" fillId="0" borderId="7" xfId="0" applyFont="1" applyBorder="1" applyAlignment="1">
      <alignment wrapText="1"/>
    </xf>
    <xf numFmtId="0" fontId="53" fillId="0" borderId="7" xfId="0" applyFont="1" applyBorder="1" applyAlignment="1">
      <alignment horizontal="center"/>
    </xf>
    <xf numFmtId="0" fontId="52" fillId="0" borderId="7" xfId="0" applyFont="1" applyBorder="1" applyAlignment="1">
      <alignment horizontal="center"/>
    </xf>
    <xf numFmtId="0" fontId="52" fillId="0" borderId="7" xfId="0" applyFont="1" applyBorder="1"/>
    <xf numFmtId="0" fontId="11" fillId="0" borderId="6" xfId="0" applyFont="1" applyBorder="1" applyAlignment="1">
      <alignment wrapText="1"/>
    </xf>
    <xf numFmtId="0" fontId="53" fillId="0" borderId="7" xfId="0" applyFont="1" applyBorder="1"/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0" xfId="0" applyFont="1" applyAlignment="1">
      <alignment horizontal="center"/>
    </xf>
    <xf numFmtId="0" fontId="25" fillId="0" borderId="6" xfId="0" applyFont="1" applyBorder="1" applyAlignment="1">
      <alignment horizontal="center"/>
    </xf>
    <xf numFmtId="0" fontId="27" fillId="0" borderId="0" xfId="0" applyFont="1"/>
    <xf numFmtId="0" fontId="25" fillId="0" borderId="0" xfId="0" applyFont="1"/>
    <xf numFmtId="0" fontId="27" fillId="0" borderId="5" xfId="0" applyFont="1" applyBorder="1"/>
    <xf numFmtId="0" fontId="27" fillId="0" borderId="6" xfId="0" applyFont="1" applyBorder="1" applyAlignment="1">
      <alignment horizontal="center"/>
    </xf>
    <xf numFmtId="0" fontId="27" fillId="0" borderId="52" xfId="0" applyFont="1" applyBorder="1" applyAlignment="1">
      <alignment horizontal="center"/>
    </xf>
    <xf numFmtId="0" fontId="27" fillId="0" borderId="53" xfId="0" applyFont="1" applyBorder="1"/>
    <xf numFmtId="0" fontId="27" fillId="0" borderId="54" xfId="0" applyFont="1" applyBorder="1"/>
    <xf numFmtId="0" fontId="17" fillId="0" borderId="7" xfId="0" applyFont="1" applyBorder="1" applyAlignment="1">
      <alignment horizontal="center"/>
    </xf>
    <xf numFmtId="0" fontId="17" fillId="0" borderId="7" xfId="1" applyNumberFormat="1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/>
    </xf>
    <xf numFmtId="0" fontId="54" fillId="0" borderId="7" xfId="0" applyFont="1" applyBorder="1" applyAlignment="1">
      <alignment horizontal="center" vertical="center"/>
    </xf>
    <xf numFmtId="1" fontId="13" fillId="2" borderId="26" xfId="0" applyNumberFormat="1" applyFont="1" applyFill="1" applyBorder="1" applyAlignment="1">
      <alignment horizontal="center"/>
    </xf>
    <xf numFmtId="2" fontId="49" fillId="0" borderId="7" xfId="0" applyNumberFormat="1" applyFont="1" applyBorder="1" applyAlignment="1">
      <alignment horizontal="center"/>
    </xf>
    <xf numFmtId="0" fontId="14" fillId="2" borderId="30" xfId="0" applyFont="1" applyFill="1" applyBorder="1" applyAlignment="1">
      <alignment horizontal="center" vertical="center"/>
    </xf>
    <xf numFmtId="0" fontId="55" fillId="0" borderId="7" xfId="0" applyFont="1" applyBorder="1" applyAlignment="1">
      <alignment horizontal="center"/>
    </xf>
    <xf numFmtId="1" fontId="55" fillId="0" borderId="7" xfId="0" applyNumberFormat="1" applyFont="1" applyBorder="1" applyAlignment="1">
      <alignment horizontal="center"/>
    </xf>
    <xf numFmtId="0" fontId="56" fillId="0" borderId="7" xfId="0" applyFont="1" applyBorder="1" applyAlignment="1">
      <alignment horizontal="center"/>
    </xf>
    <xf numFmtId="0" fontId="55" fillId="2" borderId="7" xfId="0" applyFont="1" applyFill="1" applyBorder="1" applyAlignment="1">
      <alignment horizontal="center"/>
    </xf>
    <xf numFmtId="0" fontId="55" fillId="0" borderId="7" xfId="0" applyFont="1" applyBorder="1" applyAlignment="1">
      <alignment horizontal="center" vertical="center"/>
    </xf>
    <xf numFmtId="0" fontId="55" fillId="2" borderId="30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/>
    </xf>
    <xf numFmtId="0" fontId="55" fillId="0" borderId="8" xfId="0" applyFont="1" applyBorder="1" applyAlignment="1">
      <alignment horizontal="center"/>
    </xf>
    <xf numFmtId="0" fontId="57" fillId="0" borderId="7" xfId="0" applyFont="1" applyBorder="1" applyAlignment="1">
      <alignment horizontal="center"/>
    </xf>
    <xf numFmtId="0" fontId="11" fillId="0" borderId="0" xfId="0" applyFont="1"/>
    <xf numFmtId="165" fontId="13" fillId="2" borderId="7" xfId="0" applyNumberFormat="1" applyFont="1" applyFill="1" applyBorder="1" applyAlignment="1">
      <alignment horizontal="center"/>
    </xf>
    <xf numFmtId="0" fontId="58" fillId="0" borderId="7" xfId="0" applyFont="1" applyBorder="1" applyAlignment="1">
      <alignment horizontal="center"/>
    </xf>
    <xf numFmtId="0" fontId="58" fillId="0" borderId="7" xfId="0" applyFont="1" applyBorder="1" applyAlignment="1">
      <alignment wrapText="1"/>
    </xf>
    <xf numFmtId="0" fontId="59" fillId="0" borderId="7" xfId="0" applyFont="1" applyBorder="1" applyAlignment="1">
      <alignment horizontal="center"/>
    </xf>
    <xf numFmtId="0" fontId="58" fillId="0" borderId="7" xfId="0" applyFont="1" applyBorder="1"/>
    <xf numFmtId="1" fontId="13" fillId="2" borderId="7" xfId="0" applyNumberFormat="1" applyFont="1" applyFill="1" applyBorder="1" applyAlignment="1">
      <alignment horizontal="center"/>
    </xf>
    <xf numFmtId="0" fontId="56" fillId="2" borderId="30" xfId="0" applyFont="1" applyFill="1" applyBorder="1" applyAlignment="1">
      <alignment horizontal="center" vertical="center"/>
    </xf>
    <xf numFmtId="1" fontId="55" fillId="2" borderId="7" xfId="0" applyNumberFormat="1" applyFont="1" applyFill="1" applyBorder="1" applyAlignment="1">
      <alignment horizontal="center"/>
    </xf>
    <xf numFmtId="2" fontId="11" fillId="0" borderId="7" xfId="0" applyNumberFormat="1" applyFont="1" applyBorder="1" applyAlignment="1">
      <alignment horizontal="center" vertical="center"/>
    </xf>
    <xf numFmtId="0" fontId="60" fillId="2" borderId="30" xfId="0" applyFont="1" applyFill="1" applyBorder="1" applyAlignment="1">
      <alignment horizontal="center" vertical="center"/>
    </xf>
    <xf numFmtId="2" fontId="61" fillId="0" borderId="7" xfId="0" applyNumberFormat="1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2" fillId="0" borderId="7" xfId="0" applyFont="1" applyBorder="1" applyAlignment="1">
      <alignment horizontal="center"/>
    </xf>
    <xf numFmtId="1" fontId="62" fillId="0" borderId="7" xfId="0" applyNumberFormat="1" applyFont="1" applyBorder="1" applyAlignment="1">
      <alignment horizontal="center"/>
    </xf>
    <xf numFmtId="0" fontId="62" fillId="2" borderId="7" xfId="0" applyFont="1" applyFill="1" applyBorder="1" applyAlignment="1">
      <alignment horizontal="center"/>
    </xf>
    <xf numFmtId="1" fontId="62" fillId="2" borderId="7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12" fillId="0" borderId="7" xfId="0" applyNumberFormat="1" applyFont="1" applyBorder="1" applyAlignment="1">
      <alignment horizontal="center"/>
    </xf>
    <xf numFmtId="2" fontId="13" fillId="0" borderId="7" xfId="0" applyNumberFormat="1" applyFont="1" applyBorder="1" applyAlignment="1">
      <alignment horizontal="center" vertical="center"/>
    </xf>
    <xf numFmtId="165" fontId="55" fillId="0" borderId="7" xfId="0" applyNumberFormat="1" applyFont="1" applyBorder="1" applyAlignment="1">
      <alignment horizontal="center"/>
    </xf>
    <xf numFmtId="0" fontId="11" fillId="0" borderId="6" xfId="0" applyFont="1" applyBorder="1" applyAlignment="1">
      <alignment vertical="center"/>
    </xf>
    <xf numFmtId="2" fontId="55" fillId="0" borderId="7" xfId="0" applyNumberFormat="1" applyFont="1" applyBorder="1" applyAlignment="1">
      <alignment horizontal="center"/>
    </xf>
    <xf numFmtId="0" fontId="63" fillId="0" borderId="7" xfId="0" applyFont="1" applyBorder="1" applyAlignment="1">
      <alignment horizontal="center"/>
    </xf>
    <xf numFmtId="0" fontId="37" fillId="2" borderId="7" xfId="0" applyFont="1" applyFill="1" applyBorder="1" applyAlignment="1">
      <alignment horizontal="center"/>
    </xf>
    <xf numFmtId="0" fontId="63" fillId="0" borderId="8" xfId="0" applyFont="1" applyBorder="1" applyAlignment="1">
      <alignment horizontal="center"/>
    </xf>
    <xf numFmtId="0" fontId="63" fillId="2" borderId="30" xfId="0" applyFont="1" applyFill="1" applyBorder="1" applyAlignment="1">
      <alignment horizontal="center" vertical="center"/>
    </xf>
    <xf numFmtId="0" fontId="0" fillId="7" borderId="0" xfId="0" applyFill="1"/>
    <xf numFmtId="0" fontId="0" fillId="7" borderId="7" xfId="0" applyFill="1" applyBorder="1"/>
    <xf numFmtId="0" fontId="12" fillId="7" borderId="12" xfId="0" applyFont="1" applyFill="1" applyBorder="1"/>
    <xf numFmtId="0" fontId="12" fillId="7" borderId="10" xfId="0" applyFont="1" applyFill="1" applyBorder="1"/>
    <xf numFmtId="0" fontId="12" fillId="7" borderId="10" xfId="0" applyFont="1" applyFill="1" applyBorder="1" applyAlignment="1">
      <alignment horizontal="center"/>
    </xf>
    <xf numFmtId="0" fontId="61" fillId="7" borderId="10" xfId="0" applyFont="1" applyFill="1" applyBorder="1"/>
    <xf numFmtId="0" fontId="12" fillId="7" borderId="10" xfId="0" applyFont="1" applyFill="1" applyBorder="1" applyAlignment="1">
      <alignment horizontal="left"/>
    </xf>
    <xf numFmtId="0" fontId="12" fillId="7" borderId="7" xfId="0" applyFont="1" applyFill="1" applyBorder="1"/>
    <xf numFmtId="0" fontId="12" fillId="7" borderId="7" xfId="0" applyFont="1" applyFill="1" applyBorder="1" applyAlignment="1">
      <alignment horizontal="left"/>
    </xf>
    <xf numFmtId="0" fontId="13" fillId="7" borderId="7" xfId="0" applyFont="1" applyFill="1" applyBorder="1"/>
    <xf numFmtId="0" fontId="13" fillId="7" borderId="0" xfId="0" applyFont="1" applyFill="1"/>
    <xf numFmtId="0" fontId="13" fillId="7" borderId="0" xfId="0" applyFont="1" applyFill="1" applyAlignment="1">
      <alignment horizontal="left"/>
    </xf>
    <xf numFmtId="0" fontId="12" fillId="7" borderId="7" xfId="0" applyFont="1" applyFill="1" applyBorder="1" applyAlignment="1">
      <alignment vertical="center"/>
    </xf>
    <xf numFmtId="0" fontId="12" fillId="7" borderId="7" xfId="0" applyFont="1" applyFill="1" applyBorder="1" applyAlignment="1">
      <alignment horizontal="center"/>
    </xf>
    <xf numFmtId="0" fontId="12" fillId="7" borderId="7" xfId="0" applyFont="1" applyFill="1" applyBorder="1" applyAlignment="1">
      <alignment wrapText="1"/>
    </xf>
    <xf numFmtId="0" fontId="12" fillId="7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wrapText="1"/>
    </xf>
    <xf numFmtId="2" fontId="12" fillId="7" borderId="7" xfId="0" applyNumberFormat="1" applyFont="1" applyFill="1" applyBorder="1" applyAlignment="1">
      <alignment horizontal="center" vertical="center"/>
    </xf>
    <xf numFmtId="0" fontId="61" fillId="2" borderId="7" xfId="0" applyFont="1" applyFill="1" applyBorder="1"/>
    <xf numFmtId="0" fontId="61" fillId="2" borderId="7" xfId="0" applyFont="1" applyFill="1" applyBorder="1" applyAlignment="1">
      <alignment horizontal="center"/>
    </xf>
    <xf numFmtId="0" fontId="61" fillId="2" borderId="7" xfId="0" applyFont="1" applyFill="1" applyBorder="1" applyAlignment="1">
      <alignment horizontal="left"/>
    </xf>
    <xf numFmtId="0" fontId="61" fillId="2" borderId="7" xfId="0" applyFont="1" applyFill="1" applyBorder="1" applyAlignment="1">
      <alignment horizontal="center" vertical="center"/>
    </xf>
    <xf numFmtId="2" fontId="61" fillId="2" borderId="7" xfId="0" applyNumberFormat="1" applyFont="1" applyFill="1" applyBorder="1" applyAlignment="1">
      <alignment horizontal="center"/>
    </xf>
    <xf numFmtId="0" fontId="62" fillId="2" borderId="7" xfId="0" applyFont="1" applyFill="1" applyBorder="1"/>
    <xf numFmtId="0" fontId="61" fillId="0" borderId="7" xfId="0" applyFont="1" applyBorder="1"/>
    <xf numFmtId="0" fontId="64" fillId="0" borderId="7" xfId="0" applyFont="1" applyBorder="1" applyAlignment="1">
      <alignment horizontal="left" wrapText="1"/>
    </xf>
    <xf numFmtId="165" fontId="62" fillId="0" borderId="7" xfId="0" applyNumberFormat="1" applyFont="1" applyBorder="1" applyAlignment="1">
      <alignment horizontal="center"/>
    </xf>
    <xf numFmtId="0" fontId="62" fillId="0" borderId="7" xfId="1" applyNumberFormat="1" applyFont="1" applyBorder="1" applyAlignment="1">
      <alignment horizontal="center" wrapText="1"/>
    </xf>
    <xf numFmtId="0" fontId="65" fillId="2" borderId="30" xfId="0" applyFont="1" applyFill="1" applyBorder="1" applyAlignment="1">
      <alignment horizontal="center"/>
    </xf>
    <xf numFmtId="165" fontId="61" fillId="0" borderId="7" xfId="0" applyNumberFormat="1" applyFont="1" applyBorder="1" applyAlignment="1">
      <alignment horizontal="center"/>
    </xf>
    <xf numFmtId="0" fontId="66" fillId="0" borderId="7" xfId="0" applyFont="1" applyBorder="1" applyAlignment="1">
      <alignment horizontal="center"/>
    </xf>
    <xf numFmtId="0" fontId="67" fillId="0" borderId="7" xfId="0" applyFont="1" applyBorder="1" applyAlignment="1">
      <alignment horizontal="center"/>
    </xf>
    <xf numFmtId="1" fontId="62" fillId="2" borderId="26" xfId="0" applyNumberFormat="1" applyFont="1" applyFill="1" applyBorder="1" applyAlignment="1">
      <alignment horizontal="center"/>
    </xf>
    <xf numFmtId="0" fontId="65" fillId="0" borderId="31" xfId="0" applyFont="1" applyBorder="1" applyAlignment="1">
      <alignment horizontal="center"/>
    </xf>
    <xf numFmtId="0" fontId="62" fillId="0" borderId="31" xfId="0" applyFont="1" applyBorder="1" applyAlignment="1">
      <alignment horizontal="center"/>
    </xf>
    <xf numFmtId="0" fontId="65" fillId="0" borderId="7" xfId="0" applyFont="1" applyBorder="1" applyAlignment="1">
      <alignment horizontal="center"/>
    </xf>
    <xf numFmtId="1" fontId="65" fillId="0" borderId="7" xfId="0" applyNumberFormat="1" applyFont="1" applyBorder="1" applyAlignment="1">
      <alignment horizontal="center"/>
    </xf>
    <xf numFmtId="2" fontId="67" fillId="0" borderId="7" xfId="0" applyNumberFormat="1" applyFont="1" applyBorder="1" applyAlignment="1">
      <alignment horizontal="center"/>
    </xf>
    <xf numFmtId="0" fontId="61" fillId="3" borderId="7" xfId="0" applyFont="1" applyFill="1" applyBorder="1" applyAlignment="1">
      <alignment horizontal="center"/>
    </xf>
    <xf numFmtId="0" fontId="64" fillId="3" borderId="7" xfId="0" applyFont="1" applyFill="1" applyBorder="1" applyAlignment="1">
      <alignment horizontal="left" wrapText="1"/>
    </xf>
    <xf numFmtId="0" fontId="65" fillId="3" borderId="7" xfId="1" applyNumberFormat="1" applyFont="1" applyFill="1" applyBorder="1" applyAlignment="1">
      <alignment horizontal="center" wrapText="1"/>
    </xf>
    <xf numFmtId="0" fontId="65" fillId="3" borderId="7" xfId="0" applyFont="1" applyFill="1" applyBorder="1" applyAlignment="1">
      <alignment horizontal="center"/>
    </xf>
    <xf numFmtId="0" fontId="65" fillId="3" borderId="31" xfId="0" applyFont="1" applyFill="1" applyBorder="1" applyAlignment="1">
      <alignment horizontal="center"/>
    </xf>
    <xf numFmtId="0" fontId="62" fillId="3" borderId="31" xfId="0" applyFont="1" applyFill="1" applyBorder="1" applyAlignment="1">
      <alignment horizontal="center"/>
    </xf>
    <xf numFmtId="0" fontId="67" fillId="3" borderId="7" xfId="0" applyFont="1" applyFill="1" applyBorder="1" applyAlignment="1">
      <alignment horizontal="center"/>
    </xf>
    <xf numFmtId="2" fontId="67" fillId="3" borderId="7" xfId="0" applyNumberFormat="1" applyFont="1" applyFill="1" applyBorder="1" applyAlignment="1">
      <alignment horizontal="center"/>
    </xf>
    <xf numFmtId="165" fontId="62" fillId="2" borderId="7" xfId="0" applyNumberFormat="1" applyFont="1" applyFill="1" applyBorder="1" applyAlignment="1">
      <alignment horizontal="center"/>
    </xf>
    <xf numFmtId="0" fontId="65" fillId="2" borderId="31" xfId="0" applyFont="1" applyFill="1" applyBorder="1" applyAlignment="1">
      <alignment horizontal="center"/>
    </xf>
    <xf numFmtId="0" fontId="62" fillId="2" borderId="31" xfId="0" applyFont="1" applyFill="1" applyBorder="1" applyAlignment="1">
      <alignment horizontal="center"/>
    </xf>
    <xf numFmtId="0" fontId="68" fillId="2" borderId="31" xfId="0" applyFont="1" applyFill="1" applyBorder="1" applyAlignment="1">
      <alignment horizontal="center"/>
    </xf>
    <xf numFmtId="0" fontId="61" fillId="0" borderId="29" xfId="0" applyFont="1" applyBorder="1"/>
    <xf numFmtId="0" fontId="61" fillId="0" borderId="29" xfId="0" applyFont="1" applyBorder="1" applyAlignment="1">
      <alignment horizontal="left"/>
    </xf>
    <xf numFmtId="0" fontId="61" fillId="3" borderId="29" xfId="0" applyFont="1" applyFill="1" applyBorder="1" applyAlignment="1">
      <alignment horizontal="left"/>
    </xf>
    <xf numFmtId="0" fontId="62" fillId="3" borderId="7" xfId="1" applyNumberFormat="1" applyFont="1" applyFill="1" applyBorder="1" applyAlignment="1">
      <alignment horizontal="center" wrapText="1"/>
    </xf>
    <xf numFmtId="0" fontId="62" fillId="3" borderId="7" xfId="0" applyFont="1" applyFill="1" applyBorder="1" applyAlignment="1">
      <alignment horizontal="center"/>
    </xf>
    <xf numFmtId="0" fontId="68" fillId="2" borderId="7" xfId="0" applyFont="1" applyFill="1" applyBorder="1" applyAlignment="1">
      <alignment horizontal="center"/>
    </xf>
    <xf numFmtId="0" fontId="64" fillId="0" borderId="7" xfId="0" applyFont="1" applyBorder="1" applyAlignment="1">
      <alignment horizontal="left"/>
    </xf>
    <xf numFmtId="1" fontId="61" fillId="0" borderId="7" xfId="0" applyNumberFormat="1" applyFont="1" applyBorder="1" applyAlignment="1">
      <alignment horizontal="center"/>
    </xf>
    <xf numFmtId="0" fontId="62" fillId="2" borderId="32" xfId="0" applyFont="1" applyFill="1" applyBorder="1" applyAlignment="1">
      <alignment horizontal="center"/>
    </xf>
    <xf numFmtId="0" fontId="65" fillId="2" borderId="7" xfId="0" applyFont="1" applyFill="1" applyBorder="1" applyAlignment="1">
      <alignment horizontal="center"/>
    </xf>
    <xf numFmtId="2" fontId="62" fillId="0" borderId="7" xfId="0" applyNumberFormat="1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5" fontId="61" fillId="0" borderId="33" xfId="0" applyNumberFormat="1" applyFont="1" applyBorder="1" applyAlignment="1">
      <alignment horizontal="center"/>
    </xf>
    <xf numFmtId="2" fontId="0" fillId="0" borderId="0" xfId="0" applyNumberFormat="1"/>
    <xf numFmtId="0" fontId="50" fillId="2" borderId="10" xfId="0" applyFont="1" applyFill="1" applyBorder="1" applyAlignment="1">
      <alignment horizontal="left"/>
    </xf>
    <xf numFmtId="0" fontId="61" fillId="2" borderId="0" xfId="0" applyFont="1" applyFill="1" applyAlignment="1">
      <alignment horizontal="left"/>
    </xf>
    <xf numFmtId="0" fontId="50" fillId="2" borderId="7" xfId="0" applyFont="1" applyFill="1" applyBorder="1"/>
    <xf numFmtId="0" fontId="50" fillId="0" borderId="7" xfId="0" applyFont="1" applyBorder="1"/>
    <xf numFmtId="0" fontId="69" fillId="0" borderId="7" xfId="0" applyFont="1" applyBorder="1" applyAlignment="1">
      <alignment horizontal="left" wrapText="1"/>
    </xf>
    <xf numFmtId="0" fontId="69" fillId="0" borderId="7" xfId="0" applyFont="1" applyBorder="1" applyAlignment="1">
      <alignment horizontal="left"/>
    </xf>
    <xf numFmtId="0" fontId="70" fillId="0" borderId="0" xfId="0" applyFont="1"/>
    <xf numFmtId="0" fontId="47" fillId="2" borderId="30" xfId="0" applyFont="1" applyFill="1" applyBorder="1" applyAlignment="1">
      <alignment horizontal="center" vertical="center"/>
    </xf>
    <xf numFmtId="0" fontId="47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/>
    </xf>
    <xf numFmtId="2" fontId="12" fillId="0" borderId="8" xfId="0" applyNumberFormat="1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2" fontId="49" fillId="0" borderId="8" xfId="0" applyNumberFormat="1" applyFont="1" applyBorder="1" applyAlignment="1">
      <alignment horizontal="center"/>
    </xf>
    <xf numFmtId="0" fontId="12" fillId="0" borderId="7" xfId="0" applyFont="1" applyFill="1" applyBorder="1" applyAlignment="1">
      <alignment horizontal="center" vertical="center" wrapText="1"/>
    </xf>
    <xf numFmtId="165" fontId="0" fillId="0" borderId="0" xfId="0" applyNumberFormat="1"/>
    <xf numFmtId="10" fontId="0" fillId="0" borderId="0" xfId="0" applyNumberFormat="1"/>
    <xf numFmtId="0" fontId="20" fillId="4" borderId="4" xfId="2" applyFill="1" applyBorder="1" applyAlignment="1">
      <alignment horizontal="center"/>
    </xf>
    <xf numFmtId="0" fontId="20" fillId="4" borderId="0" xfId="2" applyFill="1" applyBorder="1" applyAlignment="1">
      <alignment horizontal="center"/>
    </xf>
    <xf numFmtId="0" fontId="9" fillId="3" borderId="12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25" fillId="3" borderId="12" xfId="0" applyFont="1" applyFill="1" applyBorder="1" applyAlignment="1">
      <alignment horizontal="center" vertical="center" wrapText="1"/>
    </xf>
    <xf numFmtId="0" fontId="25" fillId="3" borderId="29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2" fillId="0" borderId="7" xfId="0" applyFont="1" applyBorder="1" applyAlignment="1">
      <alignment vertical="top" wrapText="1"/>
    </xf>
    <xf numFmtId="0" fontId="12" fillId="0" borderId="7" xfId="0" applyFont="1" applyBorder="1" applyAlignment="1">
      <alignment horizontal="center" vertical="top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12" xfId="0" applyFont="1" applyBorder="1" applyAlignment="1">
      <alignment horizontal="center" vertical="top" wrapText="1"/>
    </xf>
    <xf numFmtId="0" fontId="12" fillId="0" borderId="29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12" fillId="0" borderId="12" xfId="0" applyFont="1" applyBorder="1" applyAlignment="1">
      <alignment vertical="top" wrapText="1"/>
    </xf>
    <xf numFmtId="0" fontId="12" fillId="0" borderId="29" xfId="0" applyFont="1" applyBorder="1" applyAlignment="1">
      <alignment vertical="top" wrapText="1"/>
    </xf>
    <xf numFmtId="0" fontId="12" fillId="0" borderId="16" xfId="0" applyFont="1" applyBorder="1" applyAlignment="1">
      <alignment horizontal="center" vertical="top"/>
    </xf>
    <xf numFmtId="0" fontId="12" fillId="0" borderId="33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/>
    </xf>
    <xf numFmtId="0" fontId="12" fillId="0" borderId="18" xfId="0" applyFont="1" applyBorder="1" applyAlignment="1">
      <alignment horizontal="center" vertical="top"/>
    </xf>
    <xf numFmtId="0" fontId="12" fillId="0" borderId="34" xfId="0" applyFont="1" applyBorder="1" applyAlignment="1">
      <alignment horizontal="center" vertical="top"/>
    </xf>
    <xf numFmtId="0" fontId="12" fillId="0" borderId="19" xfId="0" applyFont="1" applyBorder="1" applyAlignment="1">
      <alignment horizontal="center" vertical="top"/>
    </xf>
    <xf numFmtId="0" fontId="12" fillId="0" borderId="12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0" xfId="0" applyFont="1" applyAlignment="1">
      <alignment horizontal="center" vertical="top"/>
    </xf>
    <xf numFmtId="0" fontId="12" fillId="0" borderId="24" xfId="0" applyFont="1" applyBorder="1" applyAlignment="1">
      <alignment horizontal="center" vertical="top"/>
    </xf>
    <xf numFmtId="0" fontId="39" fillId="0" borderId="12" xfId="0" applyFont="1" applyBorder="1" applyAlignment="1">
      <alignment horizontal="center"/>
    </xf>
    <xf numFmtId="0" fontId="39" fillId="0" borderId="10" xfId="0" applyFont="1" applyBorder="1" applyAlignment="1">
      <alignment horizontal="center"/>
    </xf>
    <xf numFmtId="0" fontId="39" fillId="0" borderId="29" xfId="0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0" fontId="42" fillId="0" borderId="29" xfId="0" applyFont="1" applyBorder="1" applyAlignment="1">
      <alignment horizontal="center"/>
    </xf>
    <xf numFmtId="0" fontId="42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25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164" fontId="2" fillId="0" borderId="6" xfId="1" applyFont="1" applyBorder="1" applyAlignment="1">
      <alignment horizontal="center" vertical="center"/>
    </xf>
    <xf numFmtId="164" fontId="2" fillId="0" borderId="7" xfId="1" applyFont="1" applyBorder="1" applyAlignment="1">
      <alignment horizontal="center" vertical="center"/>
    </xf>
    <xf numFmtId="164" fontId="2" fillId="0" borderId="26" xfId="1" applyFont="1" applyBorder="1" applyAlignment="1">
      <alignment horizontal="center" vertical="center" wrapText="1"/>
    </xf>
    <xf numFmtId="164" fontId="2" fillId="0" borderId="27" xfId="1" applyFont="1" applyBorder="1" applyAlignment="1">
      <alignment horizontal="center" vertical="center" wrapText="1"/>
    </xf>
    <xf numFmtId="164" fontId="2" fillId="0" borderId="28" xfId="1" applyFont="1" applyBorder="1" applyAlignment="1">
      <alignment horizontal="center" vertical="center" wrapText="1"/>
    </xf>
    <xf numFmtId="164" fontId="2" fillId="0" borderId="16" xfId="1" applyFont="1" applyBorder="1" applyAlignment="1">
      <alignment horizontal="center" vertical="center" wrapText="1"/>
    </xf>
    <xf numFmtId="164" fontId="2" fillId="0" borderId="23" xfId="1" applyFont="1" applyBorder="1" applyAlignment="1">
      <alignment horizontal="center" vertical="center" wrapText="1"/>
    </xf>
    <xf numFmtId="164" fontId="2" fillId="0" borderId="18" xfId="1" applyFont="1" applyBorder="1" applyAlignment="1">
      <alignment horizontal="center" vertical="center" wrapText="1"/>
    </xf>
    <xf numFmtId="164" fontId="2" fillId="0" borderId="39" xfId="1" applyFont="1" applyBorder="1" applyAlignment="1">
      <alignment horizontal="center" vertical="center" wrapText="1"/>
    </xf>
    <xf numFmtId="164" fontId="2" fillId="0" borderId="40" xfId="1" applyFont="1" applyBorder="1" applyAlignment="1">
      <alignment horizontal="center" vertical="center" wrapText="1"/>
    </xf>
    <xf numFmtId="164" fontId="2" fillId="0" borderId="41" xfId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35" xfId="0" applyFont="1" applyBorder="1" applyAlignment="1">
      <alignment horizontal="center"/>
    </xf>
    <xf numFmtId="0" fontId="61" fillId="7" borderId="7" xfId="0" applyFont="1" applyFill="1" applyBorder="1" applyAlignment="1">
      <alignment horizontal="center"/>
    </xf>
    <xf numFmtId="0" fontId="61" fillId="7" borderId="12" xfId="0" applyFont="1" applyFill="1" applyBorder="1" applyAlignment="1">
      <alignment horizontal="center"/>
    </xf>
    <xf numFmtId="0" fontId="61" fillId="7" borderId="10" xfId="0" applyFont="1" applyFill="1" applyBorder="1" applyAlignment="1">
      <alignment horizontal="center"/>
    </xf>
    <xf numFmtId="0" fontId="61" fillId="7" borderId="29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12" fillId="7" borderId="12" xfId="0" applyFont="1" applyFill="1" applyBorder="1" applyAlignment="1">
      <alignment horizontal="center"/>
    </xf>
    <xf numFmtId="0" fontId="12" fillId="7" borderId="10" xfId="0" applyFont="1" applyFill="1" applyBorder="1" applyAlignment="1">
      <alignment horizontal="center"/>
    </xf>
    <xf numFmtId="0" fontId="12" fillId="7" borderId="29" xfId="0" applyFont="1" applyFill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47" xfId="0" applyFont="1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12" fillId="0" borderId="49" xfId="0" applyFont="1" applyBorder="1" applyAlignment="1">
      <alignment horizontal="center"/>
    </xf>
    <xf numFmtId="0" fontId="50" fillId="0" borderId="9" xfId="0" applyFont="1" applyBorder="1" applyAlignment="1">
      <alignment horizontal="center"/>
    </xf>
    <xf numFmtId="0" fontId="50" fillId="0" borderId="10" xfId="0" applyFont="1" applyBorder="1" applyAlignment="1">
      <alignment horizontal="center"/>
    </xf>
    <xf numFmtId="0" fontId="50" fillId="0" borderId="11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52" fillId="0" borderId="12" xfId="0" applyFont="1" applyBorder="1" applyAlignment="1">
      <alignment wrapText="1"/>
    </xf>
    <xf numFmtId="0" fontId="52" fillId="0" borderId="29" xfId="0" applyFont="1" applyBorder="1" applyAlignment="1">
      <alignment wrapText="1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11" fillId="0" borderId="9" xfId="0" applyFont="1" applyBorder="1"/>
    <xf numFmtId="0" fontId="11" fillId="0" borderId="29" xfId="0" applyFont="1" applyBorder="1"/>
    <xf numFmtId="14" fontId="11" fillId="0" borderId="12" xfId="0" applyNumberFormat="1" applyFont="1" applyBorder="1" applyAlignment="1">
      <alignment horizontal="left"/>
    </xf>
    <xf numFmtId="14" fontId="11" fillId="0" borderId="10" xfId="0" applyNumberFormat="1" applyFont="1" applyBorder="1" applyAlignment="1">
      <alignment horizontal="left"/>
    </xf>
    <xf numFmtId="14" fontId="11" fillId="0" borderId="29" xfId="0" applyNumberFormat="1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29" xfId="0" applyFont="1" applyBorder="1" applyAlignment="1">
      <alignment horizontal="left"/>
    </xf>
    <xf numFmtId="0" fontId="11" fillId="0" borderId="10" xfId="0" applyFont="1" applyBorder="1"/>
    <xf numFmtId="0" fontId="0" fillId="0" borderId="10" xfId="0" applyBorder="1" applyAlignment="1">
      <alignment horizontal="center"/>
    </xf>
    <xf numFmtId="0" fontId="0" fillId="0" borderId="29" xfId="0" applyBorder="1" applyAlignment="1">
      <alignment horizontal="center"/>
    </xf>
    <xf numFmtId="0" fontId="11" fillId="0" borderId="12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1" fillId="0" borderId="1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13" fontId="11" fillId="0" borderId="12" xfId="0" applyNumberFormat="1" applyFont="1" applyBorder="1" applyAlignment="1">
      <alignment horizontal="center"/>
    </xf>
    <xf numFmtId="10" fontId="11" fillId="0" borderId="10" xfId="0" applyNumberFormat="1" applyFont="1" applyBorder="1" applyAlignment="1">
      <alignment horizontal="center"/>
    </xf>
    <xf numFmtId="10" fontId="11" fillId="0" borderId="11" xfId="0" applyNumberFormat="1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11" fillId="0" borderId="34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27" fillId="0" borderId="25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27" fillId="0" borderId="29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29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55" xfId="0" applyFont="1" applyBorder="1" applyAlignment="1">
      <alignment horizontal="center"/>
    </xf>
    <xf numFmtId="0" fontId="12" fillId="0" borderId="5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50" fillId="0" borderId="57" xfId="0" applyFont="1" applyBorder="1" applyAlignment="1">
      <alignment horizontal="center"/>
    </xf>
    <xf numFmtId="0" fontId="50" fillId="0" borderId="46" xfId="0" applyFont="1" applyBorder="1" applyAlignment="1">
      <alignment horizontal="center"/>
    </xf>
    <xf numFmtId="0" fontId="50" fillId="0" borderId="49" xfId="0" applyFont="1" applyBorder="1" applyAlignment="1">
      <alignment horizontal="center"/>
    </xf>
    <xf numFmtId="0" fontId="58" fillId="0" borderId="12" xfId="0" applyFont="1" applyBorder="1" applyAlignment="1">
      <alignment wrapText="1"/>
    </xf>
    <xf numFmtId="0" fontId="58" fillId="0" borderId="29" xfId="0" applyFont="1" applyBorder="1" applyAlignment="1">
      <alignment wrapText="1"/>
    </xf>
    <xf numFmtId="0" fontId="0" fillId="0" borderId="9" xfId="0" applyBorder="1" applyAlignment="1">
      <alignment horizontal="center"/>
    </xf>
    <xf numFmtId="0" fontId="71" fillId="2" borderId="12" xfId="0" applyFont="1" applyFill="1" applyBorder="1" applyAlignment="1">
      <alignment horizontal="left"/>
    </xf>
    <xf numFmtId="0" fontId="71" fillId="2" borderId="10" xfId="0" applyFont="1" applyFill="1" applyBorder="1" applyAlignment="1">
      <alignment horizontal="left"/>
    </xf>
    <xf numFmtId="0" fontId="71" fillId="2" borderId="10" xfId="0" applyFont="1" applyFill="1" applyBorder="1"/>
    <xf numFmtId="0" fontId="71" fillId="2" borderId="7" xfId="0" applyFont="1" applyFill="1" applyBorder="1" applyAlignment="1">
      <alignment horizontal="left"/>
    </xf>
    <xf numFmtId="0" fontId="72" fillId="2" borderId="7" xfId="0" applyFont="1" applyFill="1" applyBorder="1" applyAlignment="1">
      <alignment horizontal="left"/>
    </xf>
    <xf numFmtId="0" fontId="71" fillId="2" borderId="7" xfId="0" applyFont="1" applyFill="1" applyBorder="1"/>
    <xf numFmtId="0" fontId="71" fillId="2" borderId="7" xfId="0" applyFont="1" applyFill="1" applyBorder="1" applyAlignment="1">
      <alignment horizontal="center" vertical="center" wrapText="1"/>
    </xf>
    <xf numFmtId="0" fontId="71" fillId="2" borderId="7" xfId="0" applyFont="1" applyFill="1" applyBorder="1" applyAlignment="1">
      <alignment horizontal="center" wrapText="1"/>
    </xf>
    <xf numFmtId="0" fontId="71" fillId="2" borderId="12" xfId="0" applyFont="1" applyFill="1" applyBorder="1" applyAlignment="1">
      <alignment horizontal="center" vertical="center"/>
    </xf>
    <xf numFmtId="0" fontId="73" fillId="0" borderId="7" xfId="0" applyFont="1" applyFill="1" applyBorder="1" applyAlignment="1">
      <alignment horizontal="center" vertical="center" wrapText="1"/>
    </xf>
    <xf numFmtId="0" fontId="71" fillId="0" borderId="7" xfId="0" applyFont="1" applyBorder="1"/>
    <xf numFmtId="0" fontId="74" fillId="0" borderId="7" xfId="0" applyFont="1" applyBorder="1" applyAlignment="1">
      <alignment horizontal="left" wrapText="1"/>
    </xf>
    <xf numFmtId="165" fontId="75" fillId="0" borderId="7" xfId="0" applyNumberFormat="1" applyFont="1" applyBorder="1" applyAlignment="1">
      <alignment horizontal="center"/>
    </xf>
    <xf numFmtId="0" fontId="75" fillId="0" borderId="7" xfId="0" applyFont="1" applyBorder="1" applyAlignment="1">
      <alignment horizontal="center"/>
    </xf>
    <xf numFmtId="0" fontId="75" fillId="2" borderId="7" xfId="0" applyFont="1" applyFill="1" applyBorder="1" applyAlignment="1">
      <alignment horizontal="center"/>
    </xf>
    <xf numFmtId="0" fontId="76" fillId="0" borderId="7" xfId="0" applyFont="1" applyBorder="1" applyAlignment="1">
      <alignment horizontal="center"/>
    </xf>
    <xf numFmtId="0" fontId="77" fillId="0" borderId="7" xfId="0" applyFont="1" applyBorder="1" applyAlignment="1">
      <alignment horizontal="center"/>
    </xf>
    <xf numFmtId="1" fontId="77" fillId="0" borderId="7" xfId="0" applyNumberFormat="1" applyFont="1" applyBorder="1" applyAlignment="1">
      <alignment horizontal="center"/>
    </xf>
    <xf numFmtId="0" fontId="77" fillId="2" borderId="7" xfId="0" applyFont="1" applyFill="1" applyBorder="1" applyAlignment="1">
      <alignment horizontal="center"/>
    </xf>
    <xf numFmtId="1" fontId="75" fillId="0" borderId="7" xfId="0" applyNumberFormat="1" applyFont="1" applyBorder="1" applyAlignment="1">
      <alignment horizontal="center"/>
    </xf>
    <xf numFmtId="0" fontId="74" fillId="0" borderId="7" xfId="0" applyFont="1" applyBorder="1" applyAlignment="1">
      <alignment horizontal="left"/>
    </xf>
    <xf numFmtId="0" fontId="77" fillId="2" borderId="7" xfId="0" applyFont="1" applyFill="1" applyBorder="1" applyAlignment="1">
      <alignment horizontal="center" vertical="top"/>
    </xf>
    <xf numFmtId="0" fontId="78" fillId="0" borderId="0" xfId="0" applyFont="1"/>
    <xf numFmtId="0" fontId="75" fillId="0" borderId="0" xfId="0" applyFont="1"/>
    <xf numFmtId="0" fontId="71" fillId="2" borderId="0" xfId="0" applyFont="1" applyFill="1" applyBorder="1" applyAlignment="1"/>
    <xf numFmtId="0" fontId="71" fillId="2" borderId="57" xfId="0" applyFont="1" applyFill="1" applyBorder="1" applyAlignment="1">
      <alignment horizontal="left"/>
    </xf>
    <xf numFmtId="0" fontId="71" fillId="2" borderId="46" xfId="0" applyFont="1" applyFill="1" applyBorder="1" applyAlignment="1">
      <alignment horizontal="left"/>
    </xf>
    <xf numFmtId="0" fontId="71" fillId="2" borderId="46" xfId="0" applyFont="1" applyFill="1" applyBorder="1"/>
    <xf numFmtId="0" fontId="71" fillId="2" borderId="58" xfId="0" applyFont="1" applyFill="1" applyBorder="1" applyAlignment="1">
      <alignment horizontal="left"/>
    </xf>
    <xf numFmtId="0" fontId="72" fillId="2" borderId="58" xfId="0" applyFont="1" applyFill="1" applyBorder="1" applyAlignment="1">
      <alignment horizontal="left"/>
    </xf>
    <xf numFmtId="0" fontId="72" fillId="2" borderId="59" xfId="0" applyFont="1" applyFill="1" applyBorder="1" applyAlignment="1">
      <alignment horizontal="left"/>
    </xf>
    <xf numFmtId="0" fontId="71" fillId="2" borderId="9" xfId="0" applyFont="1" applyFill="1" applyBorder="1" applyAlignment="1">
      <alignment horizontal="left"/>
    </xf>
    <xf numFmtId="0" fontId="72" fillId="2" borderId="8" xfId="0" applyFont="1" applyFill="1" applyBorder="1" applyAlignment="1">
      <alignment horizontal="left"/>
    </xf>
    <xf numFmtId="0" fontId="71" fillId="2" borderId="5" xfId="0" applyFont="1" applyFill="1" applyBorder="1" applyAlignment="1"/>
    <xf numFmtId="0" fontId="71" fillId="2" borderId="6" xfId="0" applyFont="1" applyFill="1" applyBorder="1" applyAlignment="1">
      <alignment wrapText="1"/>
    </xf>
    <xf numFmtId="0" fontId="73" fillId="0" borderId="8" xfId="0" applyFont="1" applyFill="1" applyBorder="1" applyAlignment="1">
      <alignment horizontal="center" vertical="center" wrapText="1"/>
    </xf>
    <xf numFmtId="0" fontId="71" fillId="0" borderId="6" xfId="0" applyFont="1" applyBorder="1"/>
    <xf numFmtId="165" fontId="72" fillId="0" borderId="8" xfId="0" applyNumberFormat="1" applyFont="1" applyBorder="1" applyAlignment="1">
      <alignment horizontal="center"/>
    </xf>
    <xf numFmtId="0" fontId="71" fillId="0" borderId="52" xfId="0" applyFont="1" applyBorder="1"/>
    <xf numFmtId="0" fontId="74" fillId="0" borderId="60" xfId="0" applyFont="1" applyBorder="1" applyAlignment="1">
      <alignment horizontal="left" wrapText="1"/>
    </xf>
    <xf numFmtId="1" fontId="75" fillId="0" borderId="60" xfId="0" applyNumberFormat="1" applyFont="1" applyBorder="1" applyAlignment="1">
      <alignment horizontal="center"/>
    </xf>
    <xf numFmtId="0" fontId="75" fillId="0" borderId="60" xfId="0" applyFont="1" applyBorder="1" applyAlignment="1">
      <alignment horizontal="center"/>
    </xf>
    <xf numFmtId="0" fontId="77" fillId="0" borderId="60" xfId="0" applyFont="1" applyBorder="1" applyAlignment="1">
      <alignment horizontal="center"/>
    </xf>
    <xf numFmtId="0" fontId="76" fillId="0" borderId="60" xfId="0" applyFont="1" applyBorder="1" applyAlignment="1">
      <alignment horizontal="center"/>
    </xf>
    <xf numFmtId="165" fontId="72" fillId="0" borderId="61" xfId="0" applyNumberFormat="1" applyFont="1" applyBorder="1" applyAlignment="1">
      <alignment horizontal="center"/>
    </xf>
  </cellXfs>
  <cellStyles count="5">
    <cellStyle name="Currency" xfId="1" builtinId="4"/>
    <cellStyle name="Heading 1" xfId="2" builtinId="16"/>
    <cellStyle name="Heading 2" xfId="3" builtinId="17"/>
    <cellStyle name="Hyperlink" xfId="4" builtinId="8"/>
    <cellStyle name="Normal" xfId="0" builtinId="0"/>
  </cellStyles>
  <dxfs count="2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142875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95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152400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104899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25</xdr:row>
      <xdr:rowOff>0</xdr:rowOff>
    </xdr:from>
    <xdr:ext cx="628650" cy="1133475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196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</xdr:row>
      <xdr:rowOff>1</xdr:rowOff>
    </xdr:from>
    <xdr:ext cx="1272540" cy="1142999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196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</xdr:row>
      <xdr:rowOff>0</xdr:rowOff>
    </xdr:from>
    <xdr:ext cx="628650" cy="1133475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93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</xdr:row>
      <xdr:rowOff>1</xdr:rowOff>
    </xdr:from>
    <xdr:ext cx="1272540" cy="1142999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93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75</xdr:row>
      <xdr:rowOff>0</xdr:rowOff>
    </xdr:from>
    <xdr:ext cx="628650" cy="1133475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4303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75</xdr:row>
      <xdr:rowOff>1</xdr:rowOff>
    </xdr:from>
    <xdr:ext cx="1272540" cy="1142999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4303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</xdr:row>
      <xdr:rowOff>0</xdr:rowOff>
    </xdr:from>
    <xdr:ext cx="628650" cy="1133475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214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</xdr:row>
      <xdr:rowOff>1</xdr:rowOff>
    </xdr:from>
    <xdr:ext cx="1272540" cy="1142999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214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125</xdr:row>
      <xdr:rowOff>0</xdr:rowOff>
    </xdr:from>
    <xdr:ext cx="628650" cy="1133475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1252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125</xdr:row>
      <xdr:rowOff>1</xdr:rowOff>
    </xdr:from>
    <xdr:ext cx="1272540" cy="1142999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1252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150</xdr:row>
      <xdr:rowOff>0</xdr:rowOff>
    </xdr:from>
    <xdr:ext cx="628650" cy="1133475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036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150</xdr:row>
      <xdr:rowOff>1</xdr:rowOff>
    </xdr:from>
    <xdr:ext cx="1272540" cy="1142999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036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0</xdr:rowOff>
    </xdr:from>
    <xdr:ext cx="628650" cy="1133475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946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1</xdr:rowOff>
    </xdr:from>
    <xdr:ext cx="1272540" cy="1142999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5946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200</xdr:row>
      <xdr:rowOff>0</xdr:rowOff>
    </xdr:from>
    <xdr:ext cx="628650" cy="1133475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3857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200</xdr:row>
      <xdr:rowOff>1</xdr:rowOff>
    </xdr:from>
    <xdr:ext cx="1272540" cy="1142999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3857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225</xdr:row>
      <xdr:rowOff>0</xdr:rowOff>
    </xdr:from>
    <xdr:ext cx="628650" cy="1133475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17682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225</xdr:row>
      <xdr:rowOff>1</xdr:rowOff>
    </xdr:from>
    <xdr:ext cx="1272540" cy="1142999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17682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250</xdr:row>
      <xdr:rowOff>0</xdr:rowOff>
    </xdr:from>
    <xdr:ext cx="628650" cy="1133475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9679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250</xdr:row>
      <xdr:rowOff>1</xdr:rowOff>
    </xdr:from>
    <xdr:ext cx="1272540" cy="1142999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9679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275</xdr:row>
      <xdr:rowOff>0</xdr:rowOff>
    </xdr:from>
    <xdr:ext cx="628650" cy="1133475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7589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275</xdr:row>
      <xdr:rowOff>1</xdr:rowOff>
    </xdr:from>
    <xdr:ext cx="1272540" cy="1142999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7589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300</xdr:row>
      <xdr:rowOff>0</xdr:rowOff>
    </xdr:from>
    <xdr:ext cx="628650" cy="1133475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5500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300</xdr:row>
      <xdr:rowOff>1</xdr:rowOff>
    </xdr:from>
    <xdr:ext cx="1272540" cy="1142999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5500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325</xdr:row>
      <xdr:rowOff>0</xdr:rowOff>
    </xdr:from>
    <xdr:ext cx="628650" cy="1133475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316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325</xdr:row>
      <xdr:rowOff>1</xdr:rowOff>
    </xdr:from>
    <xdr:ext cx="1272540" cy="1142999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316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350</xdr:row>
      <xdr:rowOff>0</xdr:rowOff>
    </xdr:from>
    <xdr:ext cx="628650" cy="1133475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1226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350</xdr:row>
      <xdr:rowOff>1</xdr:rowOff>
    </xdr:from>
    <xdr:ext cx="1272540" cy="1142999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1226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375</xdr:row>
      <xdr:rowOff>0</xdr:rowOff>
    </xdr:from>
    <xdr:ext cx="628650" cy="1133475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8947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375</xdr:row>
      <xdr:rowOff>1</xdr:rowOff>
    </xdr:from>
    <xdr:ext cx="1272540" cy="1142999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8947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400</xdr:row>
      <xdr:rowOff>0</xdr:rowOff>
    </xdr:from>
    <xdr:ext cx="628650" cy="1133475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6762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400</xdr:row>
      <xdr:rowOff>1</xdr:rowOff>
    </xdr:from>
    <xdr:ext cx="1272540" cy="1142999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6762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425</xdr:row>
      <xdr:rowOff>0</xdr:rowOff>
    </xdr:from>
    <xdr:ext cx="628650" cy="1133475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4482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425</xdr:row>
      <xdr:rowOff>1</xdr:rowOff>
    </xdr:from>
    <xdr:ext cx="1272540" cy="1142999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14482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450</xdr:row>
      <xdr:rowOff>0</xdr:rowOff>
    </xdr:from>
    <xdr:ext cx="628650" cy="1133475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2203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450</xdr:row>
      <xdr:rowOff>1</xdr:rowOff>
    </xdr:from>
    <xdr:ext cx="1272540" cy="1142999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2203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475</xdr:row>
      <xdr:rowOff>0</xdr:rowOff>
    </xdr:from>
    <xdr:ext cx="628650" cy="1133475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0018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475</xdr:row>
      <xdr:rowOff>1</xdr:rowOff>
    </xdr:from>
    <xdr:ext cx="1272540" cy="1142999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0018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500</xdr:row>
      <xdr:rowOff>0</xdr:rowOff>
    </xdr:from>
    <xdr:ext cx="628650" cy="1133475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7834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500</xdr:row>
      <xdr:rowOff>1</xdr:rowOff>
    </xdr:from>
    <xdr:ext cx="1272540" cy="1142999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7834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0</xdr:rowOff>
    </xdr:from>
    <xdr:ext cx="628650" cy="1133475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57447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1</xdr:rowOff>
    </xdr:from>
    <xdr:ext cx="1272540" cy="1142999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057447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550</xdr:row>
      <xdr:rowOff>0</xdr:rowOff>
    </xdr:from>
    <xdr:ext cx="628650" cy="1133475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655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550</xdr:row>
      <xdr:rowOff>1</xdr:rowOff>
    </xdr:from>
    <xdr:ext cx="1272540" cy="1142999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3655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575</xdr:row>
      <xdr:rowOff>0</xdr:rowOff>
    </xdr:from>
    <xdr:ext cx="628650" cy="1133475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15662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575</xdr:row>
      <xdr:rowOff>1</xdr:rowOff>
    </xdr:from>
    <xdr:ext cx="1272540" cy="1142999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15662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600</xdr:row>
      <xdr:rowOff>0</xdr:rowOff>
    </xdr:from>
    <xdr:ext cx="628650" cy="1133475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9477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600</xdr:row>
      <xdr:rowOff>1</xdr:rowOff>
    </xdr:from>
    <xdr:ext cx="1272540" cy="1142999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9477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0</xdr:rowOff>
    </xdr:from>
    <xdr:ext cx="628650" cy="1133475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7292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1</xdr:rowOff>
    </xdr:from>
    <xdr:ext cx="1272540" cy="1142999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7292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650</xdr:row>
      <xdr:rowOff>0</xdr:rowOff>
    </xdr:from>
    <xdr:ext cx="628650" cy="1133475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56795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650</xdr:row>
      <xdr:rowOff>1</xdr:rowOff>
    </xdr:from>
    <xdr:ext cx="1272540" cy="1142999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56795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675</xdr:row>
      <xdr:rowOff>0</xdr:rowOff>
    </xdr:from>
    <xdr:ext cx="628650" cy="1133475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9525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675</xdr:row>
      <xdr:rowOff>1</xdr:rowOff>
    </xdr:from>
    <xdr:ext cx="1272540" cy="1142999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9549526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700</xdr:row>
      <xdr:rowOff>0</xdr:rowOff>
    </xdr:from>
    <xdr:ext cx="628650" cy="1133475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5311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700</xdr:row>
      <xdr:rowOff>1</xdr:rowOff>
    </xdr:from>
    <xdr:ext cx="1272540" cy="1142999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531101"/>
          <a:ext cx="1272540" cy="1142999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438149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7749" cy="10763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17929</xdr:colOff>
      <xdr:row>0</xdr:row>
      <xdr:rowOff>0</xdr:rowOff>
    </xdr:from>
    <xdr:to>
      <xdr:col>2</xdr:col>
      <xdr:colOff>456078</xdr:colOff>
      <xdr:row>4</xdr:row>
      <xdr:rowOff>200024</xdr:rowOff>
    </xdr:to>
    <xdr:pic>
      <xdr:nvPicPr>
        <xdr:cNvPr id="3" name="Picture 2" descr="Description: G:\new logo.jp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49</xdr:row>
      <xdr:rowOff>0</xdr:rowOff>
    </xdr:from>
    <xdr:to>
      <xdr:col>2</xdr:col>
      <xdr:colOff>438149</xdr:colOff>
      <xdr:row>53</xdr:row>
      <xdr:rowOff>200024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B4FFD273-9539-4E34-A447-80ABB03D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49</xdr:row>
      <xdr:rowOff>0</xdr:rowOff>
    </xdr:from>
    <xdr:to>
      <xdr:col>2</xdr:col>
      <xdr:colOff>438149</xdr:colOff>
      <xdr:row>53</xdr:row>
      <xdr:rowOff>200024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56F1A819-EDDD-44B9-A6D2-78ACA7916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98</xdr:row>
      <xdr:rowOff>0</xdr:rowOff>
    </xdr:from>
    <xdr:to>
      <xdr:col>2</xdr:col>
      <xdr:colOff>438149</xdr:colOff>
      <xdr:row>102</xdr:row>
      <xdr:rowOff>200024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97FC6C4A-2361-43F9-8402-306BCAB48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98</xdr:row>
      <xdr:rowOff>0</xdr:rowOff>
    </xdr:from>
    <xdr:to>
      <xdr:col>2</xdr:col>
      <xdr:colOff>438149</xdr:colOff>
      <xdr:row>102</xdr:row>
      <xdr:rowOff>200024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B2BE878E-63C4-4AB5-BADF-8F4506D5B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147</xdr:row>
      <xdr:rowOff>0</xdr:rowOff>
    </xdr:from>
    <xdr:to>
      <xdr:col>2</xdr:col>
      <xdr:colOff>438149</xdr:colOff>
      <xdr:row>151</xdr:row>
      <xdr:rowOff>200024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60C56D6C-25A3-429A-9F0F-08F1706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8965</xdr:colOff>
      <xdr:row>146</xdr:row>
      <xdr:rowOff>170330</xdr:rowOff>
    </xdr:from>
    <xdr:to>
      <xdr:col>2</xdr:col>
      <xdr:colOff>447114</xdr:colOff>
      <xdr:row>151</xdr:row>
      <xdr:rowOff>182095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7C6939C1-752C-4608-82D2-56133BF2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5" y="33994165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196</xdr:row>
      <xdr:rowOff>0</xdr:rowOff>
    </xdr:from>
    <xdr:to>
      <xdr:col>2</xdr:col>
      <xdr:colOff>438149</xdr:colOff>
      <xdr:row>200</xdr:row>
      <xdr:rowOff>200024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F7A126E7-4249-48C5-BBA5-D777BCFC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196</xdr:row>
      <xdr:rowOff>0</xdr:rowOff>
    </xdr:from>
    <xdr:to>
      <xdr:col>2</xdr:col>
      <xdr:colOff>438149</xdr:colOff>
      <xdr:row>200</xdr:row>
      <xdr:rowOff>200024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A5A23F2D-1570-452B-BFFE-445C7C54E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245</xdr:row>
      <xdr:rowOff>0</xdr:rowOff>
    </xdr:from>
    <xdr:to>
      <xdr:col>2</xdr:col>
      <xdr:colOff>438149</xdr:colOff>
      <xdr:row>249</xdr:row>
      <xdr:rowOff>200024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663EFE31-42A0-4231-A328-474C3764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245</xdr:row>
      <xdr:rowOff>0</xdr:rowOff>
    </xdr:from>
    <xdr:to>
      <xdr:col>2</xdr:col>
      <xdr:colOff>438149</xdr:colOff>
      <xdr:row>249</xdr:row>
      <xdr:rowOff>200024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EC4F48DB-06FB-418A-9790-1562AA1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294</xdr:row>
      <xdr:rowOff>0</xdr:rowOff>
    </xdr:from>
    <xdr:to>
      <xdr:col>2</xdr:col>
      <xdr:colOff>438149</xdr:colOff>
      <xdr:row>298</xdr:row>
      <xdr:rowOff>200024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CAB8DC90-623B-4682-92DA-6DCE62DB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294</xdr:row>
      <xdr:rowOff>8958</xdr:rowOff>
    </xdr:from>
    <xdr:to>
      <xdr:col>2</xdr:col>
      <xdr:colOff>438149</xdr:colOff>
      <xdr:row>298</xdr:row>
      <xdr:rowOff>208982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7D6E83A8-3791-4173-BE06-EC2EE2024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903593"/>
          <a:ext cx="1585631" cy="104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343</xdr:row>
      <xdr:rowOff>0</xdr:rowOff>
    </xdr:from>
    <xdr:to>
      <xdr:col>2</xdr:col>
      <xdr:colOff>438149</xdr:colOff>
      <xdr:row>347</xdr:row>
      <xdr:rowOff>200024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6814979B-FBB3-4342-AD7E-2989BF40C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343</xdr:row>
      <xdr:rowOff>0</xdr:rowOff>
    </xdr:from>
    <xdr:to>
      <xdr:col>2</xdr:col>
      <xdr:colOff>438149</xdr:colOff>
      <xdr:row>347</xdr:row>
      <xdr:rowOff>200024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A5EF9288-6DC5-4896-9BFE-2B550AFA6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392</xdr:row>
      <xdr:rowOff>0</xdr:rowOff>
    </xdr:from>
    <xdr:to>
      <xdr:col>2</xdr:col>
      <xdr:colOff>438149</xdr:colOff>
      <xdr:row>396</xdr:row>
      <xdr:rowOff>200024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A18FA786-3145-481B-8F7F-83249F37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392</xdr:row>
      <xdr:rowOff>0</xdr:rowOff>
    </xdr:from>
    <xdr:to>
      <xdr:col>2</xdr:col>
      <xdr:colOff>438149</xdr:colOff>
      <xdr:row>396</xdr:row>
      <xdr:rowOff>200024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F0EB2272-8D24-4A4C-863E-6D85C251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441</xdr:row>
      <xdr:rowOff>0</xdr:rowOff>
    </xdr:from>
    <xdr:to>
      <xdr:col>2</xdr:col>
      <xdr:colOff>438149</xdr:colOff>
      <xdr:row>445</xdr:row>
      <xdr:rowOff>200024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3F31C3FD-83A0-4699-9447-B072DC1F4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441</xdr:row>
      <xdr:rowOff>0</xdr:rowOff>
    </xdr:from>
    <xdr:to>
      <xdr:col>2</xdr:col>
      <xdr:colOff>438149</xdr:colOff>
      <xdr:row>445</xdr:row>
      <xdr:rowOff>200024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67480957-3C7C-4CD6-BE24-084074530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490</xdr:row>
      <xdr:rowOff>0</xdr:rowOff>
    </xdr:from>
    <xdr:to>
      <xdr:col>2</xdr:col>
      <xdr:colOff>438149</xdr:colOff>
      <xdr:row>494</xdr:row>
      <xdr:rowOff>200024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E2D18183-778E-487F-93EC-B69F69202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490</xdr:row>
      <xdr:rowOff>0</xdr:rowOff>
    </xdr:from>
    <xdr:to>
      <xdr:col>2</xdr:col>
      <xdr:colOff>438149</xdr:colOff>
      <xdr:row>494</xdr:row>
      <xdr:rowOff>200024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2E37632A-FBA3-437E-AD15-55F1B7F0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539</xdr:row>
      <xdr:rowOff>0</xdr:rowOff>
    </xdr:from>
    <xdr:to>
      <xdr:col>2</xdr:col>
      <xdr:colOff>438149</xdr:colOff>
      <xdr:row>543</xdr:row>
      <xdr:rowOff>200024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BB1BDCB6-AC67-4C17-B20F-E6B7CF001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539</xdr:row>
      <xdr:rowOff>0</xdr:rowOff>
    </xdr:from>
    <xdr:to>
      <xdr:col>2</xdr:col>
      <xdr:colOff>438149</xdr:colOff>
      <xdr:row>543</xdr:row>
      <xdr:rowOff>200024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A7FF54FC-8420-4E32-BB18-624AF51E8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588</xdr:row>
      <xdr:rowOff>0</xdr:rowOff>
    </xdr:from>
    <xdr:to>
      <xdr:col>2</xdr:col>
      <xdr:colOff>438149</xdr:colOff>
      <xdr:row>592</xdr:row>
      <xdr:rowOff>200024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77E9B61B-0131-4D5A-8C0D-3B79027CE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588</xdr:row>
      <xdr:rowOff>0</xdr:rowOff>
    </xdr:from>
    <xdr:to>
      <xdr:col>2</xdr:col>
      <xdr:colOff>438149</xdr:colOff>
      <xdr:row>592</xdr:row>
      <xdr:rowOff>200024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3454C09F-984A-4905-87DD-68CCDB778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637</xdr:row>
      <xdr:rowOff>0</xdr:rowOff>
    </xdr:from>
    <xdr:to>
      <xdr:col>2</xdr:col>
      <xdr:colOff>438149</xdr:colOff>
      <xdr:row>641</xdr:row>
      <xdr:rowOff>200024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42ADE450-A594-4C27-95DA-D11486F32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637</xdr:row>
      <xdr:rowOff>0</xdr:rowOff>
    </xdr:from>
    <xdr:to>
      <xdr:col>2</xdr:col>
      <xdr:colOff>438149</xdr:colOff>
      <xdr:row>641</xdr:row>
      <xdr:rowOff>200024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B19A7F4E-EFFC-4869-B16E-B574CFB31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686</xdr:row>
      <xdr:rowOff>0</xdr:rowOff>
    </xdr:from>
    <xdr:to>
      <xdr:col>2</xdr:col>
      <xdr:colOff>438149</xdr:colOff>
      <xdr:row>690</xdr:row>
      <xdr:rowOff>200024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68C7221A-CE62-4B18-B3AB-ECB32B3A9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686</xdr:row>
      <xdr:rowOff>0</xdr:rowOff>
    </xdr:from>
    <xdr:to>
      <xdr:col>2</xdr:col>
      <xdr:colOff>438149</xdr:colOff>
      <xdr:row>690</xdr:row>
      <xdr:rowOff>200024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B1F939CB-0B85-466B-9E02-184BCECBD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735</xdr:row>
      <xdr:rowOff>0</xdr:rowOff>
    </xdr:from>
    <xdr:to>
      <xdr:col>2</xdr:col>
      <xdr:colOff>438149</xdr:colOff>
      <xdr:row>739</xdr:row>
      <xdr:rowOff>200024</xdr:rowOff>
    </xdr:to>
    <xdr:pic>
      <xdr:nvPicPr>
        <xdr:cNvPr id="32" name="Picture 31" descr="Description: G:\new logo.jpg">
          <a:extLst>
            <a:ext uri="{FF2B5EF4-FFF2-40B4-BE49-F238E27FC236}">
              <a16:creationId xmlns:a16="http://schemas.microsoft.com/office/drawing/2014/main" xmlns="" id="{A5101A7F-C71B-42AC-8A45-98F89A54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735</xdr:row>
      <xdr:rowOff>0</xdr:rowOff>
    </xdr:from>
    <xdr:to>
      <xdr:col>2</xdr:col>
      <xdr:colOff>438149</xdr:colOff>
      <xdr:row>739</xdr:row>
      <xdr:rowOff>200024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4A7F6273-6EA5-4BFE-9A76-B98687D14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784</xdr:row>
      <xdr:rowOff>0</xdr:rowOff>
    </xdr:from>
    <xdr:to>
      <xdr:col>2</xdr:col>
      <xdr:colOff>438149</xdr:colOff>
      <xdr:row>788</xdr:row>
      <xdr:rowOff>200024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789854FA-1746-4428-975B-59811427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784</xdr:row>
      <xdr:rowOff>0</xdr:rowOff>
    </xdr:from>
    <xdr:to>
      <xdr:col>2</xdr:col>
      <xdr:colOff>438149</xdr:colOff>
      <xdr:row>788</xdr:row>
      <xdr:rowOff>200024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9F0A61EF-286B-4119-91AF-773BAD42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833</xdr:row>
      <xdr:rowOff>0</xdr:rowOff>
    </xdr:from>
    <xdr:to>
      <xdr:col>2</xdr:col>
      <xdr:colOff>438149</xdr:colOff>
      <xdr:row>837</xdr:row>
      <xdr:rowOff>200024</xdr:rowOff>
    </xdr:to>
    <xdr:pic>
      <xdr:nvPicPr>
        <xdr:cNvPr id="36" name="Picture 35" descr="Description: G:\new logo.jpg">
          <a:extLst>
            <a:ext uri="{FF2B5EF4-FFF2-40B4-BE49-F238E27FC236}">
              <a16:creationId xmlns:a16="http://schemas.microsoft.com/office/drawing/2014/main" xmlns="" id="{4E8C5050-F750-4FC7-BE57-E64A56447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833</xdr:row>
      <xdr:rowOff>0</xdr:rowOff>
    </xdr:from>
    <xdr:to>
      <xdr:col>2</xdr:col>
      <xdr:colOff>438149</xdr:colOff>
      <xdr:row>837</xdr:row>
      <xdr:rowOff>200024</xdr:rowOff>
    </xdr:to>
    <xdr:pic>
      <xdr:nvPicPr>
        <xdr:cNvPr id="37" name="Picture 36" descr="Description: G:\new logo.jpg">
          <a:extLst>
            <a:ext uri="{FF2B5EF4-FFF2-40B4-BE49-F238E27FC236}">
              <a16:creationId xmlns:a16="http://schemas.microsoft.com/office/drawing/2014/main" xmlns="" id="{27B9C48F-C1CE-4DE4-8B17-05714A23B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882</xdr:row>
      <xdr:rowOff>0</xdr:rowOff>
    </xdr:from>
    <xdr:to>
      <xdr:col>2</xdr:col>
      <xdr:colOff>438149</xdr:colOff>
      <xdr:row>886</xdr:row>
      <xdr:rowOff>200024</xdr:rowOff>
    </xdr:to>
    <xdr:pic>
      <xdr:nvPicPr>
        <xdr:cNvPr id="38" name="Picture 37" descr="Description: G:\new logo.jpg">
          <a:extLst>
            <a:ext uri="{FF2B5EF4-FFF2-40B4-BE49-F238E27FC236}">
              <a16:creationId xmlns:a16="http://schemas.microsoft.com/office/drawing/2014/main" xmlns="" id="{ED8D9BDF-AA2F-4150-ADC4-374A9FBA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882</xdr:row>
      <xdr:rowOff>0</xdr:rowOff>
    </xdr:from>
    <xdr:to>
      <xdr:col>2</xdr:col>
      <xdr:colOff>438149</xdr:colOff>
      <xdr:row>886</xdr:row>
      <xdr:rowOff>200024</xdr:rowOff>
    </xdr:to>
    <xdr:pic>
      <xdr:nvPicPr>
        <xdr:cNvPr id="39" name="Picture 38" descr="Description: G:\new logo.jpg">
          <a:extLst>
            <a:ext uri="{FF2B5EF4-FFF2-40B4-BE49-F238E27FC236}">
              <a16:creationId xmlns:a16="http://schemas.microsoft.com/office/drawing/2014/main" xmlns="" id="{28D3805C-21DB-4FFD-AE7A-89A44236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931</xdr:row>
      <xdr:rowOff>0</xdr:rowOff>
    </xdr:from>
    <xdr:to>
      <xdr:col>2</xdr:col>
      <xdr:colOff>438149</xdr:colOff>
      <xdr:row>935</xdr:row>
      <xdr:rowOff>200024</xdr:rowOff>
    </xdr:to>
    <xdr:pic>
      <xdr:nvPicPr>
        <xdr:cNvPr id="40" name="Picture 39" descr="Description: G:\new logo.jpg">
          <a:extLst>
            <a:ext uri="{FF2B5EF4-FFF2-40B4-BE49-F238E27FC236}">
              <a16:creationId xmlns:a16="http://schemas.microsoft.com/office/drawing/2014/main" xmlns="" id="{BD7E091A-DACB-47FD-B31C-47EFE7C98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930</xdr:row>
      <xdr:rowOff>179293</xdr:rowOff>
    </xdr:from>
    <xdr:to>
      <xdr:col>2</xdr:col>
      <xdr:colOff>438149</xdr:colOff>
      <xdr:row>935</xdr:row>
      <xdr:rowOff>191059</xdr:rowOff>
    </xdr:to>
    <xdr:pic>
      <xdr:nvPicPr>
        <xdr:cNvPr id="41" name="Picture 40" descr="Description: G:\new logo.jpg">
          <a:extLst>
            <a:ext uri="{FF2B5EF4-FFF2-40B4-BE49-F238E27FC236}">
              <a16:creationId xmlns:a16="http://schemas.microsoft.com/office/drawing/2014/main" xmlns="" id="{4913992C-EE40-4689-99DC-0ED070AB5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277011"/>
          <a:ext cx="1854573" cy="1042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980</xdr:row>
      <xdr:rowOff>0</xdr:rowOff>
    </xdr:from>
    <xdr:to>
      <xdr:col>2</xdr:col>
      <xdr:colOff>438149</xdr:colOff>
      <xdr:row>984</xdr:row>
      <xdr:rowOff>200024</xdr:rowOff>
    </xdr:to>
    <xdr:pic>
      <xdr:nvPicPr>
        <xdr:cNvPr id="42" name="Picture 41" descr="Description: G:\new logo.jpg">
          <a:extLst>
            <a:ext uri="{FF2B5EF4-FFF2-40B4-BE49-F238E27FC236}">
              <a16:creationId xmlns:a16="http://schemas.microsoft.com/office/drawing/2014/main" xmlns="" id="{983ADAA3-A978-4B13-AF2B-71BBA43E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980</xdr:row>
      <xdr:rowOff>0</xdr:rowOff>
    </xdr:from>
    <xdr:to>
      <xdr:col>2</xdr:col>
      <xdr:colOff>438149</xdr:colOff>
      <xdr:row>984</xdr:row>
      <xdr:rowOff>200024</xdr:rowOff>
    </xdr:to>
    <xdr:pic>
      <xdr:nvPicPr>
        <xdr:cNvPr id="43" name="Picture 42" descr="Description: G:\new logo.jpg">
          <a:extLst>
            <a:ext uri="{FF2B5EF4-FFF2-40B4-BE49-F238E27FC236}">
              <a16:creationId xmlns:a16="http://schemas.microsoft.com/office/drawing/2014/main" xmlns="" id="{A8F6245A-0F43-4366-BAFC-95A56239D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1029</xdr:row>
      <xdr:rowOff>0</xdr:rowOff>
    </xdr:from>
    <xdr:to>
      <xdr:col>2</xdr:col>
      <xdr:colOff>438149</xdr:colOff>
      <xdr:row>1033</xdr:row>
      <xdr:rowOff>200024</xdr:rowOff>
    </xdr:to>
    <xdr:pic>
      <xdr:nvPicPr>
        <xdr:cNvPr id="44" name="Picture 43" descr="Description: G:\new logo.jpg">
          <a:extLst>
            <a:ext uri="{FF2B5EF4-FFF2-40B4-BE49-F238E27FC236}">
              <a16:creationId xmlns:a16="http://schemas.microsoft.com/office/drawing/2014/main" xmlns="" id="{137703C2-7FDC-4A6B-BFB3-16158B5C5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1029</xdr:row>
      <xdr:rowOff>0</xdr:rowOff>
    </xdr:from>
    <xdr:to>
      <xdr:col>2</xdr:col>
      <xdr:colOff>438149</xdr:colOff>
      <xdr:row>1033</xdr:row>
      <xdr:rowOff>200024</xdr:rowOff>
    </xdr:to>
    <xdr:pic>
      <xdr:nvPicPr>
        <xdr:cNvPr id="45" name="Picture 44" descr="Description: G:\new logo.jpg">
          <a:extLst>
            <a:ext uri="{FF2B5EF4-FFF2-40B4-BE49-F238E27FC236}">
              <a16:creationId xmlns:a16="http://schemas.microsoft.com/office/drawing/2014/main" xmlns="" id="{D6E3296C-6DE2-4FBC-971B-9CB9D0A1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1078</xdr:row>
      <xdr:rowOff>0</xdr:rowOff>
    </xdr:from>
    <xdr:to>
      <xdr:col>2</xdr:col>
      <xdr:colOff>438149</xdr:colOff>
      <xdr:row>1082</xdr:row>
      <xdr:rowOff>200024</xdr:rowOff>
    </xdr:to>
    <xdr:pic>
      <xdr:nvPicPr>
        <xdr:cNvPr id="46" name="Picture 45" descr="Description: G:\new logo.jpg">
          <a:extLst>
            <a:ext uri="{FF2B5EF4-FFF2-40B4-BE49-F238E27FC236}">
              <a16:creationId xmlns:a16="http://schemas.microsoft.com/office/drawing/2014/main" xmlns="" id="{E9966CCB-9126-448C-B86B-748E635B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1078</xdr:row>
      <xdr:rowOff>0</xdr:rowOff>
    </xdr:from>
    <xdr:to>
      <xdr:col>2</xdr:col>
      <xdr:colOff>438149</xdr:colOff>
      <xdr:row>1082</xdr:row>
      <xdr:rowOff>200024</xdr:rowOff>
    </xdr:to>
    <xdr:pic>
      <xdr:nvPicPr>
        <xdr:cNvPr id="47" name="Picture 46" descr="Description: G:\new logo.jpg">
          <a:extLst>
            <a:ext uri="{FF2B5EF4-FFF2-40B4-BE49-F238E27FC236}">
              <a16:creationId xmlns:a16="http://schemas.microsoft.com/office/drawing/2014/main" xmlns="" id="{685FB9D2-8C2D-4A16-9D81-663EEDBB3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1127</xdr:row>
      <xdr:rowOff>0</xdr:rowOff>
    </xdr:from>
    <xdr:to>
      <xdr:col>2</xdr:col>
      <xdr:colOff>438149</xdr:colOff>
      <xdr:row>1131</xdr:row>
      <xdr:rowOff>200024</xdr:rowOff>
    </xdr:to>
    <xdr:pic>
      <xdr:nvPicPr>
        <xdr:cNvPr id="48" name="Picture 47" descr="Description: G:\new logo.jpg">
          <a:extLst>
            <a:ext uri="{FF2B5EF4-FFF2-40B4-BE49-F238E27FC236}">
              <a16:creationId xmlns:a16="http://schemas.microsoft.com/office/drawing/2014/main" xmlns="" id="{4B241234-7EE5-4FA2-AB29-1C53E9C71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1127</xdr:row>
      <xdr:rowOff>0</xdr:rowOff>
    </xdr:from>
    <xdr:to>
      <xdr:col>2</xdr:col>
      <xdr:colOff>438149</xdr:colOff>
      <xdr:row>1131</xdr:row>
      <xdr:rowOff>200024</xdr:rowOff>
    </xdr:to>
    <xdr:pic>
      <xdr:nvPicPr>
        <xdr:cNvPr id="49" name="Picture 48" descr="Description: G:\new logo.jpg">
          <a:extLst>
            <a:ext uri="{FF2B5EF4-FFF2-40B4-BE49-F238E27FC236}">
              <a16:creationId xmlns:a16="http://schemas.microsoft.com/office/drawing/2014/main" xmlns="" id="{631FEDDB-1C72-44AC-811C-642F0BEA4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1176</xdr:row>
      <xdr:rowOff>0</xdr:rowOff>
    </xdr:from>
    <xdr:to>
      <xdr:col>2</xdr:col>
      <xdr:colOff>438149</xdr:colOff>
      <xdr:row>1180</xdr:row>
      <xdr:rowOff>200024</xdr:rowOff>
    </xdr:to>
    <xdr:pic>
      <xdr:nvPicPr>
        <xdr:cNvPr id="52" name="Picture 51" descr="Description: G:\new logo.jpg">
          <a:extLst>
            <a:ext uri="{FF2B5EF4-FFF2-40B4-BE49-F238E27FC236}">
              <a16:creationId xmlns:a16="http://schemas.microsoft.com/office/drawing/2014/main" xmlns="" id="{5E32D6A1-1351-489F-BD5E-EF04D5770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1176</xdr:row>
      <xdr:rowOff>0</xdr:rowOff>
    </xdr:from>
    <xdr:to>
      <xdr:col>2</xdr:col>
      <xdr:colOff>438149</xdr:colOff>
      <xdr:row>1180</xdr:row>
      <xdr:rowOff>200024</xdr:rowOff>
    </xdr:to>
    <xdr:pic>
      <xdr:nvPicPr>
        <xdr:cNvPr id="53" name="Picture 52" descr="Description: G:\new logo.jpg">
          <a:extLst>
            <a:ext uri="{FF2B5EF4-FFF2-40B4-BE49-F238E27FC236}">
              <a16:creationId xmlns:a16="http://schemas.microsoft.com/office/drawing/2014/main" xmlns="" id="{D36696C4-FA28-44D0-B465-639DB90B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1225</xdr:row>
      <xdr:rowOff>0</xdr:rowOff>
    </xdr:from>
    <xdr:to>
      <xdr:col>2</xdr:col>
      <xdr:colOff>438149</xdr:colOff>
      <xdr:row>1229</xdr:row>
      <xdr:rowOff>200024</xdr:rowOff>
    </xdr:to>
    <xdr:pic>
      <xdr:nvPicPr>
        <xdr:cNvPr id="54" name="Picture 53" descr="Description: G:\new logo.jpg">
          <a:extLst>
            <a:ext uri="{FF2B5EF4-FFF2-40B4-BE49-F238E27FC236}">
              <a16:creationId xmlns:a16="http://schemas.microsoft.com/office/drawing/2014/main" xmlns="" id="{612599D9-15D5-4F50-B208-3279D8F9F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1225</xdr:row>
      <xdr:rowOff>0</xdr:rowOff>
    </xdr:from>
    <xdr:to>
      <xdr:col>2</xdr:col>
      <xdr:colOff>438149</xdr:colOff>
      <xdr:row>1229</xdr:row>
      <xdr:rowOff>200024</xdr:rowOff>
    </xdr:to>
    <xdr:pic>
      <xdr:nvPicPr>
        <xdr:cNvPr id="55" name="Picture 54" descr="Description: G:\new logo.jpg">
          <a:extLst>
            <a:ext uri="{FF2B5EF4-FFF2-40B4-BE49-F238E27FC236}">
              <a16:creationId xmlns:a16="http://schemas.microsoft.com/office/drawing/2014/main" xmlns="" id="{78C31BDF-92A5-493D-802D-7D3BE54CE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1274</xdr:row>
      <xdr:rowOff>0</xdr:rowOff>
    </xdr:from>
    <xdr:to>
      <xdr:col>2</xdr:col>
      <xdr:colOff>438149</xdr:colOff>
      <xdr:row>1278</xdr:row>
      <xdr:rowOff>200024</xdr:rowOff>
    </xdr:to>
    <xdr:pic>
      <xdr:nvPicPr>
        <xdr:cNvPr id="56" name="Picture 55" descr="Description: G:\new logo.jpg">
          <a:extLst>
            <a:ext uri="{FF2B5EF4-FFF2-40B4-BE49-F238E27FC236}">
              <a16:creationId xmlns:a16="http://schemas.microsoft.com/office/drawing/2014/main" xmlns="" id="{5CA1E287-9623-43CC-B0D0-9B05F7E6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1274</xdr:row>
      <xdr:rowOff>0</xdr:rowOff>
    </xdr:from>
    <xdr:to>
      <xdr:col>2</xdr:col>
      <xdr:colOff>438149</xdr:colOff>
      <xdr:row>1278</xdr:row>
      <xdr:rowOff>200024</xdr:rowOff>
    </xdr:to>
    <xdr:pic>
      <xdr:nvPicPr>
        <xdr:cNvPr id="57" name="Picture 56" descr="Description: G:\new logo.jpg">
          <a:extLst>
            <a:ext uri="{FF2B5EF4-FFF2-40B4-BE49-F238E27FC236}">
              <a16:creationId xmlns:a16="http://schemas.microsoft.com/office/drawing/2014/main" xmlns="" id="{E6E3EC97-0739-4ADB-BDDE-B2AC66BEB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1323</xdr:row>
      <xdr:rowOff>0</xdr:rowOff>
    </xdr:from>
    <xdr:to>
      <xdr:col>2</xdr:col>
      <xdr:colOff>438149</xdr:colOff>
      <xdr:row>1327</xdr:row>
      <xdr:rowOff>200024</xdr:rowOff>
    </xdr:to>
    <xdr:pic>
      <xdr:nvPicPr>
        <xdr:cNvPr id="58" name="Picture 57" descr="Description: G:\new logo.jpg">
          <a:extLst>
            <a:ext uri="{FF2B5EF4-FFF2-40B4-BE49-F238E27FC236}">
              <a16:creationId xmlns:a16="http://schemas.microsoft.com/office/drawing/2014/main" xmlns="" id="{6034EC3A-19B7-47E3-A0B2-A868CA7D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1323</xdr:row>
      <xdr:rowOff>0</xdr:rowOff>
    </xdr:from>
    <xdr:to>
      <xdr:col>2</xdr:col>
      <xdr:colOff>438149</xdr:colOff>
      <xdr:row>1327</xdr:row>
      <xdr:rowOff>200024</xdr:rowOff>
    </xdr:to>
    <xdr:pic>
      <xdr:nvPicPr>
        <xdr:cNvPr id="59" name="Picture 58" descr="Description: G:\new logo.jpg">
          <a:extLst>
            <a:ext uri="{FF2B5EF4-FFF2-40B4-BE49-F238E27FC236}">
              <a16:creationId xmlns:a16="http://schemas.microsoft.com/office/drawing/2014/main" xmlns="" id="{8A0121C7-4D94-46D5-A4A5-E6A320CD7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85631" cy="1042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668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609600</xdr:colOff>
      <xdr:row>5</xdr:row>
      <xdr:rowOff>28575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38250" cy="10763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9434D9E6-E524-422E-974A-64D23BBF9E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0572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76200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2AE2FC95-7296-4815-A036-20DF2C730FC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72540" cy="10667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5</xdr:row>
      <xdr:rowOff>142875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B74757C2-9215-4D45-BEE6-C5A18E83C01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11334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5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35DBA3E6-058E-4DCD-B63C-982112A9B70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272540" cy="1142999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25</xdr:row>
      <xdr:rowOff>0</xdr:rowOff>
    </xdr:from>
    <xdr:ext cx="628650" cy="1133475"/>
    <xdr:pic>
      <xdr:nvPicPr>
        <xdr:cNvPr id="8" name="Picture 7">
          <a:extLst>
            <a:ext uri="{FF2B5EF4-FFF2-40B4-BE49-F238E27FC236}">
              <a16:creationId xmlns:a16="http://schemas.microsoft.com/office/drawing/2014/main" xmlns="" id="{73184CD0-7777-4BA4-8986-D4E4339CA06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768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</xdr:row>
      <xdr:rowOff>1</xdr:rowOff>
    </xdr:from>
    <xdr:ext cx="1272540" cy="1142999"/>
    <xdr:pic>
      <xdr:nvPicPr>
        <xdr:cNvPr id="9" name="Picture 8">
          <a:extLst>
            <a:ext uri="{FF2B5EF4-FFF2-40B4-BE49-F238E27FC236}">
              <a16:creationId xmlns:a16="http://schemas.microsoft.com/office/drawing/2014/main" xmlns="" id="{F54E4BB1-5C52-4847-97E9-B8C09C9D384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768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</xdr:row>
      <xdr:rowOff>0</xdr:rowOff>
    </xdr:from>
    <xdr:ext cx="628650" cy="11334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C0534234-F25C-439D-AA5A-C6DB515746F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88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</xdr:row>
      <xdr:rowOff>1</xdr:rowOff>
    </xdr:from>
    <xdr:ext cx="1272540" cy="1142999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881125DA-EFE3-47A3-A564-F281B7EFB73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88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75</xdr:row>
      <xdr:rowOff>0</xdr:rowOff>
    </xdr:from>
    <xdr:ext cx="628650" cy="1133475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B1A14733-7753-4B09-9908-C7A20A5213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608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75</xdr:row>
      <xdr:rowOff>1</xdr:rowOff>
    </xdr:from>
    <xdr:ext cx="1272540" cy="1142999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BCEDAA15-04B0-40C8-91AC-52F54DD9B6B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6088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</xdr:row>
      <xdr:rowOff>0</xdr:rowOff>
    </xdr:from>
    <xdr:ext cx="628650" cy="11334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6128C6CD-6688-4F3A-822E-8B083B1DE40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55292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100</xdr:row>
      <xdr:rowOff>1</xdr:rowOff>
    </xdr:from>
    <xdr:ext cx="1272540" cy="1142999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34ACD7AC-57FE-4A68-BA73-4666181D4F5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55292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125</xdr:row>
      <xdr:rowOff>0</xdr:rowOff>
    </xdr:from>
    <xdr:ext cx="628650" cy="1133475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DCB904B2-D4AE-420E-884A-F09B109F7E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4496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125</xdr:row>
      <xdr:rowOff>1</xdr:rowOff>
    </xdr:from>
    <xdr:ext cx="1272540" cy="1142999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36004B06-F2C0-43DE-B0C3-BD94601870A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4496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150</xdr:row>
      <xdr:rowOff>0</xdr:rowOff>
    </xdr:from>
    <xdr:ext cx="628650" cy="11334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EE3C19C1-41AB-4B8C-9345-C39EFFF120D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3370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150</xdr:row>
      <xdr:rowOff>1</xdr:rowOff>
    </xdr:from>
    <xdr:ext cx="1272540" cy="1142999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EE6B659B-8DC0-45D9-B027-1E608F70BC1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3370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0</xdr:rowOff>
    </xdr:from>
    <xdr:ext cx="628650" cy="1133475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6BF3D075-3440-48CB-8218-D912A95C471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290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175</xdr:row>
      <xdr:rowOff>1</xdr:rowOff>
    </xdr:from>
    <xdr:ext cx="1272540" cy="1142999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1B40BE98-1BD5-4161-BAD4-EE9ED394E98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290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200</xdr:row>
      <xdr:rowOff>0</xdr:rowOff>
    </xdr:from>
    <xdr:ext cx="628650" cy="113347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8B2BEAC3-E602-469D-9C75-530BF295DC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1210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200</xdr:row>
      <xdr:rowOff>1</xdr:rowOff>
    </xdr:from>
    <xdr:ext cx="1272540" cy="1142999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C3990B54-6B94-4233-923E-2DADAC0B912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12108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225</xdr:row>
      <xdr:rowOff>0</xdr:rowOff>
    </xdr:from>
    <xdr:ext cx="628650" cy="1133475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FC2102F-21B1-41B6-9D2F-9D9077AA436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01312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225</xdr:row>
      <xdr:rowOff>1</xdr:rowOff>
    </xdr:from>
    <xdr:ext cx="1272540" cy="1142999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A97AF4FA-6C2A-4E09-B874-216912E47C4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01312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250</xdr:row>
      <xdr:rowOff>0</xdr:rowOff>
    </xdr:from>
    <xdr:ext cx="628650" cy="113347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716BDF7D-E23F-41CD-98BB-8F8B0F8D59C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90516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250</xdr:row>
      <xdr:rowOff>1</xdr:rowOff>
    </xdr:from>
    <xdr:ext cx="1272540" cy="1142999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58F1B197-E615-4F7B-89AC-A14472D7089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90516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275</xdr:row>
      <xdr:rowOff>0</xdr:rowOff>
    </xdr:from>
    <xdr:ext cx="628650" cy="1133475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55D96F55-CEA8-4DE1-BD06-09491C7B2E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7972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275</xdr:row>
      <xdr:rowOff>1</xdr:rowOff>
    </xdr:from>
    <xdr:ext cx="1272540" cy="1142999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AEC00EF-BC01-4F05-8876-C9090866999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7972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300</xdr:row>
      <xdr:rowOff>0</xdr:rowOff>
    </xdr:from>
    <xdr:ext cx="628650" cy="113347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867FFD07-8053-4F9A-9C2F-AAD9E46B7C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6892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300</xdr:row>
      <xdr:rowOff>1</xdr:rowOff>
    </xdr:from>
    <xdr:ext cx="1272540" cy="1142999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E5A3BDFC-BAC2-4865-8DB2-F8E6750D0D9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6892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325</xdr:row>
      <xdr:rowOff>0</xdr:rowOff>
    </xdr:from>
    <xdr:ext cx="628650" cy="1133475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66EFFED6-1FE6-41EB-8203-3D5FBC70743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812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325</xdr:row>
      <xdr:rowOff>1</xdr:rowOff>
    </xdr:from>
    <xdr:ext cx="1272540" cy="1142999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B849E26B-69B4-4C0D-B6EB-925D20B1B93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8128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350</xdr:row>
      <xdr:rowOff>0</xdr:rowOff>
    </xdr:from>
    <xdr:ext cx="628650" cy="1133475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B3CA575B-6FB9-4A2B-A7CE-ECD98B08A0A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47332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350</xdr:row>
      <xdr:rowOff>1</xdr:rowOff>
    </xdr:from>
    <xdr:ext cx="1272540" cy="1142999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5E7FA227-07D2-4F65-8044-52263406CE9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47332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375</xdr:row>
      <xdr:rowOff>0</xdr:rowOff>
    </xdr:from>
    <xdr:ext cx="628650" cy="1133475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3A3320B0-FD34-4C1F-B038-F1C90FFB57F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36536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375</xdr:row>
      <xdr:rowOff>1</xdr:rowOff>
    </xdr:from>
    <xdr:ext cx="1272540" cy="1142999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A8F6CB9C-F7FE-4701-82EE-FEE76238FD9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36536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400</xdr:row>
      <xdr:rowOff>0</xdr:rowOff>
    </xdr:from>
    <xdr:ext cx="628650" cy="1133475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67C293FA-BF5A-4382-8B00-61CDBF8666A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2574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400</xdr:row>
      <xdr:rowOff>1</xdr:rowOff>
    </xdr:from>
    <xdr:ext cx="1272540" cy="1142999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B63ABB92-1A88-4610-AE96-B67BA1E39DD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2574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425</xdr:row>
      <xdr:rowOff>0</xdr:rowOff>
    </xdr:from>
    <xdr:ext cx="628650" cy="1133475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258DE8D5-4CAA-44FD-A231-3C8126366F9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1494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425</xdr:row>
      <xdr:rowOff>1</xdr:rowOff>
    </xdr:from>
    <xdr:ext cx="1272540" cy="1142999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8E6A86BD-231F-4AE3-8D4C-5B8E2AD1C64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1494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450</xdr:row>
      <xdr:rowOff>0</xdr:rowOff>
    </xdr:from>
    <xdr:ext cx="628650" cy="1133475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A6B41103-9B3A-4E8E-B228-8256B9EB916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0414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450</xdr:row>
      <xdr:rowOff>1</xdr:rowOff>
    </xdr:from>
    <xdr:ext cx="1272540" cy="1142999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B34B7DFF-18FF-4BD4-AB06-5BA423E3B14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04148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475</xdr:row>
      <xdr:rowOff>0</xdr:rowOff>
    </xdr:from>
    <xdr:ext cx="628650" cy="1133475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362AFA9C-1C11-42EB-B599-2E55C782642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93352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475</xdr:row>
      <xdr:rowOff>1</xdr:rowOff>
    </xdr:from>
    <xdr:ext cx="1272540" cy="1142999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602A5BBC-B0D3-4903-99E3-E98133C72B5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93352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500</xdr:row>
      <xdr:rowOff>0</xdr:rowOff>
    </xdr:from>
    <xdr:ext cx="628650" cy="1133475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16DB632F-858E-40D1-A47E-3FF805B2C60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82556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500</xdr:row>
      <xdr:rowOff>1</xdr:rowOff>
    </xdr:from>
    <xdr:ext cx="1272540" cy="1142999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81394C25-2609-4670-B8E3-602BCEA58CA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82556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0</xdr:rowOff>
    </xdr:from>
    <xdr:ext cx="628650" cy="1133475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2CC652A-5B77-4F16-84BA-A4418C394E2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7176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525</xdr:row>
      <xdr:rowOff>1</xdr:rowOff>
    </xdr:from>
    <xdr:ext cx="1272540" cy="1142999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AD5630C6-480C-467B-A6B4-1733790450D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7176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550</xdr:row>
      <xdr:rowOff>0</xdr:rowOff>
    </xdr:from>
    <xdr:ext cx="628650" cy="1133475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9BB44D24-693E-4C8D-B61B-948AE2E2FD3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6096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550</xdr:row>
      <xdr:rowOff>1</xdr:rowOff>
    </xdr:from>
    <xdr:ext cx="1272540" cy="1142999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1C6CD0FD-4B5D-47B5-9612-E01E102BB0F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6096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575</xdr:row>
      <xdr:rowOff>0</xdr:rowOff>
    </xdr:from>
    <xdr:ext cx="628650" cy="1133475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580F12F5-5A08-47C9-8DB5-23B33375D3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16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575</xdr:row>
      <xdr:rowOff>1</xdr:rowOff>
    </xdr:from>
    <xdr:ext cx="1272540" cy="1142999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3A385F38-4DDB-4358-9FB7-20F87E3812D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168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600</xdr:row>
      <xdr:rowOff>0</xdr:rowOff>
    </xdr:from>
    <xdr:ext cx="628650" cy="1133475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88026A6B-52F4-4D29-BAE9-7FB9596888D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28576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600</xdr:row>
      <xdr:rowOff>1</xdr:rowOff>
    </xdr:from>
    <xdr:ext cx="1272540" cy="1142999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559A617D-66A8-4F55-BF08-CCE29CE352D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28576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0</xdr:rowOff>
    </xdr:from>
    <xdr:ext cx="628650" cy="1133475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A62F5B67-A3B5-459F-AE8F-83825DBFF6D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17780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1</xdr:rowOff>
    </xdr:from>
    <xdr:ext cx="1272540" cy="1142999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D0012EB1-B63C-40BF-847D-D0D8A01C27B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17780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650</xdr:row>
      <xdr:rowOff>0</xdr:rowOff>
    </xdr:from>
    <xdr:ext cx="628650" cy="1133475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2D5D2482-40A3-4A17-A443-9515E59CCE4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06984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650</xdr:row>
      <xdr:rowOff>1</xdr:rowOff>
    </xdr:from>
    <xdr:ext cx="1272540" cy="1142999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B9F62A4E-CFA9-48F2-B378-3667352F44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069841"/>
          <a:ext cx="1272540" cy="114299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675</xdr:row>
      <xdr:rowOff>0</xdr:rowOff>
    </xdr:from>
    <xdr:ext cx="628650" cy="1133475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7D1665CD-7A8C-44B8-AA81-31570736D65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961880"/>
          <a:ext cx="628650" cy="1133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675</xdr:row>
      <xdr:rowOff>1</xdr:rowOff>
    </xdr:from>
    <xdr:ext cx="1272540" cy="1142999"/>
    <xdr:pic>
      <xdr:nvPicPr>
        <xdr:cNvPr id="63" name="Picture 62">
          <a:extLst>
            <a:ext uri="{FF2B5EF4-FFF2-40B4-BE49-F238E27FC236}">
              <a16:creationId xmlns:a16="http://schemas.microsoft.com/office/drawing/2014/main" xmlns="" id="{4C465FE6-CFD0-4541-8646-A8910926B21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961881"/>
          <a:ext cx="1272540" cy="1142999"/>
        </a:xfrm>
        <a:prstGeom prst="rect">
          <a:avLst/>
        </a:prstGeom>
        <a:noFill/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3</xdr:row>
      <xdr:rowOff>11430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77B221CC-B130-4F3F-A437-E5EB7B5D4C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24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3</xdr:row>
      <xdr:rowOff>11430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1E50F6D4-B721-478B-86EB-476FA5B01D6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24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3</xdr:row>
      <xdr:rowOff>11430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56B4D01A-A1EC-43FF-AFCB-39862E1D422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24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601980</xdr:colOff>
      <xdr:row>4</xdr:row>
      <xdr:rowOff>7621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EE9540B2-D76A-4EB5-95D3-A28CEEFAD9A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1980" cy="845820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52</xdr:row>
      <xdr:rowOff>47625</xdr:rowOff>
    </xdr:from>
    <xdr:ext cx="611505" cy="512445"/>
    <xdr:pic>
      <xdr:nvPicPr>
        <xdr:cNvPr id="6" name="Picture 5">
          <a:extLst>
            <a:ext uri="{FF2B5EF4-FFF2-40B4-BE49-F238E27FC236}">
              <a16:creationId xmlns:a16="http://schemas.microsoft.com/office/drawing/2014/main" xmlns="" id="{225F71EA-F828-453A-81EB-60B7166B18B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31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</xdr:row>
      <xdr:rowOff>47625</xdr:rowOff>
    </xdr:from>
    <xdr:ext cx="611505" cy="512445"/>
    <xdr:pic>
      <xdr:nvPicPr>
        <xdr:cNvPr id="7" name="Picture 6">
          <a:extLst>
            <a:ext uri="{FF2B5EF4-FFF2-40B4-BE49-F238E27FC236}">
              <a16:creationId xmlns:a16="http://schemas.microsoft.com/office/drawing/2014/main" xmlns="" id="{FE8438D9-111A-4D38-B38B-A451D30ADF1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31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</xdr:row>
      <xdr:rowOff>47625</xdr:rowOff>
    </xdr:from>
    <xdr:ext cx="611505" cy="512445"/>
    <xdr:pic>
      <xdr:nvPicPr>
        <xdr:cNvPr id="8" name="Picture 7">
          <a:extLst>
            <a:ext uri="{FF2B5EF4-FFF2-40B4-BE49-F238E27FC236}">
              <a16:creationId xmlns:a16="http://schemas.microsoft.com/office/drawing/2014/main" xmlns="" id="{2E8EC85F-B951-42FB-962F-24F184477E8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31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</xdr:row>
      <xdr:rowOff>0</xdr:rowOff>
    </xdr:from>
    <xdr:ext cx="601980" cy="830579"/>
    <xdr:pic>
      <xdr:nvPicPr>
        <xdr:cNvPr id="9" name="Picture 8">
          <a:extLst>
            <a:ext uri="{FF2B5EF4-FFF2-40B4-BE49-F238E27FC236}">
              <a16:creationId xmlns:a16="http://schemas.microsoft.com/office/drawing/2014/main" xmlns="" id="{F0BCE4D7-9393-4A6A-A381-B675D5B1875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841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</xdr:row>
      <xdr:rowOff>47625</xdr:rowOff>
    </xdr:from>
    <xdr:ext cx="611505" cy="51244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8B0FCFB3-3385-4365-BB27-2B2B4F035BA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3531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</xdr:row>
      <xdr:rowOff>47625</xdr:rowOff>
    </xdr:from>
    <xdr:ext cx="611505" cy="512445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8FAED6ED-3190-4305-94A0-330016719DC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3531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</xdr:row>
      <xdr:rowOff>47625</xdr:rowOff>
    </xdr:from>
    <xdr:ext cx="611505" cy="512445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65086CEF-B5B0-4A96-AD4D-F1733187229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3531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</xdr:row>
      <xdr:rowOff>0</xdr:rowOff>
    </xdr:from>
    <xdr:ext cx="601980" cy="830579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FF301EE-7020-4A25-9CC5-46EEE8F982F7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3055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156</xdr:row>
      <xdr:rowOff>47625</xdr:rowOff>
    </xdr:from>
    <xdr:ext cx="611505" cy="51244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904708BA-EAF0-431B-934D-0007D354D0B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0744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156</xdr:row>
      <xdr:rowOff>47625</xdr:rowOff>
    </xdr:from>
    <xdr:ext cx="611505" cy="512445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4948D881-B9DB-4946-955F-4498CCF5138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0744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156</xdr:row>
      <xdr:rowOff>47625</xdr:rowOff>
    </xdr:from>
    <xdr:ext cx="611505" cy="512445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4E0F0A5F-CB55-4CC9-9E29-65F48D1BF1B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0744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156</xdr:row>
      <xdr:rowOff>0</xdr:rowOff>
    </xdr:from>
    <xdr:ext cx="601980" cy="830579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750311CA-7FA3-4A6A-B095-A27AF5372B1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02686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208</xdr:row>
      <xdr:rowOff>47625</xdr:rowOff>
    </xdr:from>
    <xdr:ext cx="611505" cy="51244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A87ADCA7-028C-44EF-8E98-EFC9286A22E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7882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208</xdr:row>
      <xdr:rowOff>47625</xdr:rowOff>
    </xdr:from>
    <xdr:ext cx="611505" cy="512445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AC3993B4-A919-4DFF-9CFF-258E59ABBEA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7882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208</xdr:row>
      <xdr:rowOff>47625</xdr:rowOff>
    </xdr:from>
    <xdr:ext cx="611505" cy="512445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6968A110-9BEF-40AD-A7B3-A09DBF8693A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7882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208</xdr:row>
      <xdr:rowOff>0</xdr:rowOff>
    </xdr:from>
    <xdr:ext cx="601980" cy="830579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DA860F52-1D73-4C50-876F-4E7D4F6EDFD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7405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260</xdr:row>
      <xdr:rowOff>47625</xdr:rowOff>
    </xdr:from>
    <xdr:ext cx="611505" cy="51244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81FC927C-EAD3-49FD-8C13-F7EA59359BC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5019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260</xdr:row>
      <xdr:rowOff>47625</xdr:rowOff>
    </xdr:from>
    <xdr:ext cx="611505" cy="512445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20AF3AAD-F210-4370-922B-759BAAD083E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5019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260</xdr:row>
      <xdr:rowOff>47625</xdr:rowOff>
    </xdr:from>
    <xdr:ext cx="611505" cy="512445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57AF4AA7-E712-4052-8835-AD5FB981A94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5019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260</xdr:row>
      <xdr:rowOff>0</xdr:rowOff>
    </xdr:from>
    <xdr:ext cx="601980" cy="830579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D229F3A4-AD6F-4747-9559-AA5C341583B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543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47625</xdr:rowOff>
    </xdr:from>
    <xdr:ext cx="611505" cy="51244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8A77803B-491E-4002-A0F4-3AC6FD5A9DE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2156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47625</xdr:rowOff>
    </xdr:from>
    <xdr:ext cx="611505" cy="512445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FD77B5BB-4409-4335-8916-7E94CA454CF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2156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47625</xdr:rowOff>
    </xdr:from>
    <xdr:ext cx="611505" cy="512445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49316F9B-27DD-463C-A987-7B57712B972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2156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0</xdr:rowOff>
    </xdr:from>
    <xdr:ext cx="601980" cy="830579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9C9B3725-561B-4ECB-A735-74F88BF06E4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1680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364</xdr:row>
      <xdr:rowOff>47625</xdr:rowOff>
    </xdr:from>
    <xdr:ext cx="611505" cy="51244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9AE876CD-FEC4-48F7-89B8-3B9D1585239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9293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364</xdr:row>
      <xdr:rowOff>47625</xdr:rowOff>
    </xdr:from>
    <xdr:ext cx="611505" cy="512445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DA44748D-1F9E-43A8-9A4A-A5A58C28228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9293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364</xdr:row>
      <xdr:rowOff>47625</xdr:rowOff>
    </xdr:from>
    <xdr:ext cx="611505" cy="512445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B3FD4D89-641D-45F6-8F3F-534B3D272AE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9293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364</xdr:row>
      <xdr:rowOff>0</xdr:rowOff>
    </xdr:from>
    <xdr:ext cx="601980" cy="830579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CD57196-6324-4BC2-8E33-39858884CDB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488174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416</xdr:row>
      <xdr:rowOff>47625</xdr:rowOff>
    </xdr:from>
    <xdr:ext cx="611505" cy="512445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AA7EC597-9F6F-4324-A019-110D605B647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6430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416</xdr:row>
      <xdr:rowOff>47625</xdr:rowOff>
    </xdr:from>
    <xdr:ext cx="611505" cy="512445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CB35FE52-4494-4EB3-A721-616348A280C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6430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416</xdr:row>
      <xdr:rowOff>47625</xdr:rowOff>
    </xdr:from>
    <xdr:ext cx="611505" cy="512445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CCBE89B8-A2A5-49E6-9FDC-34F941E36A6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6430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416</xdr:row>
      <xdr:rowOff>0</xdr:rowOff>
    </xdr:from>
    <xdr:ext cx="601980" cy="830579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AE461D08-FEBC-4ED7-AE5B-AFD6E6E120F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59546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468</xdr:row>
      <xdr:rowOff>47625</xdr:rowOff>
    </xdr:from>
    <xdr:ext cx="611505" cy="512445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7767C2EC-E0E7-4F63-B53F-2EA068D88F5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56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468</xdr:row>
      <xdr:rowOff>47625</xdr:rowOff>
    </xdr:from>
    <xdr:ext cx="611505" cy="512445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AA6A6E68-A458-4607-BB49-6C23BB01F29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56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468</xdr:row>
      <xdr:rowOff>47625</xdr:rowOff>
    </xdr:from>
    <xdr:ext cx="611505" cy="512445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B6F0D85F-102A-4BA4-B7DC-E26D57913B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568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468</xdr:row>
      <xdr:rowOff>0</xdr:rowOff>
    </xdr:from>
    <xdr:ext cx="601980" cy="830579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3AB31FDD-53DE-4B5D-BD84-8BDCC5DE5D0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3091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520</xdr:row>
      <xdr:rowOff>47625</xdr:rowOff>
    </xdr:from>
    <xdr:ext cx="611505" cy="512445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F07E53DD-52EA-45C9-8F89-AC14677FDCB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0705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520</xdr:row>
      <xdr:rowOff>47625</xdr:rowOff>
    </xdr:from>
    <xdr:ext cx="611505" cy="512445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F4F1EDF6-2C1C-4FEF-8E21-C23D3D9DEE2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0705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520</xdr:row>
      <xdr:rowOff>47625</xdr:rowOff>
    </xdr:from>
    <xdr:ext cx="611505" cy="512445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F608E70E-6C7D-4493-986B-6A4410F0BCD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0705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520</xdr:row>
      <xdr:rowOff>0</xdr:rowOff>
    </xdr:from>
    <xdr:ext cx="601980" cy="830579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A16E10D3-023C-4046-8AE1-7B82E48E2E8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0229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572</xdr:row>
      <xdr:rowOff>47625</xdr:rowOff>
    </xdr:from>
    <xdr:ext cx="611505" cy="512445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A8E573D7-4E0A-414C-AE80-29E508954B6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7842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572</xdr:row>
      <xdr:rowOff>47625</xdr:rowOff>
    </xdr:from>
    <xdr:ext cx="611505" cy="512445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D2928A94-D35F-4DA5-9FC6-68B8EA56F06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7842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572</xdr:row>
      <xdr:rowOff>47625</xdr:rowOff>
    </xdr:from>
    <xdr:ext cx="611505" cy="512445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B1AD4F9C-BCD7-4194-A3DB-DD3B7C81AB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7842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572</xdr:row>
      <xdr:rowOff>0</xdr:rowOff>
    </xdr:from>
    <xdr:ext cx="601980" cy="830579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DD6AF471-7F4F-492A-B5A6-1143C687C77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7366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624</xdr:row>
      <xdr:rowOff>47625</xdr:rowOff>
    </xdr:from>
    <xdr:ext cx="611505" cy="512445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3DD9CF1E-DD7F-4322-881F-950F341B3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84979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624</xdr:row>
      <xdr:rowOff>47625</xdr:rowOff>
    </xdr:from>
    <xdr:ext cx="611505" cy="512445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385B9333-E8E4-4252-A547-146A41CD973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84979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624</xdr:row>
      <xdr:rowOff>47625</xdr:rowOff>
    </xdr:from>
    <xdr:ext cx="611505" cy="512445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9708D6C0-D90A-4FA8-BD3F-1E5CE610B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84979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624</xdr:row>
      <xdr:rowOff>0</xdr:rowOff>
    </xdr:from>
    <xdr:ext cx="601980" cy="830579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18CD5141-B1BE-4A4D-88D5-FC45D9418D5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845034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676</xdr:row>
      <xdr:rowOff>47625</xdr:rowOff>
    </xdr:from>
    <xdr:ext cx="611505" cy="512445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C9842377-6C39-4BF8-B2A1-DA6221E3F9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93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676</xdr:row>
      <xdr:rowOff>47625</xdr:rowOff>
    </xdr:from>
    <xdr:ext cx="611505" cy="512445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5B3D9FFA-CBEF-45CA-B015-E1977ADF250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93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676</xdr:row>
      <xdr:rowOff>47625</xdr:rowOff>
    </xdr:from>
    <xdr:ext cx="611505" cy="512445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72B29C82-8717-40DA-A3D1-1F8473935F0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2193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676</xdr:row>
      <xdr:rowOff>0</xdr:rowOff>
    </xdr:from>
    <xdr:ext cx="601980" cy="830579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5999C6E8-9D65-4C1E-AC6A-8B31E5798CE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91716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728</xdr:row>
      <xdr:rowOff>47625</xdr:rowOff>
    </xdr:from>
    <xdr:ext cx="611505" cy="512445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3ABC6C58-6DA6-4EC5-B43F-2C3A916D762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9330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728</xdr:row>
      <xdr:rowOff>47625</xdr:rowOff>
    </xdr:from>
    <xdr:ext cx="611505" cy="512445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55E77399-A86D-4624-98A0-30F06D6E7D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9330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728</xdr:row>
      <xdr:rowOff>47625</xdr:rowOff>
    </xdr:from>
    <xdr:ext cx="611505" cy="512445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CA58B5A6-35EC-431A-946A-A4E3B27C094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9330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728</xdr:row>
      <xdr:rowOff>0</xdr:rowOff>
    </xdr:from>
    <xdr:ext cx="601980" cy="830579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96D3D3B1-0B35-402F-A5A4-BD2A27BB4BB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98854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780</xdr:row>
      <xdr:rowOff>47625</xdr:rowOff>
    </xdr:from>
    <xdr:ext cx="611505" cy="512445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4BFB2160-CB36-47C8-B113-C9D301C768B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6467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780</xdr:row>
      <xdr:rowOff>47625</xdr:rowOff>
    </xdr:from>
    <xdr:ext cx="611505" cy="512445"/>
    <xdr:pic>
      <xdr:nvPicPr>
        <xdr:cNvPr id="63" name="Picture 62">
          <a:extLst>
            <a:ext uri="{FF2B5EF4-FFF2-40B4-BE49-F238E27FC236}">
              <a16:creationId xmlns:a16="http://schemas.microsoft.com/office/drawing/2014/main" xmlns="" id="{8B1F0EAC-B625-4D1C-94B4-C63BEDBEA3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6467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780</xdr:row>
      <xdr:rowOff>47625</xdr:rowOff>
    </xdr:from>
    <xdr:ext cx="611505" cy="512445"/>
    <xdr:pic>
      <xdr:nvPicPr>
        <xdr:cNvPr id="64" name="Picture 63">
          <a:extLst>
            <a:ext uri="{FF2B5EF4-FFF2-40B4-BE49-F238E27FC236}">
              <a16:creationId xmlns:a16="http://schemas.microsoft.com/office/drawing/2014/main" xmlns="" id="{1FE6CAFC-44D7-462D-BCFD-4E63F48E5A4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6467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780</xdr:row>
      <xdr:rowOff>0</xdr:rowOff>
    </xdr:from>
    <xdr:ext cx="601980" cy="830579"/>
    <xdr:pic>
      <xdr:nvPicPr>
        <xdr:cNvPr id="65" name="Picture 64">
          <a:extLst>
            <a:ext uri="{FF2B5EF4-FFF2-40B4-BE49-F238E27FC236}">
              <a16:creationId xmlns:a16="http://schemas.microsoft.com/office/drawing/2014/main" xmlns="" id="{2917F16F-014B-41F3-B1F2-38F1887DFB2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5991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832</xdr:row>
      <xdr:rowOff>47625</xdr:rowOff>
    </xdr:from>
    <xdr:ext cx="611505" cy="512445"/>
    <xdr:pic>
      <xdr:nvPicPr>
        <xdr:cNvPr id="66" name="Picture 65">
          <a:extLst>
            <a:ext uri="{FF2B5EF4-FFF2-40B4-BE49-F238E27FC236}">
              <a16:creationId xmlns:a16="http://schemas.microsoft.com/office/drawing/2014/main" xmlns="" id="{F984FBDC-854E-47FC-B89A-236EBB5B63B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3604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832</xdr:row>
      <xdr:rowOff>47625</xdr:rowOff>
    </xdr:from>
    <xdr:ext cx="611505" cy="512445"/>
    <xdr:pic>
      <xdr:nvPicPr>
        <xdr:cNvPr id="67" name="Picture 66">
          <a:extLst>
            <a:ext uri="{FF2B5EF4-FFF2-40B4-BE49-F238E27FC236}">
              <a16:creationId xmlns:a16="http://schemas.microsoft.com/office/drawing/2014/main" xmlns="" id="{E731C32C-AA67-4358-B1B1-BAE9937F69C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3604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832</xdr:row>
      <xdr:rowOff>47625</xdr:rowOff>
    </xdr:from>
    <xdr:ext cx="611505" cy="512445"/>
    <xdr:pic>
      <xdr:nvPicPr>
        <xdr:cNvPr id="68" name="Picture 67">
          <a:extLst>
            <a:ext uri="{FF2B5EF4-FFF2-40B4-BE49-F238E27FC236}">
              <a16:creationId xmlns:a16="http://schemas.microsoft.com/office/drawing/2014/main" xmlns="" id="{B8286218-02AF-4B2D-9896-2F822A10054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3604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832</xdr:row>
      <xdr:rowOff>0</xdr:rowOff>
    </xdr:from>
    <xdr:ext cx="601980" cy="830579"/>
    <xdr:pic>
      <xdr:nvPicPr>
        <xdr:cNvPr id="69" name="Picture 68">
          <a:extLst>
            <a:ext uri="{FF2B5EF4-FFF2-40B4-BE49-F238E27FC236}">
              <a16:creationId xmlns:a16="http://schemas.microsoft.com/office/drawing/2014/main" xmlns="" id="{F080934C-6D9D-4807-BD53-AF0E2D60538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31284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884</xdr:row>
      <xdr:rowOff>47625</xdr:rowOff>
    </xdr:from>
    <xdr:ext cx="611505" cy="512445"/>
    <xdr:pic>
      <xdr:nvPicPr>
        <xdr:cNvPr id="70" name="Picture 69">
          <a:extLst>
            <a:ext uri="{FF2B5EF4-FFF2-40B4-BE49-F238E27FC236}">
              <a16:creationId xmlns:a16="http://schemas.microsoft.com/office/drawing/2014/main" xmlns="" id="{6CBEE7EA-5D70-46F4-AA3A-01831CD2388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0741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884</xdr:row>
      <xdr:rowOff>47625</xdr:rowOff>
    </xdr:from>
    <xdr:ext cx="611505" cy="512445"/>
    <xdr:pic>
      <xdr:nvPicPr>
        <xdr:cNvPr id="71" name="Picture 70">
          <a:extLst>
            <a:ext uri="{FF2B5EF4-FFF2-40B4-BE49-F238E27FC236}">
              <a16:creationId xmlns:a16="http://schemas.microsoft.com/office/drawing/2014/main" xmlns="" id="{DF40CB89-130D-4D1F-A6AC-50036FE2A3D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0741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884</xdr:row>
      <xdr:rowOff>47625</xdr:rowOff>
    </xdr:from>
    <xdr:ext cx="611505" cy="512445"/>
    <xdr:pic>
      <xdr:nvPicPr>
        <xdr:cNvPr id="72" name="Picture 71">
          <a:extLst>
            <a:ext uri="{FF2B5EF4-FFF2-40B4-BE49-F238E27FC236}">
              <a16:creationId xmlns:a16="http://schemas.microsoft.com/office/drawing/2014/main" xmlns="" id="{41F4951C-1EEB-499D-930F-C67579AE45D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07418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884</xdr:row>
      <xdr:rowOff>0</xdr:rowOff>
    </xdr:from>
    <xdr:ext cx="601980" cy="830579"/>
    <xdr:pic>
      <xdr:nvPicPr>
        <xdr:cNvPr id="73" name="Picture 72">
          <a:extLst>
            <a:ext uri="{FF2B5EF4-FFF2-40B4-BE49-F238E27FC236}">
              <a16:creationId xmlns:a16="http://schemas.microsoft.com/office/drawing/2014/main" xmlns="" id="{8C78DC44-57B0-4285-B312-26ED29A3055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02656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936</xdr:row>
      <xdr:rowOff>47625</xdr:rowOff>
    </xdr:from>
    <xdr:ext cx="611505" cy="512445"/>
    <xdr:pic>
      <xdr:nvPicPr>
        <xdr:cNvPr id="74" name="Picture 73">
          <a:extLst>
            <a:ext uri="{FF2B5EF4-FFF2-40B4-BE49-F238E27FC236}">
              <a16:creationId xmlns:a16="http://schemas.microsoft.com/office/drawing/2014/main" xmlns="" id="{B5900045-A42C-48B3-9BB1-91829644CCE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7879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936</xdr:row>
      <xdr:rowOff>47625</xdr:rowOff>
    </xdr:from>
    <xdr:ext cx="611505" cy="512445"/>
    <xdr:pic>
      <xdr:nvPicPr>
        <xdr:cNvPr id="75" name="Picture 74">
          <a:extLst>
            <a:ext uri="{FF2B5EF4-FFF2-40B4-BE49-F238E27FC236}">
              <a16:creationId xmlns:a16="http://schemas.microsoft.com/office/drawing/2014/main" xmlns="" id="{04599382-932B-49A3-9345-D8A503F8FF6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7879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936</xdr:row>
      <xdr:rowOff>47625</xdr:rowOff>
    </xdr:from>
    <xdr:ext cx="611505" cy="512445"/>
    <xdr:pic>
      <xdr:nvPicPr>
        <xdr:cNvPr id="76" name="Picture 75">
          <a:extLst>
            <a:ext uri="{FF2B5EF4-FFF2-40B4-BE49-F238E27FC236}">
              <a16:creationId xmlns:a16="http://schemas.microsoft.com/office/drawing/2014/main" xmlns="" id="{9C2AB5BA-EE69-48A5-9315-51F71B7E834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7879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936</xdr:row>
      <xdr:rowOff>0</xdr:rowOff>
    </xdr:from>
    <xdr:ext cx="601980" cy="830579"/>
    <xdr:pic>
      <xdr:nvPicPr>
        <xdr:cNvPr id="77" name="Picture 76">
          <a:extLst>
            <a:ext uri="{FF2B5EF4-FFF2-40B4-BE49-F238E27FC236}">
              <a16:creationId xmlns:a16="http://schemas.microsoft.com/office/drawing/2014/main" xmlns="" id="{6C1922E2-9D3D-4A8E-9BE2-DE59CB7F594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7402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988</xdr:row>
      <xdr:rowOff>47625</xdr:rowOff>
    </xdr:from>
    <xdr:ext cx="611505" cy="512445"/>
    <xdr:pic>
      <xdr:nvPicPr>
        <xdr:cNvPr id="78" name="Picture 77">
          <a:extLst>
            <a:ext uri="{FF2B5EF4-FFF2-40B4-BE49-F238E27FC236}">
              <a16:creationId xmlns:a16="http://schemas.microsoft.com/office/drawing/2014/main" xmlns="" id="{3CEE1727-5374-433B-8AD9-828E1F6933E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4940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988</xdr:row>
      <xdr:rowOff>47625</xdr:rowOff>
    </xdr:from>
    <xdr:ext cx="611505" cy="512445"/>
    <xdr:pic>
      <xdr:nvPicPr>
        <xdr:cNvPr id="79" name="Picture 78">
          <a:extLst>
            <a:ext uri="{FF2B5EF4-FFF2-40B4-BE49-F238E27FC236}">
              <a16:creationId xmlns:a16="http://schemas.microsoft.com/office/drawing/2014/main" xmlns="" id="{16EE52C7-9F4A-4829-8BDC-2D31D050268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4940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988</xdr:row>
      <xdr:rowOff>47625</xdr:rowOff>
    </xdr:from>
    <xdr:ext cx="611505" cy="512445"/>
    <xdr:pic>
      <xdr:nvPicPr>
        <xdr:cNvPr id="80" name="Picture 79">
          <a:extLst>
            <a:ext uri="{FF2B5EF4-FFF2-40B4-BE49-F238E27FC236}">
              <a16:creationId xmlns:a16="http://schemas.microsoft.com/office/drawing/2014/main" xmlns="" id="{CEA3240D-D879-4A25-9851-DA5A5CBE1C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49400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988</xdr:row>
      <xdr:rowOff>0</xdr:rowOff>
    </xdr:from>
    <xdr:ext cx="601980" cy="830579"/>
    <xdr:pic>
      <xdr:nvPicPr>
        <xdr:cNvPr id="81" name="Picture 80">
          <a:extLst>
            <a:ext uri="{FF2B5EF4-FFF2-40B4-BE49-F238E27FC236}">
              <a16:creationId xmlns:a16="http://schemas.microsoft.com/office/drawing/2014/main" xmlns="" id="{8CB29DDB-7C1F-4586-95E7-F40E937DAFF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44638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1040</xdr:row>
      <xdr:rowOff>47625</xdr:rowOff>
    </xdr:from>
    <xdr:ext cx="611505" cy="512445"/>
    <xdr:pic>
      <xdr:nvPicPr>
        <xdr:cNvPr id="82" name="Picture 81">
          <a:extLst>
            <a:ext uri="{FF2B5EF4-FFF2-40B4-BE49-F238E27FC236}">
              <a16:creationId xmlns:a16="http://schemas.microsoft.com/office/drawing/2014/main" xmlns="" id="{CD70DED5-5673-4DE0-A760-69626AD465B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07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1040</xdr:row>
      <xdr:rowOff>47625</xdr:rowOff>
    </xdr:from>
    <xdr:ext cx="611505" cy="512445"/>
    <xdr:pic>
      <xdr:nvPicPr>
        <xdr:cNvPr id="83" name="Picture 82">
          <a:extLst>
            <a:ext uri="{FF2B5EF4-FFF2-40B4-BE49-F238E27FC236}">
              <a16:creationId xmlns:a16="http://schemas.microsoft.com/office/drawing/2014/main" xmlns="" id="{CFE007B4-0E87-4F2B-BC43-0D5F8ADA578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07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1040</xdr:row>
      <xdr:rowOff>47625</xdr:rowOff>
    </xdr:from>
    <xdr:ext cx="611505" cy="512445"/>
    <xdr:pic>
      <xdr:nvPicPr>
        <xdr:cNvPr id="84" name="Picture 83">
          <a:extLst>
            <a:ext uri="{FF2B5EF4-FFF2-40B4-BE49-F238E27FC236}">
              <a16:creationId xmlns:a16="http://schemas.microsoft.com/office/drawing/2014/main" xmlns="" id="{91966325-2C9C-4405-90EB-F47093057B3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207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1040</xdr:row>
      <xdr:rowOff>0</xdr:rowOff>
    </xdr:from>
    <xdr:ext cx="601980" cy="830579"/>
    <xdr:pic>
      <xdr:nvPicPr>
        <xdr:cNvPr id="85" name="Picture 84">
          <a:extLst>
            <a:ext uri="{FF2B5EF4-FFF2-40B4-BE49-F238E27FC236}">
              <a16:creationId xmlns:a16="http://schemas.microsoft.com/office/drawing/2014/main" xmlns="" id="{0BA7639A-4FF2-40BB-B89E-D52C4EDD027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41601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1092</xdr:row>
      <xdr:rowOff>47625</xdr:rowOff>
    </xdr:from>
    <xdr:ext cx="611505" cy="512445"/>
    <xdr:pic>
      <xdr:nvPicPr>
        <xdr:cNvPr id="86" name="Picture 85">
          <a:extLst>
            <a:ext uri="{FF2B5EF4-FFF2-40B4-BE49-F238E27FC236}">
              <a16:creationId xmlns:a16="http://schemas.microsoft.com/office/drawing/2014/main" xmlns="" id="{2B8468B5-14D5-4866-BC87-B18164D6D34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875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1092</xdr:row>
      <xdr:rowOff>47625</xdr:rowOff>
    </xdr:from>
    <xdr:ext cx="611505" cy="512445"/>
    <xdr:pic>
      <xdr:nvPicPr>
        <xdr:cNvPr id="87" name="Picture 86">
          <a:extLst>
            <a:ext uri="{FF2B5EF4-FFF2-40B4-BE49-F238E27FC236}">
              <a16:creationId xmlns:a16="http://schemas.microsoft.com/office/drawing/2014/main" xmlns="" id="{10AF0C8C-2946-4442-A9A0-978F7D930E8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875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1092</xdr:row>
      <xdr:rowOff>47625</xdr:rowOff>
    </xdr:from>
    <xdr:ext cx="611505" cy="512445"/>
    <xdr:pic>
      <xdr:nvPicPr>
        <xdr:cNvPr id="88" name="Picture 87">
          <a:extLst>
            <a:ext uri="{FF2B5EF4-FFF2-40B4-BE49-F238E27FC236}">
              <a16:creationId xmlns:a16="http://schemas.microsoft.com/office/drawing/2014/main" xmlns="" id="{51AE1BC8-B117-4482-B132-068B1CE865B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87572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1092</xdr:row>
      <xdr:rowOff>0</xdr:rowOff>
    </xdr:from>
    <xdr:ext cx="601980" cy="830579"/>
    <xdr:pic>
      <xdr:nvPicPr>
        <xdr:cNvPr id="89" name="Picture 88">
          <a:extLst>
            <a:ext uri="{FF2B5EF4-FFF2-40B4-BE49-F238E27FC236}">
              <a16:creationId xmlns:a16="http://schemas.microsoft.com/office/drawing/2014/main" xmlns="" id="{19D314C8-B58D-4068-A6EE-EBE88488F11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8281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1144</xdr:row>
      <xdr:rowOff>47625</xdr:rowOff>
    </xdr:from>
    <xdr:ext cx="611505" cy="512445"/>
    <xdr:pic>
      <xdr:nvPicPr>
        <xdr:cNvPr id="90" name="Picture 89">
          <a:extLst>
            <a:ext uri="{FF2B5EF4-FFF2-40B4-BE49-F238E27FC236}">
              <a16:creationId xmlns:a16="http://schemas.microsoft.com/office/drawing/2014/main" xmlns="" id="{2006CD30-8374-4FF0-9BF4-07935085FFA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589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1144</xdr:row>
      <xdr:rowOff>47625</xdr:rowOff>
    </xdr:from>
    <xdr:ext cx="611505" cy="512445"/>
    <xdr:pic>
      <xdr:nvPicPr>
        <xdr:cNvPr id="91" name="Picture 90">
          <a:extLst>
            <a:ext uri="{FF2B5EF4-FFF2-40B4-BE49-F238E27FC236}">
              <a16:creationId xmlns:a16="http://schemas.microsoft.com/office/drawing/2014/main" xmlns="" id="{877C4EA4-742F-468C-B9D0-A7BE78D228F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589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1144</xdr:row>
      <xdr:rowOff>47625</xdr:rowOff>
    </xdr:from>
    <xdr:ext cx="611505" cy="512445"/>
    <xdr:pic>
      <xdr:nvPicPr>
        <xdr:cNvPr id="92" name="Picture 91">
          <a:extLst>
            <a:ext uri="{FF2B5EF4-FFF2-40B4-BE49-F238E27FC236}">
              <a16:creationId xmlns:a16="http://schemas.microsoft.com/office/drawing/2014/main" xmlns="" id="{35375F25-5406-479C-BDDE-347030AF4ED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589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1143</xdr:row>
      <xdr:rowOff>182880</xdr:rowOff>
    </xdr:from>
    <xdr:ext cx="601980" cy="830579"/>
    <xdr:pic>
      <xdr:nvPicPr>
        <xdr:cNvPr id="93" name="Picture 92">
          <a:extLst>
            <a:ext uri="{FF2B5EF4-FFF2-40B4-BE49-F238E27FC236}">
              <a16:creationId xmlns:a16="http://schemas.microsoft.com/office/drawing/2014/main" xmlns="" id="{210E61EE-E639-4322-949C-E41814D2E6C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5342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1196</xdr:row>
      <xdr:rowOff>47625</xdr:rowOff>
    </xdr:from>
    <xdr:ext cx="611505" cy="512445"/>
    <xdr:pic>
      <xdr:nvPicPr>
        <xdr:cNvPr id="94" name="Picture 93">
          <a:extLst>
            <a:ext uri="{FF2B5EF4-FFF2-40B4-BE49-F238E27FC236}">
              <a16:creationId xmlns:a16="http://schemas.microsoft.com/office/drawing/2014/main" xmlns="" id="{246D5703-8950-46C2-A62F-B9C5A58F2FD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6257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1196</xdr:row>
      <xdr:rowOff>47625</xdr:rowOff>
    </xdr:from>
    <xdr:ext cx="611505" cy="512445"/>
    <xdr:pic>
      <xdr:nvPicPr>
        <xdr:cNvPr id="95" name="Picture 94">
          <a:extLst>
            <a:ext uri="{FF2B5EF4-FFF2-40B4-BE49-F238E27FC236}">
              <a16:creationId xmlns:a16="http://schemas.microsoft.com/office/drawing/2014/main" xmlns="" id="{B4CB23D3-CB04-47B8-AFDE-7AAEDD9FF51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6257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1196</xdr:row>
      <xdr:rowOff>47625</xdr:rowOff>
    </xdr:from>
    <xdr:ext cx="611505" cy="512445"/>
    <xdr:pic>
      <xdr:nvPicPr>
        <xdr:cNvPr id="96" name="Picture 95">
          <a:extLst>
            <a:ext uri="{FF2B5EF4-FFF2-40B4-BE49-F238E27FC236}">
              <a16:creationId xmlns:a16="http://schemas.microsoft.com/office/drawing/2014/main" xmlns="" id="{44FCB6AF-27BB-43B6-955F-4D87F199BBC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625744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1195</xdr:row>
      <xdr:rowOff>182880</xdr:rowOff>
    </xdr:from>
    <xdr:ext cx="601980" cy="830579"/>
    <xdr:pic>
      <xdr:nvPicPr>
        <xdr:cNvPr id="97" name="Picture 96">
          <a:extLst>
            <a:ext uri="{FF2B5EF4-FFF2-40B4-BE49-F238E27FC236}">
              <a16:creationId xmlns:a16="http://schemas.microsoft.com/office/drawing/2014/main" xmlns="" id="{6E6111A9-C700-48FD-8275-EFA418621ECC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620220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1248</xdr:row>
      <xdr:rowOff>47625</xdr:rowOff>
    </xdr:from>
    <xdr:ext cx="611505" cy="512445"/>
    <xdr:pic>
      <xdr:nvPicPr>
        <xdr:cNvPr id="98" name="Picture 97">
          <a:extLst>
            <a:ext uri="{FF2B5EF4-FFF2-40B4-BE49-F238E27FC236}">
              <a16:creationId xmlns:a16="http://schemas.microsoft.com/office/drawing/2014/main" xmlns="" id="{14D51615-BDC0-4AA4-8EF2-4EC6796580F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933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1248</xdr:row>
      <xdr:rowOff>47625</xdr:rowOff>
    </xdr:from>
    <xdr:ext cx="611505" cy="512445"/>
    <xdr:pic>
      <xdr:nvPicPr>
        <xdr:cNvPr id="99" name="Picture 98">
          <a:extLst>
            <a:ext uri="{FF2B5EF4-FFF2-40B4-BE49-F238E27FC236}">
              <a16:creationId xmlns:a16="http://schemas.microsoft.com/office/drawing/2014/main" xmlns="" id="{57FCF0DA-BFA4-4B88-B5C3-665710C98E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933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1248</xdr:row>
      <xdr:rowOff>47625</xdr:rowOff>
    </xdr:from>
    <xdr:ext cx="611505" cy="512445"/>
    <xdr:pic>
      <xdr:nvPicPr>
        <xdr:cNvPr id="100" name="Picture 99">
          <a:extLst>
            <a:ext uri="{FF2B5EF4-FFF2-40B4-BE49-F238E27FC236}">
              <a16:creationId xmlns:a16="http://schemas.microsoft.com/office/drawing/2014/main" xmlns="" id="{B6F3CDBB-E843-4BD2-BAD9-68CE328449B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933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1247</xdr:row>
      <xdr:rowOff>182880</xdr:rowOff>
    </xdr:from>
    <xdr:ext cx="601980" cy="830579"/>
    <xdr:pic>
      <xdr:nvPicPr>
        <xdr:cNvPr id="101" name="Picture 100">
          <a:extLst>
            <a:ext uri="{FF2B5EF4-FFF2-40B4-BE49-F238E27FC236}">
              <a16:creationId xmlns:a16="http://schemas.microsoft.com/office/drawing/2014/main" xmlns="" id="{107EBA58-3A77-4EF7-B752-80EBB3F4846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68778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1300</xdr:row>
      <xdr:rowOff>47625</xdr:rowOff>
    </xdr:from>
    <xdr:ext cx="611505" cy="512445"/>
    <xdr:pic>
      <xdr:nvPicPr>
        <xdr:cNvPr id="102" name="Picture 101">
          <a:extLst>
            <a:ext uri="{FF2B5EF4-FFF2-40B4-BE49-F238E27FC236}">
              <a16:creationId xmlns:a16="http://schemas.microsoft.com/office/drawing/2014/main" xmlns="" id="{EE2010DB-CF05-4D09-8967-E41B110F1FE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601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1300</xdr:row>
      <xdr:rowOff>47625</xdr:rowOff>
    </xdr:from>
    <xdr:ext cx="611505" cy="512445"/>
    <xdr:pic>
      <xdr:nvPicPr>
        <xdr:cNvPr id="103" name="Picture 102">
          <a:extLst>
            <a:ext uri="{FF2B5EF4-FFF2-40B4-BE49-F238E27FC236}">
              <a16:creationId xmlns:a16="http://schemas.microsoft.com/office/drawing/2014/main" xmlns="" id="{E5DCD697-C66B-4EBC-86C4-BFB3242AA1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601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1300</xdr:row>
      <xdr:rowOff>47625</xdr:rowOff>
    </xdr:from>
    <xdr:ext cx="611505" cy="512445"/>
    <xdr:pic>
      <xdr:nvPicPr>
        <xdr:cNvPr id="104" name="Picture 103">
          <a:extLst>
            <a:ext uri="{FF2B5EF4-FFF2-40B4-BE49-F238E27FC236}">
              <a16:creationId xmlns:a16="http://schemas.microsoft.com/office/drawing/2014/main" xmlns="" id="{73362AEC-B9BB-49C0-8B2D-6FC4157818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601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1299</xdr:row>
      <xdr:rowOff>182880</xdr:rowOff>
    </xdr:from>
    <xdr:ext cx="601980" cy="830579"/>
    <xdr:pic>
      <xdr:nvPicPr>
        <xdr:cNvPr id="105" name="Picture 104">
          <a:extLst>
            <a:ext uri="{FF2B5EF4-FFF2-40B4-BE49-F238E27FC236}">
              <a16:creationId xmlns:a16="http://schemas.microsoft.com/office/drawing/2014/main" xmlns="" id="{C82172CE-68B6-43A7-B4B1-B32FDC9BD03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5458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1352</xdr:row>
      <xdr:rowOff>47625</xdr:rowOff>
    </xdr:from>
    <xdr:ext cx="611505" cy="512445"/>
    <xdr:pic>
      <xdr:nvPicPr>
        <xdr:cNvPr id="106" name="Picture 105">
          <a:extLst>
            <a:ext uri="{FF2B5EF4-FFF2-40B4-BE49-F238E27FC236}">
              <a16:creationId xmlns:a16="http://schemas.microsoft.com/office/drawing/2014/main" xmlns="" id="{807F12A7-6459-45BF-8AA2-30F5D4DD7E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69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1352</xdr:row>
      <xdr:rowOff>47625</xdr:rowOff>
    </xdr:from>
    <xdr:ext cx="611505" cy="512445"/>
    <xdr:pic>
      <xdr:nvPicPr>
        <xdr:cNvPr id="107" name="Picture 106">
          <a:extLst>
            <a:ext uri="{FF2B5EF4-FFF2-40B4-BE49-F238E27FC236}">
              <a16:creationId xmlns:a16="http://schemas.microsoft.com/office/drawing/2014/main" xmlns="" id="{0B59CFB0-FFF4-490F-9714-B27E968F9C8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69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1352</xdr:row>
      <xdr:rowOff>47625</xdr:rowOff>
    </xdr:from>
    <xdr:ext cx="611505" cy="512445"/>
    <xdr:pic>
      <xdr:nvPicPr>
        <xdr:cNvPr id="108" name="Picture 107">
          <a:extLst>
            <a:ext uri="{FF2B5EF4-FFF2-40B4-BE49-F238E27FC236}">
              <a16:creationId xmlns:a16="http://schemas.microsoft.com/office/drawing/2014/main" xmlns="" id="{343F8C21-F72B-4C3D-82DA-71E35858299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69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1351</xdr:row>
      <xdr:rowOff>182880</xdr:rowOff>
    </xdr:from>
    <xdr:ext cx="601980" cy="830579"/>
    <xdr:pic>
      <xdr:nvPicPr>
        <xdr:cNvPr id="109" name="Picture 108">
          <a:extLst>
            <a:ext uri="{FF2B5EF4-FFF2-40B4-BE49-F238E27FC236}">
              <a16:creationId xmlns:a16="http://schemas.microsoft.com/office/drawing/2014/main" xmlns="" id="{B84F61C7-D888-4282-AB28-B04D472D2E0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13820"/>
          <a:ext cx="601980" cy="83057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1404</xdr:row>
      <xdr:rowOff>47625</xdr:rowOff>
    </xdr:from>
    <xdr:ext cx="611505" cy="512445"/>
    <xdr:pic>
      <xdr:nvPicPr>
        <xdr:cNvPr id="110" name="Picture 109">
          <a:extLst>
            <a:ext uri="{FF2B5EF4-FFF2-40B4-BE49-F238E27FC236}">
              <a16:creationId xmlns:a16="http://schemas.microsoft.com/office/drawing/2014/main" xmlns="" id="{C7510DA5-E285-4BFD-AD8A-A39F86A46E2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937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1404</xdr:row>
      <xdr:rowOff>47625</xdr:rowOff>
    </xdr:from>
    <xdr:ext cx="611505" cy="512445"/>
    <xdr:pic>
      <xdr:nvPicPr>
        <xdr:cNvPr id="111" name="Picture 110">
          <a:extLst>
            <a:ext uri="{FF2B5EF4-FFF2-40B4-BE49-F238E27FC236}">
              <a16:creationId xmlns:a16="http://schemas.microsoft.com/office/drawing/2014/main" xmlns="" id="{EA1DA70B-C16C-4733-A0CA-22DDC16D15C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937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1404</xdr:row>
      <xdr:rowOff>47625</xdr:rowOff>
    </xdr:from>
    <xdr:ext cx="611505" cy="512445"/>
    <xdr:pic>
      <xdr:nvPicPr>
        <xdr:cNvPr id="112" name="Picture 111">
          <a:extLst>
            <a:ext uri="{FF2B5EF4-FFF2-40B4-BE49-F238E27FC236}">
              <a16:creationId xmlns:a16="http://schemas.microsoft.com/office/drawing/2014/main" xmlns="" id="{7097A43C-DED5-4EF0-87F1-DA25E90C42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93706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1403</xdr:row>
      <xdr:rowOff>182880</xdr:rowOff>
    </xdr:from>
    <xdr:ext cx="601980" cy="830579"/>
    <xdr:pic>
      <xdr:nvPicPr>
        <xdr:cNvPr id="113" name="Picture 112">
          <a:extLst>
            <a:ext uri="{FF2B5EF4-FFF2-40B4-BE49-F238E27FC236}">
              <a16:creationId xmlns:a16="http://schemas.microsoft.com/office/drawing/2014/main" xmlns="" id="{43234887-FF11-45EB-BB6C-07EEFA32BD4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8881820"/>
          <a:ext cx="601980" cy="830579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29" Type="http://schemas.openxmlformats.org/officeDocument/2006/relationships/printerSettings" Target="../printerSettings/printerSettings8.bin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hyperlink" Target="http://www.kcgurukulschool.in/" TargetMode="External"/><Relationship Id="rId30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printerSettings" Target="../printerSettings/printerSettings4.bin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topLeftCell="A16" zoomScale="95" zoomScaleNormal="95" workbookViewId="0">
      <selection activeCell="E47" sqref="E47"/>
    </sheetView>
  </sheetViews>
  <sheetFormatPr defaultColWidth="11.85546875" defaultRowHeight="15" x14ac:dyDescent="0.25"/>
  <sheetData>
    <row r="1" spans="1:28" ht="19.5" x14ac:dyDescent="0.3">
      <c r="A1" s="431" t="s">
        <v>64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2"/>
      <c r="X1" s="43"/>
      <c r="Y1" s="43"/>
      <c r="Z1" s="43"/>
      <c r="AA1" s="43"/>
      <c r="AB1" s="43"/>
    </row>
    <row r="2" spans="1:28" ht="17.25" x14ac:dyDescent="0.3">
      <c r="A2" s="44"/>
      <c r="B2" s="45" t="s">
        <v>65</v>
      </c>
      <c r="C2" s="45"/>
      <c r="D2" s="45" t="s">
        <v>67</v>
      </c>
      <c r="E2" s="45"/>
      <c r="F2" s="45" t="s">
        <v>68</v>
      </c>
      <c r="G2" s="45" t="s">
        <v>69</v>
      </c>
      <c r="H2" s="46">
        <v>2024</v>
      </c>
      <c r="I2" s="45"/>
      <c r="J2" s="45"/>
      <c r="K2" s="45" t="s">
        <v>70</v>
      </c>
      <c r="L2" s="45"/>
      <c r="M2" s="45"/>
      <c r="N2" s="45"/>
      <c r="O2" s="45"/>
      <c r="P2" s="47"/>
      <c r="Q2" s="45" t="s">
        <v>71</v>
      </c>
      <c r="R2" s="45">
        <v>18</v>
      </c>
      <c r="S2" s="45" t="s">
        <v>72</v>
      </c>
      <c r="T2" s="45"/>
      <c r="U2" s="45"/>
      <c r="V2" s="45"/>
      <c r="W2" s="45"/>
      <c r="X2" s="45"/>
      <c r="Y2" s="45"/>
      <c r="Z2" s="48"/>
      <c r="AA2" s="48"/>
      <c r="AB2" s="49"/>
    </row>
    <row r="3" spans="1:28" ht="60" customHeight="1" x14ac:dyDescent="0.25">
      <c r="A3" s="50" t="s">
        <v>73</v>
      </c>
      <c r="B3" s="51" t="s">
        <v>74</v>
      </c>
      <c r="C3" s="428" t="s">
        <v>707</v>
      </c>
      <c r="D3" s="52" t="s">
        <v>75</v>
      </c>
      <c r="E3" s="52" t="s">
        <v>76</v>
      </c>
      <c r="F3" s="52" t="s">
        <v>77</v>
      </c>
      <c r="G3" s="52" t="s">
        <v>78</v>
      </c>
      <c r="H3" s="52" t="s">
        <v>79</v>
      </c>
      <c r="I3" s="53" t="s">
        <v>80</v>
      </c>
      <c r="J3" s="53" t="s">
        <v>81</v>
      </c>
      <c r="K3" s="52" t="s">
        <v>82</v>
      </c>
      <c r="L3" s="433" t="s">
        <v>83</v>
      </c>
      <c r="M3" s="434"/>
      <c r="N3" s="52" t="s">
        <v>84</v>
      </c>
      <c r="O3" s="52" t="s">
        <v>85</v>
      </c>
      <c r="P3" s="52" t="s">
        <v>86</v>
      </c>
      <c r="Q3" s="435" t="s">
        <v>87</v>
      </c>
      <c r="R3" s="436"/>
      <c r="S3" s="54" t="s">
        <v>88</v>
      </c>
      <c r="T3" s="51" t="s">
        <v>89</v>
      </c>
      <c r="U3" s="55" t="s">
        <v>90</v>
      </c>
      <c r="V3" s="56" t="s">
        <v>91</v>
      </c>
      <c r="W3" s="57" t="s">
        <v>92</v>
      </c>
      <c r="X3" s="54" t="s">
        <v>93</v>
      </c>
      <c r="Y3" s="58" t="s">
        <v>94</v>
      </c>
      <c r="Z3" s="58" t="s">
        <v>95</v>
      </c>
      <c r="AA3" s="59" t="s">
        <v>96</v>
      </c>
      <c r="AB3" s="58" t="s">
        <v>97</v>
      </c>
    </row>
    <row r="4" spans="1:28" x14ac:dyDescent="0.25">
      <c r="A4" s="60"/>
      <c r="B4" s="51"/>
      <c r="D4" s="61"/>
      <c r="E4" s="61"/>
      <c r="F4" s="61"/>
      <c r="G4" s="62"/>
      <c r="H4" s="63"/>
      <c r="I4" s="64"/>
      <c r="J4" s="64"/>
      <c r="K4" s="52"/>
      <c r="L4" s="52" t="s">
        <v>98</v>
      </c>
      <c r="M4" s="52" t="s">
        <v>99</v>
      </c>
      <c r="N4" s="52"/>
      <c r="O4" s="52" t="s">
        <v>100</v>
      </c>
      <c r="P4" s="52"/>
      <c r="Q4" s="65" t="s">
        <v>98</v>
      </c>
      <c r="R4" s="65" t="s">
        <v>99</v>
      </c>
      <c r="S4" s="66"/>
      <c r="T4" s="67" t="s">
        <v>41</v>
      </c>
      <c r="U4" s="67" t="s">
        <v>66</v>
      </c>
      <c r="V4" s="68"/>
      <c r="W4" s="69"/>
      <c r="X4" s="66"/>
      <c r="Y4" s="68"/>
      <c r="Z4" s="66"/>
      <c r="AA4" s="69"/>
      <c r="AB4" s="66"/>
    </row>
    <row r="5" spans="1:28" ht="18.75" x14ac:dyDescent="0.3">
      <c r="A5" s="70">
        <v>1</v>
      </c>
      <c r="B5" s="71" t="s">
        <v>101</v>
      </c>
      <c r="C5" s="334">
        <v>171</v>
      </c>
      <c r="D5" s="72" t="s">
        <v>102</v>
      </c>
      <c r="E5" s="73">
        <v>43224</v>
      </c>
      <c r="F5" s="74" t="s">
        <v>103</v>
      </c>
      <c r="G5" s="75" t="s">
        <v>104</v>
      </c>
      <c r="H5" s="76">
        <v>40416</v>
      </c>
      <c r="I5" s="77" t="s">
        <v>105</v>
      </c>
      <c r="J5" s="77" t="s">
        <v>106</v>
      </c>
      <c r="K5" s="78" t="s">
        <v>107</v>
      </c>
      <c r="L5" s="79">
        <v>9419100553</v>
      </c>
      <c r="M5" s="80">
        <v>9149493910</v>
      </c>
      <c r="N5" s="81" t="s">
        <v>108</v>
      </c>
      <c r="O5" s="82" t="s">
        <v>109</v>
      </c>
      <c r="P5" s="83" t="s">
        <v>110</v>
      </c>
      <c r="Q5" s="81" t="s">
        <v>111</v>
      </c>
      <c r="R5" s="81" t="s">
        <v>112</v>
      </c>
      <c r="S5" s="84" t="s">
        <v>113</v>
      </c>
      <c r="T5" s="84" t="s">
        <v>114</v>
      </c>
      <c r="U5" s="84" t="s">
        <v>115</v>
      </c>
      <c r="V5" s="78" t="s">
        <v>116</v>
      </c>
      <c r="W5" s="85"/>
      <c r="X5" s="86"/>
      <c r="Y5" s="86"/>
      <c r="Z5" s="87" t="s">
        <v>117</v>
      </c>
      <c r="AA5" s="88">
        <v>75.709999999999994</v>
      </c>
      <c r="AB5" s="82" t="s">
        <v>118</v>
      </c>
    </row>
    <row r="6" spans="1:28" ht="25.5" x14ac:dyDescent="0.3">
      <c r="A6" s="70">
        <v>2</v>
      </c>
      <c r="B6" s="71" t="s">
        <v>119</v>
      </c>
      <c r="C6" s="334">
        <v>187</v>
      </c>
      <c r="D6" s="72" t="s">
        <v>120</v>
      </c>
      <c r="E6" s="73">
        <v>41729</v>
      </c>
      <c r="F6" s="74" t="s">
        <v>121</v>
      </c>
      <c r="G6" s="75" t="s">
        <v>104</v>
      </c>
      <c r="H6" s="76">
        <v>40417</v>
      </c>
      <c r="I6" s="77" t="s">
        <v>122</v>
      </c>
      <c r="J6" s="77" t="s">
        <v>123</v>
      </c>
      <c r="K6" s="78" t="s">
        <v>124</v>
      </c>
      <c r="L6" s="79">
        <v>9419144298</v>
      </c>
      <c r="M6" s="80">
        <v>8492024298</v>
      </c>
      <c r="N6" s="81" t="s">
        <v>125</v>
      </c>
      <c r="O6" s="82" t="s">
        <v>109</v>
      </c>
      <c r="P6" s="83" t="s">
        <v>126</v>
      </c>
      <c r="Q6" s="81" t="s">
        <v>127</v>
      </c>
      <c r="R6" s="81" t="s">
        <v>112</v>
      </c>
      <c r="S6" s="84" t="s">
        <v>128</v>
      </c>
      <c r="T6" s="84" t="s">
        <v>129</v>
      </c>
      <c r="U6" s="84" t="s">
        <v>130</v>
      </c>
      <c r="V6" s="78" t="s">
        <v>131</v>
      </c>
      <c r="W6" s="85"/>
      <c r="X6" s="86"/>
      <c r="Y6" s="86"/>
      <c r="Z6" s="87" t="s">
        <v>117</v>
      </c>
      <c r="AA6" s="88">
        <v>49</v>
      </c>
      <c r="AB6" s="82" t="s">
        <v>132</v>
      </c>
    </row>
    <row r="7" spans="1:28" ht="21" customHeight="1" x14ac:dyDescent="0.3">
      <c r="A7" s="70">
        <v>3</v>
      </c>
      <c r="B7" s="71" t="s">
        <v>133</v>
      </c>
      <c r="C7" s="334">
        <v>178</v>
      </c>
      <c r="D7" s="72" t="s">
        <v>134</v>
      </c>
      <c r="E7" s="73">
        <v>42890</v>
      </c>
      <c r="F7" s="74" t="s">
        <v>135</v>
      </c>
      <c r="G7" s="75" t="s">
        <v>104</v>
      </c>
      <c r="H7" s="76">
        <v>40682</v>
      </c>
      <c r="I7" s="77" t="s">
        <v>136</v>
      </c>
      <c r="J7" s="77" t="s">
        <v>137</v>
      </c>
      <c r="K7" s="77" t="s">
        <v>138</v>
      </c>
      <c r="L7" s="80">
        <v>9858100178</v>
      </c>
      <c r="M7" s="79">
        <v>8082800178</v>
      </c>
      <c r="N7" s="81" t="s">
        <v>108</v>
      </c>
      <c r="O7" s="82" t="s">
        <v>109</v>
      </c>
      <c r="P7" s="83" t="s">
        <v>139</v>
      </c>
      <c r="Q7" s="81" t="s">
        <v>140</v>
      </c>
      <c r="R7" s="81" t="s">
        <v>112</v>
      </c>
      <c r="S7" s="89" t="s">
        <v>141</v>
      </c>
      <c r="T7" s="84" t="s">
        <v>142</v>
      </c>
      <c r="U7" s="84" t="s">
        <v>143</v>
      </c>
      <c r="V7" s="78" t="s">
        <v>144</v>
      </c>
      <c r="W7" s="85"/>
      <c r="X7" s="86"/>
      <c r="Y7" s="86"/>
      <c r="Z7" s="87" t="s">
        <v>117</v>
      </c>
      <c r="AA7" s="88">
        <v>40</v>
      </c>
      <c r="AB7" s="82" t="s">
        <v>145</v>
      </c>
    </row>
    <row r="8" spans="1:28" ht="21" customHeight="1" x14ac:dyDescent="0.3">
      <c r="A8" s="70">
        <v>4</v>
      </c>
      <c r="B8" s="71" t="s">
        <v>411</v>
      </c>
      <c r="C8" s="334">
        <v>197</v>
      </c>
      <c r="D8" s="82" t="s">
        <v>147</v>
      </c>
      <c r="E8" s="73">
        <v>45013</v>
      </c>
      <c r="F8" s="74" t="s">
        <v>148</v>
      </c>
      <c r="G8" s="90" t="s">
        <v>104</v>
      </c>
      <c r="H8" s="91">
        <v>40772</v>
      </c>
      <c r="I8" s="83" t="s">
        <v>474</v>
      </c>
      <c r="J8" s="83" t="s">
        <v>473</v>
      </c>
      <c r="K8" s="83" t="s">
        <v>150</v>
      </c>
      <c r="L8" s="82">
        <v>8082914366</v>
      </c>
      <c r="M8" s="82">
        <v>9797444729</v>
      </c>
      <c r="N8" s="86"/>
      <c r="O8" s="82" t="s">
        <v>109</v>
      </c>
      <c r="P8" s="83" t="s">
        <v>151</v>
      </c>
      <c r="Q8" s="83" t="s">
        <v>152</v>
      </c>
      <c r="R8" s="83" t="s">
        <v>153</v>
      </c>
      <c r="S8" s="86"/>
      <c r="T8" s="78" t="s">
        <v>154</v>
      </c>
      <c r="U8" s="78" t="s">
        <v>155</v>
      </c>
      <c r="V8" s="78" t="s">
        <v>156</v>
      </c>
      <c r="W8" s="86"/>
      <c r="X8" s="86"/>
      <c r="Y8" s="86"/>
      <c r="Z8" s="87" t="s">
        <v>117</v>
      </c>
      <c r="AA8" s="86"/>
      <c r="AB8" s="82" t="s">
        <v>157</v>
      </c>
    </row>
    <row r="9" spans="1:28" ht="19.149999999999999" customHeight="1" x14ac:dyDescent="0.3">
      <c r="A9" s="70">
        <v>5</v>
      </c>
      <c r="B9" s="71" t="s">
        <v>158</v>
      </c>
      <c r="C9" s="334">
        <v>187</v>
      </c>
      <c r="D9" s="72" t="s">
        <v>159</v>
      </c>
      <c r="E9" s="73">
        <v>42829</v>
      </c>
      <c r="F9" s="74" t="s">
        <v>160</v>
      </c>
      <c r="G9" s="75" t="s">
        <v>104</v>
      </c>
      <c r="H9" s="76">
        <v>40622</v>
      </c>
      <c r="I9" s="77" t="s">
        <v>161</v>
      </c>
      <c r="J9" s="77" t="s">
        <v>162</v>
      </c>
      <c r="K9" s="92" t="s">
        <v>163</v>
      </c>
      <c r="L9" s="80">
        <v>9419134187</v>
      </c>
      <c r="M9" s="80">
        <v>6006206070</v>
      </c>
      <c r="N9" s="81" t="s">
        <v>108</v>
      </c>
      <c r="O9" s="82" t="s">
        <v>109</v>
      </c>
      <c r="P9" s="83" t="s">
        <v>151</v>
      </c>
      <c r="Q9" s="81" t="s">
        <v>111</v>
      </c>
      <c r="R9" s="81" t="s">
        <v>112</v>
      </c>
      <c r="S9" s="84" t="s">
        <v>164</v>
      </c>
      <c r="T9" s="84" t="s">
        <v>165</v>
      </c>
      <c r="U9" s="84" t="s">
        <v>166</v>
      </c>
      <c r="V9" s="78" t="s">
        <v>167</v>
      </c>
      <c r="W9" s="85"/>
      <c r="X9" s="86"/>
      <c r="Y9" s="86"/>
      <c r="Z9" s="87" t="s">
        <v>117</v>
      </c>
      <c r="AA9" s="88">
        <v>90.2</v>
      </c>
      <c r="AB9" s="82" t="s">
        <v>168</v>
      </c>
    </row>
    <row r="10" spans="1:28" ht="20.45" customHeight="1" x14ac:dyDescent="0.3">
      <c r="A10" s="70">
        <v>6</v>
      </c>
      <c r="B10" s="71" t="s">
        <v>169</v>
      </c>
      <c r="C10" s="334">
        <v>199</v>
      </c>
      <c r="D10" s="72" t="s">
        <v>170</v>
      </c>
      <c r="E10" s="73">
        <v>41675</v>
      </c>
      <c r="F10" s="74" t="s">
        <v>171</v>
      </c>
      <c r="G10" s="75" t="s">
        <v>172</v>
      </c>
      <c r="H10" s="76">
        <v>40640</v>
      </c>
      <c r="I10" s="77" t="s">
        <v>173</v>
      </c>
      <c r="J10" s="77" t="s">
        <v>174</v>
      </c>
      <c r="K10" s="77" t="s">
        <v>175</v>
      </c>
      <c r="L10" s="79">
        <v>8492880353</v>
      </c>
      <c r="M10" s="80">
        <v>7051304655</v>
      </c>
      <c r="N10" s="81" t="s">
        <v>108</v>
      </c>
      <c r="O10" s="82" t="s">
        <v>109</v>
      </c>
      <c r="P10" s="83" t="s">
        <v>110</v>
      </c>
      <c r="Q10" s="81" t="s">
        <v>111</v>
      </c>
      <c r="R10" s="81" t="s">
        <v>112</v>
      </c>
      <c r="S10" s="84" t="s">
        <v>176</v>
      </c>
      <c r="T10" s="84" t="s">
        <v>177</v>
      </c>
      <c r="U10" s="84" t="s">
        <v>166</v>
      </c>
      <c r="V10" s="78" t="s">
        <v>131</v>
      </c>
      <c r="W10" s="85"/>
      <c r="X10" s="86"/>
      <c r="Y10" s="86"/>
      <c r="Z10" s="87" t="s">
        <v>117</v>
      </c>
      <c r="AA10" s="88">
        <v>72.5</v>
      </c>
      <c r="AB10" s="82" t="s">
        <v>178</v>
      </c>
    </row>
    <row r="11" spans="1:28" ht="21" customHeight="1" x14ac:dyDescent="0.3">
      <c r="A11" s="70">
        <v>7</v>
      </c>
      <c r="B11" s="71" t="s">
        <v>179</v>
      </c>
      <c r="C11" s="334">
        <v>197</v>
      </c>
      <c r="D11" s="72" t="s">
        <v>180</v>
      </c>
      <c r="E11" s="73">
        <v>44259</v>
      </c>
      <c r="F11" s="74" t="s">
        <v>181</v>
      </c>
      <c r="G11" s="75" t="s">
        <v>104</v>
      </c>
      <c r="H11" s="76">
        <v>40799</v>
      </c>
      <c r="I11" s="77" t="s">
        <v>182</v>
      </c>
      <c r="J11" s="77" t="s">
        <v>183</v>
      </c>
      <c r="K11" s="77" t="s">
        <v>184</v>
      </c>
      <c r="L11" s="82">
        <v>9419630067</v>
      </c>
      <c r="M11" s="80">
        <v>7889631289</v>
      </c>
      <c r="N11" s="81" t="s">
        <v>108</v>
      </c>
      <c r="O11" s="82" t="s">
        <v>109</v>
      </c>
      <c r="P11" s="83" t="s">
        <v>126</v>
      </c>
      <c r="Q11" s="81" t="s">
        <v>185</v>
      </c>
      <c r="R11" s="81" t="s">
        <v>186</v>
      </c>
      <c r="S11" s="84" t="s">
        <v>187</v>
      </c>
      <c r="T11" s="84" t="s">
        <v>188</v>
      </c>
      <c r="U11" s="84" t="s">
        <v>189</v>
      </c>
      <c r="V11" s="78" t="s">
        <v>190</v>
      </c>
      <c r="W11" s="85"/>
      <c r="X11" s="86"/>
      <c r="Y11" s="86"/>
      <c r="Z11" s="87" t="s">
        <v>117</v>
      </c>
      <c r="AA11" s="88">
        <v>68.8</v>
      </c>
      <c r="AB11" s="82" t="s">
        <v>178</v>
      </c>
    </row>
    <row r="12" spans="1:28" ht="25.5" x14ac:dyDescent="0.3">
      <c r="A12" s="70">
        <v>8</v>
      </c>
      <c r="B12" s="71" t="s">
        <v>191</v>
      </c>
      <c r="C12" s="334">
        <v>168</v>
      </c>
      <c r="D12" s="72" t="s">
        <v>192</v>
      </c>
      <c r="E12" s="73">
        <v>44821</v>
      </c>
      <c r="F12" s="84" t="s">
        <v>193</v>
      </c>
      <c r="G12" s="75" t="s">
        <v>172</v>
      </c>
      <c r="H12" s="93">
        <v>41290</v>
      </c>
      <c r="I12" s="77" t="s">
        <v>194</v>
      </c>
      <c r="J12" s="77" t="s">
        <v>195</v>
      </c>
      <c r="K12" s="78" t="s">
        <v>196</v>
      </c>
      <c r="L12" s="79">
        <v>8434822114</v>
      </c>
      <c r="M12" s="82">
        <v>8789785318</v>
      </c>
      <c r="N12" s="89"/>
      <c r="O12" s="82" t="s">
        <v>109</v>
      </c>
      <c r="P12" s="83" t="s">
        <v>139</v>
      </c>
      <c r="Q12" s="81" t="s">
        <v>197</v>
      </c>
      <c r="R12" s="81" t="s">
        <v>112</v>
      </c>
      <c r="S12" s="84"/>
      <c r="T12" s="84" t="s">
        <v>198</v>
      </c>
      <c r="U12" s="84" t="s">
        <v>199</v>
      </c>
      <c r="V12" s="78" t="s">
        <v>200</v>
      </c>
      <c r="W12" s="85"/>
      <c r="X12" s="86"/>
      <c r="Y12" s="86"/>
      <c r="Z12" s="87" t="s">
        <v>117</v>
      </c>
      <c r="AA12" s="94">
        <v>62.2</v>
      </c>
      <c r="AB12" s="82" t="s">
        <v>201</v>
      </c>
    </row>
    <row r="13" spans="1:28" ht="25.15" customHeight="1" x14ac:dyDescent="0.3">
      <c r="A13" s="70">
        <v>9</v>
      </c>
      <c r="B13" s="71" t="s">
        <v>202</v>
      </c>
      <c r="C13" s="334">
        <v>186</v>
      </c>
      <c r="D13" s="72" t="s">
        <v>203</v>
      </c>
      <c r="E13" s="73">
        <v>42890</v>
      </c>
      <c r="F13" s="74" t="s">
        <v>204</v>
      </c>
      <c r="G13" s="75" t="s">
        <v>172</v>
      </c>
      <c r="H13" s="76">
        <v>40787</v>
      </c>
      <c r="I13" s="77" t="s">
        <v>205</v>
      </c>
      <c r="J13" s="77" t="s">
        <v>206</v>
      </c>
      <c r="K13" s="77" t="s">
        <v>207</v>
      </c>
      <c r="L13" s="79">
        <v>7006172316</v>
      </c>
      <c r="M13" s="80">
        <v>8717027126</v>
      </c>
      <c r="N13" s="81" t="s">
        <v>108</v>
      </c>
      <c r="O13" s="82" t="s">
        <v>109</v>
      </c>
      <c r="P13" s="83" t="s">
        <v>151</v>
      </c>
      <c r="Q13" s="81" t="s">
        <v>208</v>
      </c>
      <c r="R13" s="81" t="s">
        <v>112</v>
      </c>
      <c r="S13" s="84" t="s">
        <v>209</v>
      </c>
      <c r="T13" s="84" t="s">
        <v>210</v>
      </c>
      <c r="U13" s="84" t="s">
        <v>211</v>
      </c>
      <c r="V13" s="78" t="s">
        <v>212</v>
      </c>
      <c r="W13" s="85"/>
      <c r="X13" s="86"/>
      <c r="Y13" s="86"/>
      <c r="Z13" s="87" t="s">
        <v>117</v>
      </c>
      <c r="AA13" s="88">
        <v>54.9</v>
      </c>
      <c r="AB13" s="82" t="s">
        <v>168</v>
      </c>
    </row>
    <row r="14" spans="1:28" ht="18" customHeight="1" x14ac:dyDescent="0.3">
      <c r="A14" s="70">
        <v>10</v>
      </c>
      <c r="B14" s="71" t="s">
        <v>213</v>
      </c>
      <c r="C14" s="334">
        <v>194</v>
      </c>
      <c r="D14" s="72" t="s">
        <v>214</v>
      </c>
      <c r="E14" s="73">
        <v>44655</v>
      </c>
      <c r="F14" s="74" t="s">
        <v>215</v>
      </c>
      <c r="G14" s="75" t="s">
        <v>104</v>
      </c>
      <c r="H14" s="76">
        <v>40803</v>
      </c>
      <c r="I14" s="77" t="s">
        <v>216</v>
      </c>
      <c r="J14" s="77" t="s">
        <v>217</v>
      </c>
      <c r="K14" s="78" t="s">
        <v>218</v>
      </c>
      <c r="L14" s="80">
        <v>7298106761</v>
      </c>
      <c r="M14" s="79">
        <v>7051066636</v>
      </c>
      <c r="N14" s="81"/>
      <c r="O14" s="82" t="s">
        <v>109</v>
      </c>
      <c r="P14" s="83" t="s">
        <v>110</v>
      </c>
      <c r="Q14" s="81" t="s">
        <v>208</v>
      </c>
      <c r="R14" s="81" t="s">
        <v>112</v>
      </c>
      <c r="S14" s="95"/>
      <c r="T14" s="84" t="s">
        <v>198</v>
      </c>
      <c r="U14" s="84" t="s">
        <v>198</v>
      </c>
      <c r="V14" s="78" t="s">
        <v>200</v>
      </c>
      <c r="W14" s="85"/>
      <c r="X14" s="86"/>
      <c r="Y14" s="86"/>
      <c r="Z14" s="87" t="s">
        <v>117</v>
      </c>
      <c r="AA14" s="88">
        <v>43.6</v>
      </c>
      <c r="AB14" s="82" t="s">
        <v>145</v>
      </c>
    </row>
    <row r="15" spans="1:28" ht="21.6" customHeight="1" x14ac:dyDescent="0.3">
      <c r="A15" s="70">
        <v>11</v>
      </c>
      <c r="B15" s="71" t="s">
        <v>219</v>
      </c>
      <c r="C15" s="334">
        <v>203</v>
      </c>
      <c r="D15" s="72" t="s">
        <v>220</v>
      </c>
      <c r="E15" s="73">
        <v>42829</v>
      </c>
      <c r="F15" s="74" t="s">
        <v>221</v>
      </c>
      <c r="G15" s="75" t="s">
        <v>172</v>
      </c>
      <c r="H15" s="76">
        <v>40779</v>
      </c>
      <c r="I15" s="77" t="s">
        <v>222</v>
      </c>
      <c r="J15" s="77" t="s">
        <v>223</v>
      </c>
      <c r="K15" s="77" t="s">
        <v>224</v>
      </c>
      <c r="L15" s="79">
        <v>6005374804</v>
      </c>
      <c r="M15" s="80">
        <v>9596829164</v>
      </c>
      <c r="N15" s="81" t="s">
        <v>225</v>
      </c>
      <c r="O15" s="82" t="s">
        <v>109</v>
      </c>
      <c r="P15" s="83" t="s">
        <v>126</v>
      </c>
      <c r="Q15" s="81" t="s">
        <v>111</v>
      </c>
      <c r="R15" s="81" t="s">
        <v>226</v>
      </c>
      <c r="S15" s="84" t="s">
        <v>227</v>
      </c>
      <c r="T15" s="84" t="s">
        <v>228</v>
      </c>
      <c r="U15" s="84" t="s">
        <v>189</v>
      </c>
      <c r="V15" s="78" t="s">
        <v>200</v>
      </c>
      <c r="W15" s="85"/>
      <c r="X15" s="86"/>
      <c r="Y15" s="86"/>
      <c r="Z15" s="87" t="s">
        <v>117</v>
      </c>
      <c r="AA15" s="88">
        <v>63.2</v>
      </c>
      <c r="AB15" s="82" t="s">
        <v>229</v>
      </c>
    </row>
    <row r="16" spans="1:28" ht="25.15" customHeight="1" x14ac:dyDescent="0.3">
      <c r="A16" s="70">
        <v>12</v>
      </c>
      <c r="B16" s="71" t="s">
        <v>230</v>
      </c>
      <c r="C16" s="334">
        <v>201</v>
      </c>
      <c r="D16" s="72" t="s">
        <v>231</v>
      </c>
      <c r="E16" s="73">
        <v>44245</v>
      </c>
      <c r="F16" s="74" t="s">
        <v>232</v>
      </c>
      <c r="G16" s="75" t="s">
        <v>172</v>
      </c>
      <c r="H16" s="76">
        <v>40829</v>
      </c>
      <c r="I16" s="77" t="s">
        <v>233</v>
      </c>
      <c r="J16" s="77" t="s">
        <v>234</v>
      </c>
      <c r="K16" s="77" t="s">
        <v>235</v>
      </c>
      <c r="L16" s="79">
        <v>7006366468</v>
      </c>
      <c r="M16" s="80">
        <v>8491096054</v>
      </c>
      <c r="N16" s="81" t="s">
        <v>108</v>
      </c>
      <c r="O16" s="82" t="s">
        <v>109</v>
      </c>
      <c r="P16" s="83" t="s">
        <v>139</v>
      </c>
      <c r="Q16" s="81" t="s">
        <v>208</v>
      </c>
      <c r="R16" s="81" t="s">
        <v>112</v>
      </c>
      <c r="S16" s="95"/>
      <c r="T16" s="84" t="s">
        <v>198</v>
      </c>
      <c r="U16" s="84" t="s">
        <v>199</v>
      </c>
      <c r="V16" s="78" t="s">
        <v>236</v>
      </c>
      <c r="W16" s="85"/>
      <c r="X16" s="86"/>
      <c r="Y16" s="86"/>
      <c r="Z16" s="87" t="s">
        <v>117</v>
      </c>
      <c r="AA16" s="88">
        <v>78.7</v>
      </c>
      <c r="AB16" s="82" t="s">
        <v>237</v>
      </c>
    </row>
    <row r="17" spans="1:28" ht="22.15" customHeight="1" x14ac:dyDescent="0.3">
      <c r="A17" s="70">
        <v>13</v>
      </c>
      <c r="B17" s="71" t="s">
        <v>238</v>
      </c>
      <c r="C17" s="334">
        <v>187</v>
      </c>
      <c r="D17" s="72" t="s">
        <v>239</v>
      </c>
      <c r="E17" s="73">
        <v>44637</v>
      </c>
      <c r="F17" s="74" t="s">
        <v>240</v>
      </c>
      <c r="G17" s="75" t="s">
        <v>172</v>
      </c>
      <c r="H17" s="76">
        <v>40571</v>
      </c>
      <c r="I17" s="77" t="s">
        <v>241</v>
      </c>
      <c r="J17" s="77" t="s">
        <v>242</v>
      </c>
      <c r="K17" s="96" t="s">
        <v>243</v>
      </c>
      <c r="L17" s="80">
        <v>9682198905</v>
      </c>
      <c r="M17" s="80">
        <v>6006281056</v>
      </c>
      <c r="N17" s="81" t="s">
        <v>108</v>
      </c>
      <c r="O17" s="82" t="s">
        <v>109</v>
      </c>
      <c r="P17" s="83" t="s">
        <v>151</v>
      </c>
      <c r="Q17" s="81" t="s">
        <v>111</v>
      </c>
      <c r="R17" s="81" t="s">
        <v>112</v>
      </c>
      <c r="S17" s="95"/>
      <c r="T17" s="84" t="s">
        <v>198</v>
      </c>
      <c r="U17" s="84" t="s">
        <v>198</v>
      </c>
      <c r="V17" s="78" t="s">
        <v>190</v>
      </c>
      <c r="W17" s="85"/>
      <c r="X17" s="86"/>
      <c r="Y17" s="86"/>
      <c r="Z17" s="87" t="s">
        <v>117</v>
      </c>
      <c r="AA17" s="88">
        <v>58.5</v>
      </c>
      <c r="AB17" s="82" t="s">
        <v>244</v>
      </c>
    </row>
    <row r="18" spans="1:28" ht="18.75" x14ac:dyDescent="0.3">
      <c r="A18" s="70">
        <v>14</v>
      </c>
      <c r="B18" s="97" t="s">
        <v>245</v>
      </c>
      <c r="C18" s="334">
        <v>177</v>
      </c>
      <c r="D18" s="98" t="s">
        <v>246</v>
      </c>
      <c r="E18" s="73">
        <v>45203</v>
      </c>
      <c r="F18" s="74" t="s">
        <v>472</v>
      </c>
      <c r="G18" s="75" t="s">
        <v>104</v>
      </c>
      <c r="H18" s="91">
        <v>40418</v>
      </c>
      <c r="I18" s="83" t="s">
        <v>247</v>
      </c>
      <c r="J18" s="83" t="s">
        <v>248</v>
      </c>
      <c r="K18" s="83" t="s">
        <v>249</v>
      </c>
      <c r="L18" s="82">
        <v>7006462535</v>
      </c>
      <c r="M18" s="82">
        <v>9682635557</v>
      </c>
      <c r="N18" s="86"/>
      <c r="O18" s="86"/>
      <c r="P18" s="83" t="s">
        <v>110</v>
      </c>
      <c r="Q18" s="83" t="s">
        <v>250</v>
      </c>
      <c r="R18" s="81" t="s">
        <v>112</v>
      </c>
      <c r="S18" s="86"/>
      <c r="T18" s="78" t="s">
        <v>251</v>
      </c>
      <c r="U18" s="78" t="s">
        <v>252</v>
      </c>
      <c r="V18" s="78" t="s">
        <v>253</v>
      </c>
      <c r="W18" s="86"/>
      <c r="X18" s="86"/>
      <c r="Y18" s="86"/>
      <c r="Z18" s="87" t="s">
        <v>117</v>
      </c>
      <c r="AA18" s="86"/>
      <c r="AB18" s="82" t="s">
        <v>157</v>
      </c>
    </row>
    <row r="19" spans="1:28" ht="18.600000000000001" customHeight="1" x14ac:dyDescent="0.3">
      <c r="A19" s="70">
        <v>15</v>
      </c>
      <c r="B19" s="71" t="s">
        <v>254</v>
      </c>
      <c r="C19" s="334">
        <v>178</v>
      </c>
      <c r="D19" s="99" t="s">
        <v>255</v>
      </c>
      <c r="E19" s="73">
        <v>44039</v>
      </c>
      <c r="F19" s="74" t="s">
        <v>256</v>
      </c>
      <c r="G19" s="75" t="s">
        <v>104</v>
      </c>
      <c r="H19" s="93">
        <v>40673</v>
      </c>
      <c r="I19" s="77" t="s">
        <v>257</v>
      </c>
      <c r="J19" s="77" t="s">
        <v>258</v>
      </c>
      <c r="K19" s="77" t="s">
        <v>259</v>
      </c>
      <c r="L19" s="80">
        <v>9055508187</v>
      </c>
      <c r="M19" s="79">
        <v>9149609270</v>
      </c>
      <c r="N19" s="81" t="s">
        <v>108</v>
      </c>
      <c r="O19" s="82" t="s">
        <v>109</v>
      </c>
      <c r="P19" s="83" t="s">
        <v>110</v>
      </c>
      <c r="Q19" s="81" t="s">
        <v>260</v>
      </c>
      <c r="R19" s="81" t="s">
        <v>112</v>
      </c>
      <c r="S19" s="84" t="s">
        <v>261</v>
      </c>
      <c r="T19" s="84" t="s">
        <v>262</v>
      </c>
      <c r="U19" s="84" t="s">
        <v>263</v>
      </c>
      <c r="V19" s="78" t="s">
        <v>212</v>
      </c>
      <c r="W19" s="85"/>
      <c r="X19" s="86"/>
      <c r="Y19" s="86"/>
      <c r="Z19" s="87" t="s">
        <v>117</v>
      </c>
      <c r="AA19" s="88">
        <v>72.3</v>
      </c>
      <c r="AB19" s="82" t="s">
        <v>229</v>
      </c>
    </row>
    <row r="20" spans="1:28" ht="18.600000000000001" customHeight="1" x14ac:dyDescent="0.3">
      <c r="A20" s="70">
        <v>16</v>
      </c>
      <c r="B20" s="71" t="s">
        <v>264</v>
      </c>
      <c r="C20" s="334">
        <v>174</v>
      </c>
      <c r="D20" s="72" t="s">
        <v>265</v>
      </c>
      <c r="E20" s="73">
        <v>42829</v>
      </c>
      <c r="F20" s="74" t="s">
        <v>266</v>
      </c>
      <c r="G20" s="75" t="s">
        <v>172</v>
      </c>
      <c r="H20" s="76">
        <v>40771</v>
      </c>
      <c r="I20" s="77" t="s">
        <v>267</v>
      </c>
      <c r="J20" s="77" t="s">
        <v>268</v>
      </c>
      <c r="K20" s="100" t="s">
        <v>269</v>
      </c>
      <c r="L20" s="79">
        <v>9796612336</v>
      </c>
      <c r="M20" s="80">
        <v>9796266030</v>
      </c>
      <c r="N20" s="81" t="s">
        <v>108</v>
      </c>
      <c r="O20" s="82" t="s">
        <v>109</v>
      </c>
      <c r="P20" s="83" t="s">
        <v>126</v>
      </c>
      <c r="Q20" s="81" t="s">
        <v>111</v>
      </c>
      <c r="R20" s="81" t="s">
        <v>270</v>
      </c>
      <c r="S20" s="74"/>
      <c r="T20" s="101" t="s">
        <v>271</v>
      </c>
      <c r="U20" s="101" t="s">
        <v>272</v>
      </c>
      <c r="V20" s="78" t="s">
        <v>200</v>
      </c>
      <c r="W20" s="102"/>
      <c r="X20" s="82"/>
      <c r="Y20" s="82"/>
      <c r="Z20" s="87" t="s">
        <v>117</v>
      </c>
      <c r="AA20" s="88">
        <v>77.400000000000006</v>
      </c>
      <c r="AB20" s="82" t="s">
        <v>273</v>
      </c>
    </row>
    <row r="21" spans="1:28" ht="25.9" customHeight="1" x14ac:dyDescent="0.3">
      <c r="A21" s="70">
        <v>17</v>
      </c>
      <c r="B21" s="71" t="s">
        <v>274</v>
      </c>
      <c r="C21" s="334">
        <v>196</v>
      </c>
      <c r="D21" s="72" t="s">
        <v>275</v>
      </c>
      <c r="E21" s="73">
        <v>41918</v>
      </c>
      <c r="F21" s="74" t="s">
        <v>276</v>
      </c>
      <c r="G21" s="75" t="s">
        <v>104</v>
      </c>
      <c r="H21" s="76">
        <v>40957</v>
      </c>
      <c r="I21" s="77" t="s">
        <v>277</v>
      </c>
      <c r="J21" s="77" t="s">
        <v>278</v>
      </c>
      <c r="K21" s="103" t="s">
        <v>279</v>
      </c>
      <c r="L21" s="80">
        <v>9419168408</v>
      </c>
      <c r="M21" s="80">
        <v>9858777045</v>
      </c>
      <c r="N21" s="81" t="s">
        <v>125</v>
      </c>
      <c r="O21" s="82" t="s">
        <v>109</v>
      </c>
      <c r="P21" s="83" t="s">
        <v>139</v>
      </c>
      <c r="Q21" s="81" t="s">
        <v>280</v>
      </c>
      <c r="R21" s="81" t="s">
        <v>112</v>
      </c>
      <c r="S21" s="84" t="s">
        <v>281</v>
      </c>
      <c r="T21" s="71" t="s">
        <v>282</v>
      </c>
      <c r="U21" s="84" t="s">
        <v>252</v>
      </c>
      <c r="V21" s="78" t="s">
        <v>212</v>
      </c>
      <c r="W21" s="102"/>
      <c r="X21" s="82"/>
      <c r="Y21" s="86"/>
      <c r="Z21" s="87" t="s">
        <v>117</v>
      </c>
      <c r="AA21" s="88">
        <v>47.9</v>
      </c>
      <c r="AB21" s="82" t="s">
        <v>145</v>
      </c>
    </row>
    <row r="22" spans="1:28" ht="22.9" customHeight="1" x14ac:dyDescent="0.3">
      <c r="A22" s="70">
        <v>18</v>
      </c>
      <c r="B22" s="71" t="s">
        <v>283</v>
      </c>
      <c r="C22" s="334">
        <v>184</v>
      </c>
      <c r="D22" s="72" t="s">
        <v>284</v>
      </c>
      <c r="E22" s="73">
        <v>41880</v>
      </c>
      <c r="F22" s="74" t="s">
        <v>285</v>
      </c>
      <c r="G22" s="75" t="s">
        <v>172</v>
      </c>
      <c r="H22" s="76">
        <v>40735</v>
      </c>
      <c r="I22" s="77" t="s">
        <v>286</v>
      </c>
      <c r="J22" s="77" t="s">
        <v>287</v>
      </c>
      <c r="K22" s="104" t="s">
        <v>288</v>
      </c>
      <c r="L22" s="79">
        <v>9810185594</v>
      </c>
      <c r="M22" s="80">
        <v>9854200786</v>
      </c>
      <c r="N22" s="81" t="s">
        <v>125</v>
      </c>
      <c r="O22" s="82" t="s">
        <v>109</v>
      </c>
      <c r="P22" s="83" t="s">
        <v>151</v>
      </c>
      <c r="Q22" s="81" t="s">
        <v>111</v>
      </c>
      <c r="R22" s="81" t="s">
        <v>186</v>
      </c>
      <c r="S22" s="84" t="s">
        <v>289</v>
      </c>
      <c r="T22" s="71" t="s">
        <v>290</v>
      </c>
      <c r="U22" s="84" t="s">
        <v>291</v>
      </c>
      <c r="V22" s="78" t="s">
        <v>116</v>
      </c>
      <c r="W22" s="85"/>
      <c r="X22" s="86"/>
      <c r="Y22" s="86"/>
      <c r="Z22" s="87" t="s">
        <v>117</v>
      </c>
      <c r="AA22" s="88">
        <v>70</v>
      </c>
      <c r="AB22" s="82" t="s">
        <v>292</v>
      </c>
    </row>
    <row r="23" spans="1:28" ht="26.45" customHeight="1" x14ac:dyDescent="0.3">
      <c r="A23" s="70">
        <v>19</v>
      </c>
      <c r="B23" s="71" t="s">
        <v>293</v>
      </c>
      <c r="C23" s="334">
        <v>202</v>
      </c>
      <c r="D23" s="72" t="s">
        <v>294</v>
      </c>
      <c r="E23" s="73">
        <v>44655</v>
      </c>
      <c r="F23" s="74" t="s">
        <v>295</v>
      </c>
      <c r="G23" s="75" t="s">
        <v>104</v>
      </c>
      <c r="H23" s="76">
        <v>40540</v>
      </c>
      <c r="I23" s="77" t="s">
        <v>296</v>
      </c>
      <c r="J23" s="77" t="s">
        <v>297</v>
      </c>
      <c r="K23" s="77" t="s">
        <v>298</v>
      </c>
      <c r="L23" s="79">
        <v>9796288494</v>
      </c>
      <c r="M23" s="79">
        <v>7011301050</v>
      </c>
      <c r="N23" s="81" t="s">
        <v>108</v>
      </c>
      <c r="O23" s="82" t="s">
        <v>109</v>
      </c>
      <c r="P23" s="83" t="s">
        <v>110</v>
      </c>
      <c r="Q23" s="81" t="s">
        <v>111</v>
      </c>
      <c r="R23" s="81" t="s">
        <v>112</v>
      </c>
      <c r="S23" s="95"/>
      <c r="T23" s="105" t="s">
        <v>299</v>
      </c>
      <c r="U23" s="105" t="s">
        <v>300</v>
      </c>
      <c r="V23" s="78" t="s">
        <v>200</v>
      </c>
      <c r="W23" s="85"/>
      <c r="X23" s="86"/>
      <c r="Y23" s="86"/>
      <c r="Z23" s="87" t="s">
        <v>117</v>
      </c>
      <c r="AA23" s="88">
        <v>84.9</v>
      </c>
      <c r="AB23" s="82" t="s">
        <v>301</v>
      </c>
    </row>
    <row r="24" spans="1:28" ht="23.45" customHeight="1" x14ac:dyDescent="0.3">
      <c r="A24" s="70">
        <v>20</v>
      </c>
      <c r="B24" s="71" t="s">
        <v>302</v>
      </c>
      <c r="C24" s="334">
        <v>175</v>
      </c>
      <c r="D24" s="72" t="s">
        <v>303</v>
      </c>
      <c r="E24" s="73">
        <v>41850</v>
      </c>
      <c r="F24" s="74" t="s">
        <v>304</v>
      </c>
      <c r="G24" s="75" t="s">
        <v>104</v>
      </c>
      <c r="H24" s="76">
        <v>40758</v>
      </c>
      <c r="I24" s="77" t="s">
        <v>305</v>
      </c>
      <c r="J24" s="77" t="s">
        <v>306</v>
      </c>
      <c r="K24" s="77" t="s">
        <v>307</v>
      </c>
      <c r="L24" s="79">
        <v>9018946442</v>
      </c>
      <c r="M24" s="79">
        <v>9018946441</v>
      </c>
      <c r="N24" s="81" t="s">
        <v>108</v>
      </c>
      <c r="O24" s="82" t="s">
        <v>109</v>
      </c>
      <c r="P24" s="83" t="s">
        <v>126</v>
      </c>
      <c r="Q24" s="81" t="s">
        <v>208</v>
      </c>
      <c r="R24" s="81" t="s">
        <v>308</v>
      </c>
      <c r="S24" s="84" t="s">
        <v>309</v>
      </c>
      <c r="T24" s="84" t="s">
        <v>310</v>
      </c>
      <c r="U24" s="84" t="s">
        <v>263</v>
      </c>
      <c r="V24" s="78" t="s">
        <v>156</v>
      </c>
      <c r="W24" s="85"/>
      <c r="X24" s="86"/>
      <c r="Y24" s="86"/>
      <c r="Z24" s="87" t="s">
        <v>117</v>
      </c>
      <c r="AA24" s="88">
        <v>84.4</v>
      </c>
      <c r="AB24" s="82" t="s">
        <v>311</v>
      </c>
    </row>
    <row r="25" spans="1:28" ht="23.45" customHeight="1" x14ac:dyDescent="0.3">
      <c r="A25" s="70">
        <v>21</v>
      </c>
      <c r="B25" s="84" t="s">
        <v>312</v>
      </c>
      <c r="C25" s="334">
        <v>176</v>
      </c>
      <c r="D25" s="72" t="s">
        <v>313</v>
      </c>
      <c r="E25" s="73">
        <v>41841</v>
      </c>
      <c r="F25" s="74"/>
      <c r="G25" s="75" t="s">
        <v>104</v>
      </c>
      <c r="H25" s="76">
        <v>41402</v>
      </c>
      <c r="I25" s="77" t="s">
        <v>314</v>
      </c>
      <c r="J25" s="77" t="s">
        <v>315</v>
      </c>
      <c r="K25" s="77" t="s">
        <v>316</v>
      </c>
      <c r="L25" s="79">
        <v>8082763261</v>
      </c>
      <c r="M25" s="79">
        <v>9887836826</v>
      </c>
      <c r="N25" s="81" t="s">
        <v>108</v>
      </c>
      <c r="O25" s="82" t="s">
        <v>109</v>
      </c>
      <c r="P25" s="83" t="s">
        <v>139</v>
      </c>
      <c r="Q25" s="81" t="s">
        <v>317</v>
      </c>
      <c r="R25" s="81" t="s">
        <v>112</v>
      </c>
      <c r="S25" s="84"/>
      <c r="T25" s="84" t="s">
        <v>199</v>
      </c>
      <c r="U25" s="84" t="s">
        <v>199</v>
      </c>
      <c r="V25" s="78" t="s">
        <v>200</v>
      </c>
      <c r="W25" s="85"/>
      <c r="X25" s="86"/>
      <c r="Y25" s="86"/>
      <c r="Z25" s="87" t="s">
        <v>117</v>
      </c>
      <c r="AA25" s="88">
        <v>54.6</v>
      </c>
      <c r="AB25" s="82" t="s">
        <v>318</v>
      </c>
    </row>
    <row r="26" spans="1:28" ht="25.15" customHeight="1" x14ac:dyDescent="0.3">
      <c r="A26" s="70">
        <v>22</v>
      </c>
      <c r="B26" s="71" t="s">
        <v>319</v>
      </c>
      <c r="C26" s="334">
        <v>203</v>
      </c>
      <c r="D26" s="72" t="s">
        <v>320</v>
      </c>
      <c r="E26" s="73">
        <v>42834</v>
      </c>
      <c r="F26" s="74" t="s">
        <v>321</v>
      </c>
      <c r="G26" s="75" t="s">
        <v>104</v>
      </c>
      <c r="H26" s="76">
        <v>40607</v>
      </c>
      <c r="I26" s="77" t="s">
        <v>322</v>
      </c>
      <c r="J26" s="77" t="s">
        <v>323</v>
      </c>
      <c r="K26" s="77" t="s">
        <v>324</v>
      </c>
      <c r="L26" s="79">
        <v>9906032525</v>
      </c>
      <c r="M26" s="79">
        <v>9906314792</v>
      </c>
      <c r="N26" s="81" t="s">
        <v>108</v>
      </c>
      <c r="O26" s="82" t="s">
        <v>109</v>
      </c>
      <c r="P26" s="83" t="s">
        <v>151</v>
      </c>
      <c r="Q26" s="81" t="s">
        <v>325</v>
      </c>
      <c r="R26" s="81" t="s">
        <v>186</v>
      </c>
      <c r="S26" s="84" t="s">
        <v>326</v>
      </c>
      <c r="T26" s="84" t="s">
        <v>199</v>
      </c>
      <c r="U26" s="84" t="s">
        <v>199</v>
      </c>
      <c r="V26" s="78" t="s">
        <v>327</v>
      </c>
      <c r="W26" s="102"/>
      <c r="X26" s="82"/>
      <c r="Y26" s="82"/>
      <c r="Z26" s="87" t="s">
        <v>117</v>
      </c>
      <c r="AA26" s="88">
        <v>95.2</v>
      </c>
      <c r="AB26" s="82" t="s">
        <v>328</v>
      </c>
    </row>
    <row r="27" spans="1:28" ht="21" customHeight="1" x14ac:dyDescent="0.3">
      <c r="A27" s="70">
        <v>23</v>
      </c>
      <c r="B27" s="71" t="s">
        <v>329</v>
      </c>
      <c r="C27" s="334">
        <v>167</v>
      </c>
      <c r="D27" s="72" t="s">
        <v>330</v>
      </c>
      <c r="E27" s="73">
        <v>43135</v>
      </c>
      <c r="F27" s="74" t="s">
        <v>331</v>
      </c>
      <c r="G27" s="75" t="s">
        <v>172</v>
      </c>
      <c r="H27" s="76">
        <v>40473</v>
      </c>
      <c r="I27" s="77" t="s">
        <v>332</v>
      </c>
      <c r="J27" s="77" t="s">
        <v>333</v>
      </c>
      <c r="K27" s="77" t="s">
        <v>334</v>
      </c>
      <c r="L27" s="79">
        <v>9596928826</v>
      </c>
      <c r="M27" s="79">
        <v>7889510231</v>
      </c>
      <c r="N27" s="81" t="s">
        <v>108</v>
      </c>
      <c r="O27" s="82" t="s">
        <v>109</v>
      </c>
      <c r="P27" s="83" t="s">
        <v>110</v>
      </c>
      <c r="Q27" s="81" t="s">
        <v>335</v>
      </c>
      <c r="R27" s="81" t="s">
        <v>112</v>
      </c>
      <c r="S27" s="84" t="s">
        <v>336</v>
      </c>
      <c r="T27" s="84" t="s">
        <v>199</v>
      </c>
      <c r="U27" s="84" t="s">
        <v>199</v>
      </c>
      <c r="V27" s="78" t="s">
        <v>327</v>
      </c>
      <c r="W27" s="85"/>
      <c r="X27" s="86"/>
      <c r="Y27" s="86"/>
      <c r="Z27" s="87" t="s">
        <v>117</v>
      </c>
      <c r="AA27" s="88">
        <v>47.7</v>
      </c>
      <c r="AB27" s="82" t="s">
        <v>337</v>
      </c>
    </row>
    <row r="28" spans="1:28" ht="22.9" customHeight="1" x14ac:dyDescent="0.3">
      <c r="A28" s="70">
        <v>24</v>
      </c>
      <c r="B28" s="71" t="s">
        <v>338</v>
      </c>
      <c r="C28" s="334">
        <v>161</v>
      </c>
      <c r="D28" s="72" t="s">
        <v>339</v>
      </c>
      <c r="E28" s="73">
        <v>42859</v>
      </c>
      <c r="F28" s="74" t="s">
        <v>340</v>
      </c>
      <c r="G28" s="75" t="s">
        <v>172</v>
      </c>
      <c r="H28" s="76">
        <v>40721</v>
      </c>
      <c r="I28" s="77" t="s">
        <v>341</v>
      </c>
      <c r="J28" s="77" t="s">
        <v>342</v>
      </c>
      <c r="K28" s="78" t="s">
        <v>343</v>
      </c>
      <c r="L28" s="79">
        <v>9419124928</v>
      </c>
      <c r="M28" s="79">
        <v>9797602212</v>
      </c>
      <c r="N28" s="81" t="s">
        <v>108</v>
      </c>
      <c r="O28" s="82" t="s">
        <v>109</v>
      </c>
      <c r="P28" s="83" t="s">
        <v>126</v>
      </c>
      <c r="Q28" s="81" t="s">
        <v>111</v>
      </c>
      <c r="R28" s="81" t="s">
        <v>344</v>
      </c>
      <c r="S28" s="84" t="s">
        <v>345</v>
      </c>
      <c r="T28" s="84" t="s">
        <v>346</v>
      </c>
      <c r="U28" s="84" t="s">
        <v>347</v>
      </c>
      <c r="V28" s="78" t="s">
        <v>348</v>
      </c>
      <c r="W28" s="85"/>
      <c r="X28" s="86"/>
      <c r="Y28" s="86"/>
      <c r="Z28" s="87" t="s">
        <v>117</v>
      </c>
      <c r="AA28" s="88">
        <v>52</v>
      </c>
      <c r="AB28" s="82" t="s">
        <v>349</v>
      </c>
    </row>
    <row r="29" spans="1:28" ht="25.5" x14ac:dyDescent="0.3">
      <c r="A29" s="70">
        <v>25</v>
      </c>
      <c r="B29" s="71" t="s">
        <v>355</v>
      </c>
      <c r="C29" s="334">
        <v>147</v>
      </c>
      <c r="D29" s="72" t="s">
        <v>356</v>
      </c>
      <c r="E29" s="73">
        <v>42487</v>
      </c>
      <c r="F29" s="74" t="s">
        <v>221</v>
      </c>
      <c r="G29" s="75" t="s">
        <v>104</v>
      </c>
      <c r="H29" s="76">
        <v>40832</v>
      </c>
      <c r="I29" s="77" t="s">
        <v>357</v>
      </c>
      <c r="J29" s="77" t="s">
        <v>358</v>
      </c>
      <c r="K29" s="78" t="s">
        <v>359</v>
      </c>
      <c r="L29" s="79">
        <v>8899932502</v>
      </c>
      <c r="M29" s="79">
        <v>7006435775</v>
      </c>
      <c r="N29" s="81" t="s">
        <v>108</v>
      </c>
      <c r="O29" s="82" t="s">
        <v>109</v>
      </c>
      <c r="P29" s="83" t="s">
        <v>151</v>
      </c>
      <c r="Q29" s="81" t="s">
        <v>111</v>
      </c>
      <c r="R29" s="81" t="s">
        <v>344</v>
      </c>
      <c r="S29" s="84" t="s">
        <v>360</v>
      </c>
      <c r="T29" s="84" t="s">
        <v>361</v>
      </c>
      <c r="U29" s="84" t="s">
        <v>130</v>
      </c>
      <c r="V29" s="78" t="s">
        <v>200</v>
      </c>
      <c r="W29" s="85"/>
      <c r="X29" s="86"/>
      <c r="Y29" s="86"/>
      <c r="Z29" s="106" t="s">
        <v>362</v>
      </c>
      <c r="AA29" s="88" t="s">
        <v>363</v>
      </c>
      <c r="AB29" s="82" t="s">
        <v>364</v>
      </c>
    </row>
    <row r="30" spans="1:28" ht="25.5" x14ac:dyDescent="0.3">
      <c r="A30" s="70">
        <v>26</v>
      </c>
      <c r="B30" s="71" t="s">
        <v>365</v>
      </c>
      <c r="C30" s="334">
        <v>176</v>
      </c>
      <c r="D30" s="72" t="s">
        <v>366</v>
      </c>
      <c r="E30" s="73">
        <v>42159</v>
      </c>
      <c r="F30" s="74" t="s">
        <v>367</v>
      </c>
      <c r="G30" s="75" t="s">
        <v>104</v>
      </c>
      <c r="H30" s="76">
        <v>40806</v>
      </c>
      <c r="I30" s="92" t="s">
        <v>368</v>
      </c>
      <c r="J30" s="92" t="s">
        <v>369</v>
      </c>
      <c r="K30" s="104" t="s">
        <v>370</v>
      </c>
      <c r="L30" s="79">
        <v>8899590641</v>
      </c>
      <c r="M30" s="79">
        <v>6006829396</v>
      </c>
      <c r="N30" s="81" t="s">
        <v>108</v>
      </c>
      <c r="O30" s="82" t="s">
        <v>109</v>
      </c>
      <c r="P30" s="83" t="s">
        <v>110</v>
      </c>
      <c r="Q30" s="81" t="s">
        <v>111</v>
      </c>
      <c r="R30" s="81" t="s">
        <v>112</v>
      </c>
      <c r="S30" s="74"/>
      <c r="T30" s="74" t="s">
        <v>371</v>
      </c>
      <c r="U30" s="74" t="s">
        <v>272</v>
      </c>
      <c r="V30" s="78" t="s">
        <v>200</v>
      </c>
      <c r="W30" s="85"/>
      <c r="X30" s="86"/>
      <c r="Y30" s="86"/>
      <c r="Z30" s="106" t="s">
        <v>362</v>
      </c>
      <c r="AA30" s="88" t="s">
        <v>372</v>
      </c>
      <c r="AB30" s="82" t="s">
        <v>373</v>
      </c>
    </row>
    <row r="31" spans="1:28" ht="26.45" customHeight="1" x14ac:dyDescent="0.3">
      <c r="A31" s="70">
        <v>27</v>
      </c>
      <c r="B31" s="71" t="s">
        <v>374</v>
      </c>
      <c r="C31" s="334">
        <v>197</v>
      </c>
      <c r="D31" s="72" t="s">
        <v>375</v>
      </c>
      <c r="E31" s="73">
        <v>42859</v>
      </c>
      <c r="F31" s="74" t="s">
        <v>376</v>
      </c>
      <c r="G31" s="75" t="s">
        <v>172</v>
      </c>
      <c r="H31" s="76">
        <v>40946</v>
      </c>
      <c r="I31" s="77" t="s">
        <v>377</v>
      </c>
      <c r="J31" s="77" t="s">
        <v>378</v>
      </c>
      <c r="K31" s="100" t="s">
        <v>379</v>
      </c>
      <c r="L31" s="79">
        <v>9906070777</v>
      </c>
      <c r="M31" s="79">
        <v>7006420379</v>
      </c>
      <c r="N31" s="81" t="s">
        <v>108</v>
      </c>
      <c r="O31" s="82" t="s">
        <v>109</v>
      </c>
      <c r="P31" s="83" t="s">
        <v>126</v>
      </c>
      <c r="Q31" s="81" t="s">
        <v>380</v>
      </c>
      <c r="R31" s="81" t="s">
        <v>381</v>
      </c>
      <c r="S31" s="84" t="s">
        <v>382</v>
      </c>
      <c r="T31" s="84" t="s">
        <v>383</v>
      </c>
      <c r="U31" s="84" t="s">
        <v>130</v>
      </c>
      <c r="V31" s="78" t="s">
        <v>167</v>
      </c>
      <c r="W31" s="85"/>
      <c r="X31" s="86"/>
      <c r="Y31" s="86"/>
      <c r="Z31" s="87" t="s">
        <v>117</v>
      </c>
      <c r="AA31" s="88">
        <v>63.3</v>
      </c>
      <c r="AB31" s="82" t="s">
        <v>384</v>
      </c>
    </row>
    <row r="32" spans="1:28" ht="25.9" customHeight="1" x14ac:dyDescent="0.3">
      <c r="A32" s="70">
        <v>28</v>
      </c>
      <c r="B32" s="71" t="s">
        <v>385</v>
      </c>
      <c r="C32" s="334">
        <v>202</v>
      </c>
      <c r="D32" s="107" t="s">
        <v>386</v>
      </c>
      <c r="E32" s="108">
        <v>41702</v>
      </c>
      <c r="F32" s="109" t="s">
        <v>387</v>
      </c>
      <c r="G32" s="110" t="s">
        <v>104</v>
      </c>
      <c r="H32" s="111">
        <v>40741</v>
      </c>
      <c r="I32" s="112" t="s">
        <v>388</v>
      </c>
      <c r="J32" s="112" t="s">
        <v>389</v>
      </c>
      <c r="K32" s="112" t="s">
        <v>390</v>
      </c>
      <c r="L32" s="79">
        <v>9797439898</v>
      </c>
      <c r="M32" s="113">
        <v>9419322420</v>
      </c>
      <c r="N32" s="114" t="s">
        <v>108</v>
      </c>
      <c r="O32" s="115" t="s">
        <v>109</v>
      </c>
      <c r="P32" s="116" t="s">
        <v>139</v>
      </c>
      <c r="Q32" s="114" t="s">
        <v>391</v>
      </c>
      <c r="R32" s="114" t="s">
        <v>112</v>
      </c>
      <c r="S32" s="117" t="s">
        <v>392</v>
      </c>
      <c r="T32" s="117" t="s">
        <v>393</v>
      </c>
      <c r="U32" s="117" t="s">
        <v>354</v>
      </c>
      <c r="V32" s="118" t="s">
        <v>253</v>
      </c>
      <c r="W32" s="119"/>
      <c r="X32" s="120"/>
      <c r="Y32" s="120"/>
      <c r="Z32" s="87" t="s">
        <v>117</v>
      </c>
      <c r="AA32" s="121">
        <v>62.1</v>
      </c>
      <c r="AB32" s="115" t="s">
        <v>328</v>
      </c>
    </row>
    <row r="33" spans="1:28" x14ac:dyDescent="0.25">
      <c r="A33" s="83"/>
      <c r="B33" s="86"/>
      <c r="C33" s="86"/>
      <c r="D33" s="86"/>
      <c r="E33" s="122"/>
      <c r="F33" s="86"/>
      <c r="G33" s="86"/>
      <c r="H33" s="122"/>
      <c r="I33" s="86"/>
      <c r="J33" s="86"/>
      <c r="K33" s="86"/>
      <c r="L33" s="123"/>
      <c r="M33" s="123"/>
      <c r="N33" s="86"/>
      <c r="O33" s="86"/>
      <c r="P33" s="83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</row>
    <row r="36" spans="1:28" x14ac:dyDescent="0.25">
      <c r="A36" t="s">
        <v>710</v>
      </c>
      <c r="C36">
        <v>28</v>
      </c>
    </row>
    <row r="37" spans="1:28" x14ac:dyDescent="0.25">
      <c r="A37" t="s">
        <v>709</v>
      </c>
      <c r="C37">
        <v>17</v>
      </c>
    </row>
    <row r="38" spans="1:28" x14ac:dyDescent="0.25">
      <c r="A38" t="s">
        <v>711</v>
      </c>
      <c r="C38">
        <v>11</v>
      </c>
    </row>
    <row r="39" spans="1:28" x14ac:dyDescent="0.25">
      <c r="A39" t="s">
        <v>712</v>
      </c>
      <c r="E39" t="s">
        <v>713</v>
      </c>
    </row>
    <row r="41" spans="1:28" x14ac:dyDescent="0.25">
      <c r="A41" t="s">
        <v>716</v>
      </c>
      <c r="D41" s="430">
        <v>0.91100000000000003</v>
      </c>
    </row>
    <row r="42" spans="1:28" x14ac:dyDescent="0.25">
      <c r="A42" t="s">
        <v>717</v>
      </c>
      <c r="D42" s="430">
        <v>0.90800000000000003</v>
      </c>
    </row>
  </sheetData>
  <mergeCells count="3">
    <mergeCell ref="A1:W1"/>
    <mergeCell ref="L3:M3"/>
    <mergeCell ref="Q3:R3"/>
  </mergeCells>
  <conditionalFormatting sqref="B8 B31:B32 D31:D32">
    <cfRule type="cellIs" dxfId="28" priority="2" operator="equal">
      <formula>"M"</formula>
    </cfRule>
  </conditionalFormatting>
  <conditionalFormatting sqref="M7 L11:M11 M12">
    <cfRule type="containsText" dxfId="27" priority="3" operator="containsText" text="M,GEN">
      <formula>NOT(ISERROR(SEARCH("M,GEN",L7)))</formula>
    </cfRule>
    <cfRule type="cellIs" dxfId="26" priority="4" operator="equal">
      <formula>"M,GEN"</formula>
    </cfRule>
  </conditionalFormatting>
  <dataValidations count="4">
    <dataValidation allowBlank="1" showInputMessage="1" showErrorMessage="1" promptTitle="NAME" prompt="ENTER NAME IN CAPITAL LETTERS" sqref="I5:J5 B3:B7 B9:B32"/>
    <dataValidation type="list" allowBlank="1" showInputMessage="1" showErrorMessage="1" sqref="N5:N7 N9:N33">
      <formula1>"Gen,SC,ST,OBC,other"</formula1>
    </dataValidation>
    <dataValidation type="list" allowBlank="1" showInputMessage="1" showErrorMessage="1" sqref="G5:G7 G9:G33">
      <formula1>"M,F"</formula1>
    </dataValidation>
    <dataValidation allowBlank="1" showInputMessage="1" showErrorMessage="1" promptTitle="DATE FORMAT" prompt="DD/MM/YYYY" sqref="H5:H7 E5:E7 H9:H33 E9:E33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3"/>
  <sheetViews>
    <sheetView tabSelected="1" zoomScaleNormal="100" workbookViewId="0">
      <selection activeCell="F6" sqref="F6"/>
    </sheetView>
  </sheetViews>
  <sheetFormatPr defaultRowHeight="21" x14ac:dyDescent="0.35"/>
  <cols>
    <col min="2" max="2" width="37.28515625" customWidth="1"/>
    <col min="3" max="3" width="16.7109375" style="421" customWidth="1"/>
    <col min="4" max="4" width="15.140625" style="421" customWidth="1"/>
    <col min="5" max="5" width="15.7109375" style="421" customWidth="1"/>
    <col min="6" max="6" width="17.7109375" style="421" customWidth="1"/>
    <col min="7" max="7" width="18" style="421" customWidth="1"/>
    <col min="8" max="8" width="17.140625" style="421" customWidth="1"/>
    <col min="9" max="9" width="12.42578125" style="421" customWidth="1"/>
    <col min="10" max="10" width="12.28515625" style="421" customWidth="1"/>
    <col min="11" max="11" width="16.42578125" style="421" customWidth="1"/>
    <col min="12" max="12" width="18.140625" customWidth="1"/>
    <col min="13" max="13" width="17.85546875" customWidth="1"/>
  </cols>
  <sheetData>
    <row r="1" spans="1:26" ht="20.25" x14ac:dyDescent="0.3">
      <c r="A1" s="636" t="s">
        <v>698</v>
      </c>
      <c r="B1" s="637"/>
      <c r="C1" s="638"/>
      <c r="D1" s="638"/>
      <c r="E1" s="638"/>
      <c r="F1" s="638"/>
      <c r="G1" s="637"/>
      <c r="H1" s="637"/>
      <c r="I1" s="637"/>
      <c r="J1" s="637"/>
      <c r="K1" s="639"/>
      <c r="L1" s="640"/>
      <c r="M1" s="641"/>
      <c r="N1" s="416"/>
      <c r="O1" s="416"/>
      <c r="P1" s="416"/>
      <c r="Q1" s="416"/>
      <c r="R1" s="416"/>
      <c r="S1" s="416"/>
      <c r="T1" s="416"/>
      <c r="U1" s="416"/>
      <c r="V1" s="416"/>
      <c r="W1" s="416"/>
      <c r="X1" s="416"/>
      <c r="Y1" s="416"/>
      <c r="Z1" s="416"/>
    </row>
    <row r="2" spans="1:26" ht="20.25" x14ac:dyDescent="0.3">
      <c r="A2" s="642" t="s">
        <v>699</v>
      </c>
      <c r="B2" s="612"/>
      <c r="C2" s="613"/>
      <c r="D2" s="613"/>
      <c r="E2" s="613"/>
      <c r="F2" s="613"/>
      <c r="G2" s="612"/>
      <c r="H2" s="612"/>
      <c r="I2" s="612"/>
      <c r="J2" s="611"/>
      <c r="K2" s="614"/>
      <c r="L2" s="615"/>
      <c r="M2" s="643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</row>
    <row r="3" spans="1:26" ht="21" customHeight="1" x14ac:dyDescent="0.3">
      <c r="A3" s="642" t="s">
        <v>479</v>
      </c>
      <c r="B3" s="612"/>
      <c r="C3" s="635" t="s">
        <v>718</v>
      </c>
      <c r="D3" s="635" t="s">
        <v>719</v>
      </c>
      <c r="E3" s="635"/>
      <c r="F3" s="635"/>
      <c r="G3" s="635"/>
      <c r="H3" s="635"/>
      <c r="I3" s="635"/>
      <c r="J3" s="635"/>
      <c r="K3" s="635"/>
      <c r="L3" s="635"/>
      <c r="M3" s="644"/>
      <c r="N3" s="635"/>
      <c r="O3" s="635"/>
      <c r="P3" s="416"/>
      <c r="Q3" s="416"/>
      <c r="R3" s="416"/>
      <c r="S3" s="416"/>
      <c r="T3" s="416"/>
      <c r="U3" s="416"/>
      <c r="V3" s="416"/>
      <c r="W3" s="416"/>
      <c r="X3" s="416"/>
      <c r="Y3" s="416"/>
      <c r="Z3" s="416"/>
    </row>
    <row r="4" spans="1:26" ht="69.75" customHeight="1" x14ac:dyDescent="0.3">
      <c r="A4" s="645" t="s">
        <v>686</v>
      </c>
      <c r="B4" s="616" t="s">
        <v>687</v>
      </c>
      <c r="C4" s="617" t="s">
        <v>700</v>
      </c>
      <c r="D4" s="617" t="s">
        <v>708</v>
      </c>
      <c r="E4" s="617" t="s">
        <v>701</v>
      </c>
      <c r="F4" s="617" t="s">
        <v>702</v>
      </c>
      <c r="G4" s="618" t="s">
        <v>703</v>
      </c>
      <c r="H4" s="618" t="s">
        <v>704</v>
      </c>
      <c r="I4" s="619" t="s">
        <v>513</v>
      </c>
      <c r="J4" s="619" t="s">
        <v>705</v>
      </c>
      <c r="K4" s="618" t="s">
        <v>706</v>
      </c>
      <c r="L4" s="620" t="s">
        <v>707</v>
      </c>
      <c r="M4" s="646" t="s">
        <v>696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6" ht="30" customHeight="1" x14ac:dyDescent="0.3">
      <c r="A5" s="647">
        <v>1</v>
      </c>
      <c r="B5" s="622" t="s">
        <v>101</v>
      </c>
      <c r="C5" s="623">
        <v>67.5</v>
      </c>
      <c r="D5" s="624">
        <v>50</v>
      </c>
      <c r="E5" s="625">
        <v>36</v>
      </c>
      <c r="F5" s="625">
        <v>58.5</v>
      </c>
      <c r="G5" s="625">
        <v>63</v>
      </c>
      <c r="H5" s="625">
        <v>40</v>
      </c>
      <c r="I5" s="624">
        <v>20</v>
      </c>
      <c r="J5" s="624">
        <v>36</v>
      </c>
      <c r="K5" s="624">
        <v>34.5</v>
      </c>
      <c r="L5" s="626">
        <v>171</v>
      </c>
      <c r="M5" s="648">
        <f>L5/203*100</f>
        <v>84.236453201970434</v>
      </c>
    </row>
    <row r="6" spans="1:26" ht="30" customHeight="1" x14ac:dyDescent="0.3">
      <c r="A6" s="647">
        <v>2</v>
      </c>
      <c r="B6" s="622" t="s">
        <v>119</v>
      </c>
      <c r="C6" s="623">
        <v>43.5</v>
      </c>
      <c r="D6" s="624">
        <v>40</v>
      </c>
      <c r="E6" s="624">
        <v>36</v>
      </c>
      <c r="F6" s="624">
        <v>27</v>
      </c>
      <c r="G6" s="624">
        <v>31.5</v>
      </c>
      <c r="H6" s="624">
        <v>36</v>
      </c>
      <c r="I6" s="624">
        <v>17</v>
      </c>
      <c r="J6" s="624">
        <v>35</v>
      </c>
      <c r="K6" s="627">
        <v>12.5</v>
      </c>
      <c r="L6" s="626">
        <v>187</v>
      </c>
      <c r="M6" s="648">
        <f t="shared" ref="M6:M32" si="0">L6/203*100</f>
        <v>92.118226600985224</v>
      </c>
    </row>
    <row r="7" spans="1:26" ht="30" customHeight="1" x14ac:dyDescent="0.3">
      <c r="A7" s="647">
        <v>3</v>
      </c>
      <c r="B7" s="622" t="s">
        <v>133</v>
      </c>
      <c r="C7" s="628">
        <v>19</v>
      </c>
      <c r="D7" s="627">
        <v>17</v>
      </c>
      <c r="E7" s="625">
        <v>44</v>
      </c>
      <c r="F7" s="627">
        <v>17.5</v>
      </c>
      <c r="G7" s="627">
        <v>24</v>
      </c>
      <c r="H7" s="629">
        <v>7</v>
      </c>
      <c r="I7" s="627">
        <v>7.5</v>
      </c>
      <c r="J7" s="627">
        <v>2</v>
      </c>
      <c r="K7" s="627">
        <v>3</v>
      </c>
      <c r="L7" s="626">
        <v>178</v>
      </c>
      <c r="M7" s="648">
        <f t="shared" si="0"/>
        <v>87.684729064039416</v>
      </c>
    </row>
    <row r="8" spans="1:26" ht="30" customHeight="1" x14ac:dyDescent="0.3">
      <c r="A8" s="647">
        <v>4</v>
      </c>
      <c r="B8" s="622" t="s">
        <v>411</v>
      </c>
      <c r="C8" s="630">
        <v>34</v>
      </c>
      <c r="D8" s="625">
        <v>46</v>
      </c>
      <c r="E8" s="625">
        <v>28</v>
      </c>
      <c r="F8" s="625">
        <v>38</v>
      </c>
      <c r="G8" s="625">
        <v>50.5</v>
      </c>
      <c r="H8" s="625">
        <v>24</v>
      </c>
      <c r="I8" s="624">
        <v>22</v>
      </c>
      <c r="J8" s="624">
        <v>29.5</v>
      </c>
      <c r="K8" s="627">
        <v>12.5</v>
      </c>
      <c r="L8" s="626">
        <v>197</v>
      </c>
      <c r="M8" s="648">
        <f t="shared" si="0"/>
        <v>97.044334975369466</v>
      </c>
    </row>
    <row r="9" spans="1:26" ht="30" customHeight="1" x14ac:dyDescent="0.3">
      <c r="A9" s="647">
        <v>5</v>
      </c>
      <c r="B9" s="622" t="s">
        <v>158</v>
      </c>
      <c r="C9" s="630">
        <v>76</v>
      </c>
      <c r="D9" s="625">
        <v>71</v>
      </c>
      <c r="E9" s="625">
        <v>73</v>
      </c>
      <c r="F9" s="625">
        <v>67.5</v>
      </c>
      <c r="G9" s="625">
        <v>77.5</v>
      </c>
      <c r="H9" s="625">
        <v>48</v>
      </c>
      <c r="I9" s="624">
        <v>35</v>
      </c>
      <c r="J9" s="624">
        <v>48</v>
      </c>
      <c r="K9" s="624">
        <v>40</v>
      </c>
      <c r="L9" s="626">
        <v>187</v>
      </c>
      <c r="M9" s="648">
        <f t="shared" si="0"/>
        <v>92.118226600985224</v>
      </c>
    </row>
    <row r="10" spans="1:26" ht="30" customHeight="1" x14ac:dyDescent="0.3">
      <c r="A10" s="647">
        <v>6</v>
      </c>
      <c r="B10" s="622" t="s">
        <v>169</v>
      </c>
      <c r="C10" s="630">
        <v>69</v>
      </c>
      <c r="D10" s="625">
        <v>49.5</v>
      </c>
      <c r="E10" s="625">
        <v>53</v>
      </c>
      <c r="F10" s="625">
        <v>53.5</v>
      </c>
      <c r="G10" s="625">
        <v>59.5</v>
      </c>
      <c r="H10" s="625">
        <v>42</v>
      </c>
      <c r="I10" s="624">
        <v>35.5</v>
      </c>
      <c r="J10" s="624">
        <v>41</v>
      </c>
      <c r="K10" s="624">
        <v>37</v>
      </c>
      <c r="L10" s="626">
        <v>199</v>
      </c>
      <c r="M10" s="648">
        <f t="shared" si="0"/>
        <v>98.029556650246306</v>
      </c>
    </row>
    <row r="11" spans="1:26" ht="30" customHeight="1" x14ac:dyDescent="0.3">
      <c r="A11" s="647">
        <v>7</v>
      </c>
      <c r="B11" s="622" t="s">
        <v>179</v>
      </c>
      <c r="C11" s="623">
        <v>66.5</v>
      </c>
      <c r="D11" s="625">
        <v>44.5</v>
      </c>
      <c r="E11" s="625">
        <v>46</v>
      </c>
      <c r="F11" s="625">
        <v>48.5</v>
      </c>
      <c r="G11" s="625">
        <v>53</v>
      </c>
      <c r="H11" s="625">
        <v>41</v>
      </c>
      <c r="I11" s="624">
        <v>30</v>
      </c>
      <c r="J11" s="624">
        <v>44</v>
      </c>
      <c r="K11" s="624">
        <v>26</v>
      </c>
      <c r="L11" s="626">
        <v>197</v>
      </c>
      <c r="M11" s="648">
        <f t="shared" si="0"/>
        <v>97.044334975369466</v>
      </c>
    </row>
    <row r="12" spans="1:26" ht="30" customHeight="1" x14ac:dyDescent="0.3">
      <c r="A12" s="647">
        <v>8</v>
      </c>
      <c r="B12" s="622" t="s">
        <v>191</v>
      </c>
      <c r="C12" s="630">
        <v>55</v>
      </c>
      <c r="D12" s="624">
        <v>52.5</v>
      </c>
      <c r="E12" s="624">
        <v>48</v>
      </c>
      <c r="F12" s="624">
        <v>43.5</v>
      </c>
      <c r="G12" s="624">
        <v>64.5</v>
      </c>
      <c r="H12" s="624">
        <v>34.5</v>
      </c>
      <c r="I12" s="624">
        <v>33.5</v>
      </c>
      <c r="J12" s="624">
        <v>29.5</v>
      </c>
      <c r="K12" s="624">
        <v>26.5</v>
      </c>
      <c r="L12" s="626">
        <v>168</v>
      </c>
      <c r="M12" s="648">
        <f t="shared" si="0"/>
        <v>82.758620689655174</v>
      </c>
    </row>
    <row r="13" spans="1:26" ht="30" customHeight="1" x14ac:dyDescent="0.3">
      <c r="A13" s="647">
        <v>9</v>
      </c>
      <c r="B13" s="622" t="s">
        <v>202</v>
      </c>
      <c r="C13" s="623">
        <v>47.5</v>
      </c>
      <c r="D13" s="624">
        <v>33</v>
      </c>
      <c r="E13" s="624">
        <v>29</v>
      </c>
      <c r="F13" s="624">
        <v>33</v>
      </c>
      <c r="G13" s="624">
        <v>41.5</v>
      </c>
      <c r="H13" s="624">
        <v>21</v>
      </c>
      <c r="I13" s="624">
        <v>22</v>
      </c>
      <c r="J13" s="624">
        <v>24</v>
      </c>
      <c r="K13" s="624">
        <v>20</v>
      </c>
      <c r="L13" s="626">
        <v>186</v>
      </c>
      <c r="M13" s="648">
        <f t="shared" si="0"/>
        <v>91.62561576354679</v>
      </c>
    </row>
    <row r="14" spans="1:26" ht="30" customHeight="1" x14ac:dyDescent="0.3">
      <c r="A14" s="647">
        <v>10</v>
      </c>
      <c r="B14" s="622" t="s">
        <v>213</v>
      </c>
      <c r="C14" s="623">
        <v>39.5</v>
      </c>
      <c r="D14" s="627">
        <v>22</v>
      </c>
      <c r="E14" s="627">
        <v>18</v>
      </c>
      <c r="F14" s="624">
        <v>36.5</v>
      </c>
      <c r="G14" s="627">
        <v>25</v>
      </c>
      <c r="H14" s="624">
        <v>20</v>
      </c>
      <c r="I14" s="627">
        <v>10</v>
      </c>
      <c r="J14" s="624">
        <v>22</v>
      </c>
      <c r="K14" s="627">
        <v>3.5</v>
      </c>
      <c r="L14" s="626">
        <v>194</v>
      </c>
      <c r="M14" s="648">
        <f t="shared" si="0"/>
        <v>95.566502463054192</v>
      </c>
    </row>
    <row r="15" spans="1:26" ht="30" customHeight="1" x14ac:dyDescent="0.3">
      <c r="A15" s="647">
        <v>11</v>
      </c>
      <c r="B15" s="622" t="s">
        <v>219</v>
      </c>
      <c r="C15" s="623">
        <v>73.5</v>
      </c>
      <c r="D15" s="624">
        <v>64.5</v>
      </c>
      <c r="E15" s="624">
        <v>52</v>
      </c>
      <c r="F15" s="624">
        <v>69</v>
      </c>
      <c r="G15" s="624">
        <v>74</v>
      </c>
      <c r="H15" s="624">
        <v>46</v>
      </c>
      <c r="I15" s="624">
        <v>34</v>
      </c>
      <c r="J15" s="624">
        <v>35</v>
      </c>
      <c r="K15" s="624">
        <v>44.5</v>
      </c>
      <c r="L15" s="626">
        <v>203</v>
      </c>
      <c r="M15" s="648">
        <f t="shared" si="0"/>
        <v>100</v>
      </c>
    </row>
    <row r="16" spans="1:26" ht="30" customHeight="1" x14ac:dyDescent="0.3">
      <c r="A16" s="647">
        <v>12</v>
      </c>
      <c r="B16" s="622" t="s">
        <v>230</v>
      </c>
      <c r="C16" s="630">
        <v>66</v>
      </c>
      <c r="D16" s="624">
        <v>55</v>
      </c>
      <c r="E16" s="624">
        <v>54</v>
      </c>
      <c r="F16" s="624">
        <v>56.5</v>
      </c>
      <c r="G16" s="624">
        <v>51.5</v>
      </c>
      <c r="H16" s="624">
        <v>30</v>
      </c>
      <c r="I16" s="624">
        <v>30.5</v>
      </c>
      <c r="J16" s="624">
        <v>27</v>
      </c>
      <c r="K16" s="624">
        <v>25.5</v>
      </c>
      <c r="L16" s="626">
        <v>201</v>
      </c>
      <c r="M16" s="648">
        <f t="shared" si="0"/>
        <v>99.01477832512316</v>
      </c>
    </row>
    <row r="17" spans="1:13" ht="30" customHeight="1" x14ac:dyDescent="0.3">
      <c r="A17" s="647">
        <v>13</v>
      </c>
      <c r="B17" s="622" t="s">
        <v>238</v>
      </c>
      <c r="C17" s="623">
        <v>52.5</v>
      </c>
      <c r="D17" s="624">
        <v>56.5</v>
      </c>
      <c r="E17" s="624">
        <v>36</v>
      </c>
      <c r="F17" s="624">
        <v>46.5</v>
      </c>
      <c r="G17" s="624">
        <v>62.5</v>
      </c>
      <c r="H17" s="624">
        <v>29.5</v>
      </c>
      <c r="I17" s="624">
        <v>22.5</v>
      </c>
      <c r="J17" s="624">
        <v>22</v>
      </c>
      <c r="K17" s="624">
        <v>30.5</v>
      </c>
      <c r="L17" s="626">
        <v>187</v>
      </c>
      <c r="M17" s="648">
        <f t="shared" si="0"/>
        <v>92.118226600985224</v>
      </c>
    </row>
    <row r="18" spans="1:13" ht="30" customHeight="1" x14ac:dyDescent="0.3">
      <c r="A18" s="647">
        <v>14</v>
      </c>
      <c r="B18" s="621" t="s">
        <v>245</v>
      </c>
      <c r="C18" s="630">
        <v>27</v>
      </c>
      <c r="D18" s="627">
        <v>24</v>
      </c>
      <c r="E18" s="627">
        <v>7</v>
      </c>
      <c r="F18" s="624">
        <v>27</v>
      </c>
      <c r="G18" s="627">
        <v>24</v>
      </c>
      <c r="H18" s="624">
        <v>18</v>
      </c>
      <c r="I18" s="627">
        <v>6</v>
      </c>
      <c r="J18" s="627">
        <v>6</v>
      </c>
      <c r="K18" s="627">
        <v>9</v>
      </c>
      <c r="L18" s="626">
        <v>177</v>
      </c>
      <c r="M18" s="648">
        <f t="shared" si="0"/>
        <v>87.192118226600996</v>
      </c>
    </row>
    <row r="19" spans="1:13" ht="30" customHeight="1" x14ac:dyDescent="0.3">
      <c r="A19" s="647">
        <v>15</v>
      </c>
      <c r="B19" s="622" t="s">
        <v>254</v>
      </c>
      <c r="C19" s="630">
        <v>68</v>
      </c>
      <c r="D19" s="625">
        <v>62.5</v>
      </c>
      <c r="E19" s="625">
        <v>58</v>
      </c>
      <c r="F19" s="625">
        <v>73</v>
      </c>
      <c r="G19" s="625">
        <v>74.5</v>
      </c>
      <c r="H19" s="625">
        <v>49</v>
      </c>
      <c r="I19" s="624">
        <v>39.5</v>
      </c>
      <c r="J19" s="624">
        <v>50</v>
      </c>
      <c r="K19" s="624">
        <v>43</v>
      </c>
      <c r="L19" s="626">
        <v>178</v>
      </c>
      <c r="M19" s="648">
        <f t="shared" si="0"/>
        <v>87.684729064039416</v>
      </c>
    </row>
    <row r="20" spans="1:13" ht="30" customHeight="1" x14ac:dyDescent="0.3">
      <c r="A20" s="647">
        <v>16</v>
      </c>
      <c r="B20" s="622" t="s">
        <v>264</v>
      </c>
      <c r="C20" s="630">
        <v>67</v>
      </c>
      <c r="D20" s="625">
        <v>56.5</v>
      </c>
      <c r="E20" s="625">
        <v>54</v>
      </c>
      <c r="F20" s="625">
        <v>62.5</v>
      </c>
      <c r="G20" s="625">
        <v>70.5</v>
      </c>
      <c r="H20" s="625">
        <v>42</v>
      </c>
      <c r="I20" s="624">
        <v>33</v>
      </c>
      <c r="J20" s="624">
        <v>28</v>
      </c>
      <c r="K20" s="624">
        <v>35</v>
      </c>
      <c r="L20" s="626">
        <v>174</v>
      </c>
      <c r="M20" s="648">
        <f t="shared" si="0"/>
        <v>85.714285714285708</v>
      </c>
    </row>
    <row r="21" spans="1:13" ht="30" customHeight="1" x14ac:dyDescent="0.3">
      <c r="A21" s="647">
        <v>17</v>
      </c>
      <c r="B21" s="622" t="s">
        <v>697</v>
      </c>
      <c r="C21" s="623">
        <v>46.5</v>
      </c>
      <c r="D21" s="625">
        <v>44</v>
      </c>
      <c r="E21" s="625">
        <v>36</v>
      </c>
      <c r="F21" s="625">
        <v>44</v>
      </c>
      <c r="G21" s="625">
        <v>55.5</v>
      </c>
      <c r="H21" s="625">
        <v>34</v>
      </c>
      <c r="I21" s="624">
        <v>27</v>
      </c>
      <c r="J21" s="624">
        <v>35</v>
      </c>
      <c r="K21" s="624">
        <v>21</v>
      </c>
      <c r="L21" s="626">
        <v>196</v>
      </c>
      <c r="M21" s="648">
        <f t="shared" si="0"/>
        <v>96.551724137931032</v>
      </c>
    </row>
    <row r="22" spans="1:13" ht="30" customHeight="1" x14ac:dyDescent="0.3">
      <c r="A22" s="647">
        <v>18</v>
      </c>
      <c r="B22" s="622" t="s">
        <v>283</v>
      </c>
      <c r="C22" s="630">
        <v>73</v>
      </c>
      <c r="D22" s="625">
        <v>51.5</v>
      </c>
      <c r="E22" s="625">
        <v>52</v>
      </c>
      <c r="F22" s="625">
        <v>61.5</v>
      </c>
      <c r="G22" s="625">
        <v>64</v>
      </c>
      <c r="H22" s="625">
        <v>29.5</v>
      </c>
      <c r="I22" s="624">
        <v>45</v>
      </c>
      <c r="J22" s="624">
        <v>35</v>
      </c>
      <c r="K22" s="624">
        <v>37</v>
      </c>
      <c r="L22" s="626">
        <v>184</v>
      </c>
      <c r="M22" s="648">
        <f t="shared" si="0"/>
        <v>90.64039408866995</v>
      </c>
    </row>
    <row r="23" spans="1:13" ht="30" customHeight="1" x14ac:dyDescent="0.3">
      <c r="A23" s="647">
        <v>19</v>
      </c>
      <c r="B23" s="622" t="s">
        <v>293</v>
      </c>
      <c r="C23" s="630">
        <v>70</v>
      </c>
      <c r="D23" s="625">
        <v>64</v>
      </c>
      <c r="E23" s="625">
        <v>70</v>
      </c>
      <c r="F23" s="625">
        <v>69</v>
      </c>
      <c r="G23" s="625">
        <v>76</v>
      </c>
      <c r="H23" s="625">
        <v>46</v>
      </c>
      <c r="I23" s="624">
        <v>37.5</v>
      </c>
      <c r="J23" s="624">
        <v>47</v>
      </c>
      <c r="K23" s="624">
        <v>46.5</v>
      </c>
      <c r="L23" s="626">
        <v>202</v>
      </c>
      <c r="M23" s="648">
        <f t="shared" si="0"/>
        <v>99.50738916256158</v>
      </c>
    </row>
    <row r="24" spans="1:13" ht="30" customHeight="1" x14ac:dyDescent="0.3">
      <c r="A24" s="647">
        <v>20</v>
      </c>
      <c r="B24" s="622" t="s">
        <v>302</v>
      </c>
      <c r="C24" s="623">
        <v>75.5</v>
      </c>
      <c r="D24" s="625">
        <v>43.5</v>
      </c>
      <c r="E24" s="625">
        <v>72</v>
      </c>
      <c r="F24" s="625">
        <v>68</v>
      </c>
      <c r="G24" s="625">
        <v>66.5</v>
      </c>
      <c r="H24" s="625">
        <v>48</v>
      </c>
      <c r="I24" s="624">
        <v>16.5</v>
      </c>
      <c r="J24" s="624">
        <v>40</v>
      </c>
      <c r="K24" s="624">
        <v>41</v>
      </c>
      <c r="L24" s="626">
        <v>175</v>
      </c>
      <c r="M24" s="648">
        <f t="shared" si="0"/>
        <v>86.206896551724128</v>
      </c>
    </row>
    <row r="25" spans="1:13" ht="30" customHeight="1" x14ac:dyDescent="0.3">
      <c r="A25" s="647">
        <v>21</v>
      </c>
      <c r="B25" s="631" t="s">
        <v>312</v>
      </c>
      <c r="C25" s="630">
        <v>59</v>
      </c>
      <c r="D25" s="625">
        <v>65</v>
      </c>
      <c r="E25" s="625">
        <v>52</v>
      </c>
      <c r="F25" s="625">
        <v>55.5</v>
      </c>
      <c r="G25" s="625">
        <v>54</v>
      </c>
      <c r="H25" s="625">
        <v>47</v>
      </c>
      <c r="I25" s="624">
        <v>40.5</v>
      </c>
      <c r="J25" s="624">
        <v>46</v>
      </c>
      <c r="K25" s="624">
        <v>31</v>
      </c>
      <c r="L25" s="626">
        <v>176</v>
      </c>
      <c r="M25" s="648">
        <f t="shared" si="0"/>
        <v>86.699507389162562</v>
      </c>
    </row>
    <row r="26" spans="1:13" ht="30" customHeight="1" x14ac:dyDescent="0.3">
      <c r="A26" s="647">
        <v>22</v>
      </c>
      <c r="B26" s="622" t="s">
        <v>319</v>
      </c>
      <c r="C26" s="623">
        <v>76.5</v>
      </c>
      <c r="D26" s="625">
        <v>73.5</v>
      </c>
      <c r="E26" s="625">
        <v>80</v>
      </c>
      <c r="F26" s="625">
        <v>77</v>
      </c>
      <c r="G26" s="625">
        <v>80</v>
      </c>
      <c r="H26" s="625">
        <v>50</v>
      </c>
      <c r="I26" s="624">
        <v>49</v>
      </c>
      <c r="J26" s="624">
        <v>50</v>
      </c>
      <c r="K26" s="624">
        <v>42.5</v>
      </c>
      <c r="L26" s="626">
        <v>203</v>
      </c>
      <c r="M26" s="648">
        <f t="shared" si="0"/>
        <v>100</v>
      </c>
    </row>
    <row r="27" spans="1:13" ht="30" customHeight="1" x14ac:dyDescent="0.3">
      <c r="A27" s="647">
        <v>23</v>
      </c>
      <c r="B27" s="622" t="s">
        <v>329</v>
      </c>
      <c r="C27" s="630">
        <v>50</v>
      </c>
      <c r="D27" s="625">
        <v>34.5</v>
      </c>
      <c r="E27" s="629">
        <v>22</v>
      </c>
      <c r="F27" s="625">
        <v>28.5</v>
      </c>
      <c r="G27" s="625">
        <v>47</v>
      </c>
      <c r="H27" s="625">
        <v>23</v>
      </c>
      <c r="I27" s="627">
        <v>15</v>
      </c>
      <c r="J27" s="624">
        <v>21.5</v>
      </c>
      <c r="K27" s="627">
        <v>5.5</v>
      </c>
      <c r="L27" s="626">
        <v>167</v>
      </c>
      <c r="M27" s="648">
        <f t="shared" si="0"/>
        <v>82.266009852216754</v>
      </c>
    </row>
    <row r="28" spans="1:13" ht="30" customHeight="1" x14ac:dyDescent="0.3">
      <c r="A28" s="647">
        <v>24</v>
      </c>
      <c r="B28" s="622" t="s">
        <v>338</v>
      </c>
      <c r="C28" s="623">
        <v>35.5</v>
      </c>
      <c r="D28" s="623">
        <v>32</v>
      </c>
      <c r="E28" s="628">
        <v>22</v>
      </c>
      <c r="F28" s="624">
        <v>28.5</v>
      </c>
      <c r="G28" s="623">
        <v>35.5</v>
      </c>
      <c r="H28" s="632">
        <v>16</v>
      </c>
      <c r="I28" s="624">
        <v>22</v>
      </c>
      <c r="J28" s="624">
        <v>19.5</v>
      </c>
      <c r="K28" s="624">
        <v>17</v>
      </c>
      <c r="L28" s="626">
        <v>161</v>
      </c>
      <c r="M28" s="648">
        <f t="shared" si="0"/>
        <v>79.310344827586206</v>
      </c>
    </row>
    <row r="29" spans="1:13" ht="30" customHeight="1" x14ac:dyDescent="0.3">
      <c r="A29" s="647">
        <v>25</v>
      </c>
      <c r="B29" s="622" t="s">
        <v>355</v>
      </c>
      <c r="C29" s="630">
        <v>33</v>
      </c>
      <c r="D29" s="624">
        <v>30.5</v>
      </c>
      <c r="E29" s="627">
        <v>18</v>
      </c>
      <c r="F29" s="624">
        <v>27</v>
      </c>
      <c r="G29" s="627">
        <v>20</v>
      </c>
      <c r="H29" s="624">
        <v>24.5</v>
      </c>
      <c r="I29" s="627">
        <v>12</v>
      </c>
      <c r="J29" s="624">
        <v>19</v>
      </c>
      <c r="K29" s="624">
        <v>17</v>
      </c>
      <c r="L29" s="626">
        <v>147</v>
      </c>
      <c r="M29" s="648">
        <f t="shared" si="0"/>
        <v>72.41379310344827</v>
      </c>
    </row>
    <row r="30" spans="1:13" ht="30" customHeight="1" x14ac:dyDescent="0.3">
      <c r="A30" s="647">
        <v>26</v>
      </c>
      <c r="B30" s="622" t="s">
        <v>365</v>
      </c>
      <c r="C30" s="628">
        <v>24</v>
      </c>
      <c r="D30" s="627">
        <v>21.5</v>
      </c>
      <c r="E30" s="627">
        <v>24</v>
      </c>
      <c r="F30" s="624">
        <v>27</v>
      </c>
      <c r="G30" s="627">
        <v>18.5</v>
      </c>
      <c r="H30" s="624">
        <v>23</v>
      </c>
      <c r="I30" s="627">
        <v>14</v>
      </c>
      <c r="J30" s="627">
        <v>15</v>
      </c>
      <c r="K30" s="627">
        <v>0.5</v>
      </c>
      <c r="L30" s="626">
        <v>176</v>
      </c>
      <c r="M30" s="648">
        <f t="shared" si="0"/>
        <v>86.699507389162562</v>
      </c>
    </row>
    <row r="31" spans="1:13" ht="30" customHeight="1" x14ac:dyDescent="0.3">
      <c r="A31" s="647">
        <v>27</v>
      </c>
      <c r="B31" s="622" t="s">
        <v>374</v>
      </c>
      <c r="C31" s="623">
        <v>62.5</v>
      </c>
      <c r="D31" s="624">
        <v>46.5</v>
      </c>
      <c r="E31" s="624">
        <v>70</v>
      </c>
      <c r="F31" s="624">
        <v>48</v>
      </c>
      <c r="G31" s="624">
        <v>50.5</v>
      </c>
      <c r="H31" s="624">
        <v>33</v>
      </c>
      <c r="I31" s="624">
        <v>49.5</v>
      </c>
      <c r="J31" s="624">
        <v>38.5</v>
      </c>
      <c r="K31" s="624">
        <v>29.5</v>
      </c>
      <c r="L31" s="626">
        <v>197</v>
      </c>
      <c r="M31" s="648">
        <f t="shared" si="0"/>
        <v>97.044334975369466</v>
      </c>
    </row>
    <row r="32" spans="1:13" ht="30" customHeight="1" thickBot="1" x14ac:dyDescent="0.35">
      <c r="A32" s="649">
        <v>28</v>
      </c>
      <c r="B32" s="650" t="s">
        <v>385</v>
      </c>
      <c r="C32" s="651">
        <v>47</v>
      </c>
      <c r="D32" s="652">
        <v>45.5</v>
      </c>
      <c r="E32" s="652">
        <v>47</v>
      </c>
      <c r="F32" s="652">
        <v>58</v>
      </c>
      <c r="G32" s="652">
        <v>58</v>
      </c>
      <c r="H32" s="652">
        <v>42</v>
      </c>
      <c r="I32" s="653">
        <v>14.5</v>
      </c>
      <c r="J32" s="652">
        <v>35.5</v>
      </c>
      <c r="K32" s="652">
        <v>23</v>
      </c>
      <c r="L32" s="654">
        <v>202</v>
      </c>
      <c r="M32" s="655">
        <f t="shared" si="0"/>
        <v>99.50738916256158</v>
      </c>
    </row>
    <row r="33" spans="1:13" ht="20.25" x14ac:dyDescent="0.3">
      <c r="A33" s="633"/>
      <c r="B33" s="633"/>
      <c r="C33" s="634"/>
      <c r="D33" s="634"/>
      <c r="E33" s="634"/>
      <c r="F33" s="634"/>
      <c r="G33" s="634"/>
      <c r="H33" s="634"/>
      <c r="I33" s="634"/>
      <c r="J33" s="634"/>
      <c r="K33" s="634"/>
      <c r="L33" s="633"/>
      <c r="M33" s="633"/>
    </row>
  </sheetData>
  <conditionalFormatting sqref="B8">
    <cfRule type="cellIs" dxfId="3" priority="2" operator="equal">
      <formula>"M"</formula>
    </cfRule>
  </conditionalFormatting>
  <conditionalFormatting sqref="B31:B32">
    <cfRule type="cellIs" dxfId="2" priority="1" operator="equal">
      <formula>"M"</formula>
    </cfRule>
  </conditionalFormatting>
  <dataValidations count="1">
    <dataValidation allowBlank="1" showInputMessage="1" showErrorMessage="1" promptTitle="NAME" prompt="ENTER NAME IN CAPITAL LETTERS" sqref="B5:B7 B9:B32"/>
  </dataValidations>
  <pageMargins left="0.7" right="0.7" top="0.75" bottom="0.75" header="0.3" footer="0.3"/>
  <pageSetup scale="52" orientation="landscape" r:id="rId1"/>
  <colBreaks count="1" manualBreakCount="1">
    <brk id="1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53"/>
  <sheetViews>
    <sheetView topLeftCell="A15" zoomScaleNormal="100" workbookViewId="0">
      <selection activeCell="E15" sqref="E15"/>
    </sheetView>
  </sheetViews>
  <sheetFormatPr defaultRowHeight="15" x14ac:dyDescent="0.25"/>
  <cols>
    <col min="1" max="1" width="18.7109375" customWidth="1"/>
    <col min="2" max="2" width="7.28515625" customWidth="1"/>
    <col min="3" max="3" width="8.140625" customWidth="1"/>
    <col min="4" max="8" width="7.28515625" customWidth="1"/>
    <col min="9" max="9" width="8.42578125" customWidth="1"/>
    <col min="10" max="10" width="6.7109375" customWidth="1"/>
    <col min="11" max="11" width="8.5703125" customWidth="1"/>
    <col min="12" max="12" width="7.28515625" customWidth="1"/>
    <col min="13" max="13" width="7.85546875" customWidth="1"/>
  </cols>
  <sheetData>
    <row r="1" spans="1:13" ht="15.6" x14ac:dyDescent="0.3">
      <c r="A1" s="267"/>
      <c r="B1" s="536" t="s">
        <v>518</v>
      </c>
      <c r="C1" s="536"/>
      <c r="D1" s="536"/>
      <c r="E1" s="536"/>
      <c r="F1" s="536"/>
      <c r="G1" s="536"/>
      <c r="H1" s="536"/>
      <c r="I1" s="537"/>
      <c r="J1" s="538" t="s">
        <v>519</v>
      </c>
      <c r="K1" s="536"/>
      <c r="L1" s="536"/>
      <c r="M1" s="539"/>
    </row>
    <row r="2" spans="1:13" ht="21" x14ac:dyDescent="0.4">
      <c r="A2" s="540" t="s">
        <v>520</v>
      </c>
      <c r="B2" s="541"/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2"/>
    </row>
    <row r="3" spans="1:13" ht="15" customHeight="1" x14ac:dyDescent="0.4">
      <c r="A3" s="268"/>
      <c r="B3" s="543" t="s">
        <v>521</v>
      </c>
      <c r="C3" s="543"/>
      <c r="D3" s="543"/>
      <c r="E3" s="544"/>
      <c r="F3" s="269" t="s">
        <v>522</v>
      </c>
      <c r="G3" s="269"/>
      <c r="H3" s="545" t="s">
        <v>523</v>
      </c>
      <c r="I3" s="543"/>
      <c r="J3" s="544"/>
      <c r="K3" s="270" t="s">
        <v>524</v>
      </c>
      <c r="L3" s="12"/>
      <c r="M3" s="271"/>
    </row>
    <row r="4" spans="1:13" ht="14.45" x14ac:dyDescent="0.3">
      <c r="A4" s="546" t="s">
        <v>525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7"/>
    </row>
    <row r="5" spans="1:13" ht="14.45" x14ac:dyDescent="0.3">
      <c r="A5" s="562" t="s">
        <v>526</v>
      </c>
      <c r="B5" s="560"/>
      <c r="C5" s="560"/>
      <c r="D5" s="560"/>
      <c r="E5" s="560"/>
      <c r="F5" s="560"/>
      <c r="G5" s="560"/>
      <c r="H5" s="560"/>
      <c r="I5" s="560"/>
      <c r="J5" s="560"/>
      <c r="K5" s="560"/>
      <c r="L5" s="560"/>
      <c r="M5" s="561"/>
    </row>
    <row r="6" spans="1:13" ht="14.45" x14ac:dyDescent="0.3">
      <c r="A6" s="554" t="s">
        <v>527</v>
      </c>
      <c r="B6" s="555"/>
      <c r="C6" s="559" t="s">
        <v>528</v>
      </c>
      <c r="D6" s="560"/>
      <c r="E6" s="560"/>
      <c r="F6" s="560"/>
      <c r="G6" s="563"/>
      <c r="H6" s="273" t="s">
        <v>529</v>
      </c>
      <c r="I6" s="272"/>
      <c r="J6" s="545">
        <v>1</v>
      </c>
      <c r="K6" s="543"/>
      <c r="L6" s="543"/>
      <c r="M6" s="547"/>
    </row>
    <row r="7" spans="1:13" ht="14.45" x14ac:dyDescent="0.3">
      <c r="A7" s="554" t="s">
        <v>530</v>
      </c>
      <c r="B7" s="555"/>
      <c r="C7" s="559" t="s">
        <v>399</v>
      </c>
      <c r="D7" s="560"/>
      <c r="E7" s="560"/>
      <c r="F7" s="560"/>
      <c r="G7" s="563"/>
      <c r="H7" s="273" t="s">
        <v>531</v>
      </c>
      <c r="I7" s="272"/>
      <c r="J7" s="559" t="s">
        <v>102</v>
      </c>
      <c r="K7" s="560"/>
      <c r="L7" s="560"/>
      <c r="M7" s="561"/>
    </row>
    <row r="8" spans="1:13" ht="14.45" x14ac:dyDescent="0.3">
      <c r="A8" s="554" t="s">
        <v>532</v>
      </c>
      <c r="B8" s="555"/>
      <c r="C8" s="556">
        <v>40416</v>
      </c>
      <c r="D8" s="557"/>
      <c r="E8" s="557"/>
      <c r="F8" s="557"/>
      <c r="G8" s="558"/>
      <c r="H8" s="273" t="s">
        <v>533</v>
      </c>
      <c r="I8" s="272"/>
      <c r="J8" s="559">
        <v>9419100553</v>
      </c>
      <c r="K8" s="560"/>
      <c r="L8" s="560"/>
      <c r="M8" s="561"/>
    </row>
    <row r="9" spans="1:13" ht="14.45" x14ac:dyDescent="0.3">
      <c r="A9" s="554" t="s">
        <v>534</v>
      </c>
      <c r="B9" s="555"/>
      <c r="C9" s="559" t="s">
        <v>105</v>
      </c>
      <c r="D9" s="560"/>
      <c r="E9" s="560"/>
      <c r="F9" s="560"/>
      <c r="G9" s="561"/>
      <c r="H9" s="562" t="s">
        <v>18</v>
      </c>
      <c r="I9" s="563"/>
      <c r="J9" s="559" t="s">
        <v>106</v>
      </c>
      <c r="K9" s="560"/>
      <c r="L9" s="560"/>
      <c r="M9" s="561"/>
    </row>
    <row r="10" spans="1:13" ht="14.45" x14ac:dyDescent="0.3">
      <c r="A10" s="546" t="s">
        <v>535</v>
      </c>
      <c r="B10" s="543"/>
      <c r="C10" s="543"/>
      <c r="D10" s="543"/>
      <c r="E10" s="543"/>
      <c r="F10" s="543"/>
      <c r="G10" s="543"/>
      <c r="H10" s="543"/>
      <c r="I10" s="543"/>
      <c r="J10" s="543"/>
      <c r="K10" s="543"/>
      <c r="L10" s="543"/>
      <c r="M10" s="547"/>
    </row>
    <row r="11" spans="1:13" ht="13.5" customHeight="1" x14ac:dyDescent="0.25">
      <c r="A11" s="548" t="s">
        <v>536</v>
      </c>
      <c r="B11" s="545" t="s">
        <v>537</v>
      </c>
      <c r="C11" s="543"/>
      <c r="D11" s="543"/>
      <c r="E11" s="543"/>
      <c r="F11" s="543"/>
      <c r="G11" s="544"/>
      <c r="H11" s="545" t="s">
        <v>538</v>
      </c>
      <c r="I11" s="543"/>
      <c r="J11" s="543"/>
      <c r="K11" s="543"/>
      <c r="L11" s="543"/>
      <c r="M11" s="547"/>
    </row>
    <row r="12" spans="1:13" ht="29.25" customHeight="1" x14ac:dyDescent="0.25">
      <c r="A12" s="549"/>
      <c r="B12" s="274" t="s">
        <v>539</v>
      </c>
      <c r="C12" s="274" t="s">
        <v>540</v>
      </c>
      <c r="D12" s="274" t="s">
        <v>541</v>
      </c>
      <c r="E12" s="274" t="s">
        <v>542</v>
      </c>
      <c r="F12" s="275">
        <v>100</v>
      </c>
      <c r="G12" s="276" t="s">
        <v>20</v>
      </c>
      <c r="H12" s="274" t="s">
        <v>543</v>
      </c>
      <c r="I12" s="274" t="s">
        <v>540</v>
      </c>
      <c r="J12" s="274" t="s">
        <v>541</v>
      </c>
      <c r="K12" s="274" t="s">
        <v>544</v>
      </c>
      <c r="L12" s="274">
        <v>100</v>
      </c>
      <c r="M12" s="277" t="s">
        <v>20</v>
      </c>
    </row>
    <row r="13" spans="1:13" ht="15.6" x14ac:dyDescent="0.3">
      <c r="A13" s="278" t="s">
        <v>11</v>
      </c>
      <c r="B13" s="35">
        <v>7.5</v>
      </c>
      <c r="C13" s="35">
        <v>4</v>
      </c>
      <c r="D13" s="35">
        <v>4</v>
      </c>
      <c r="E13" s="279">
        <v>60.25</v>
      </c>
      <c r="F13" s="280">
        <f>SUM(B13:E13)</f>
        <v>75.75</v>
      </c>
      <c r="G13" s="37" t="s">
        <v>464</v>
      </c>
      <c r="H13" s="35">
        <v>7.25</v>
      </c>
      <c r="I13" s="35">
        <v>4</v>
      </c>
      <c r="J13" s="35">
        <v>4</v>
      </c>
      <c r="K13" s="281">
        <v>67.5</v>
      </c>
      <c r="L13" s="280">
        <f t="shared" ref="L13:L14" si="0">SUM(H13:K13)</f>
        <v>82.75</v>
      </c>
      <c r="M13" s="424" t="str">
        <f>IF(L13&gt;=91,"A1",IF(L13&gt;=81,"A2",IF(L13&gt;=71,"B1",IF(L13&gt;=61,"B2",IF(L13&gt;=51,"C1",IF(L13&gt;=41,"C2",IF(L13&gt;=33,"D","E")))))))</f>
        <v>A2</v>
      </c>
    </row>
    <row r="14" spans="1:13" ht="15.6" x14ac:dyDescent="0.3">
      <c r="A14" s="278" t="s">
        <v>12</v>
      </c>
      <c r="B14" s="282">
        <v>6.5</v>
      </c>
      <c r="C14" s="35">
        <v>4</v>
      </c>
      <c r="D14" s="35">
        <v>3.5</v>
      </c>
      <c r="E14" s="35">
        <v>55</v>
      </c>
      <c r="F14" s="280">
        <f>(B14+C14+D14+E14)</f>
        <v>69</v>
      </c>
      <c r="G14" s="37" t="str">
        <f>IF(F14&gt;=91,"A1",IF(F14&gt;=81,"A2",IF(F14&gt;=71,"B1",IF(F14&gt;=61,"B2",IF(F14&gt;=51,"C1",IF(F14&gt;=41,"C2",IF(F14&gt;=33,"D","E")))))))</f>
        <v>B2</v>
      </c>
      <c r="H14" s="35">
        <v>4.5</v>
      </c>
      <c r="I14" s="35">
        <v>3</v>
      </c>
      <c r="J14" s="35">
        <v>4</v>
      </c>
      <c r="K14" s="35">
        <v>50</v>
      </c>
      <c r="L14" s="280">
        <f t="shared" si="0"/>
        <v>61.5</v>
      </c>
      <c r="M14" s="424" t="str">
        <f>IF(L14&gt;=91,"A1",IF(L14&gt;=81,"A2",IF(L14&gt;=71,"B1",IF(L14&gt;=61,"B2",IF(L14&gt;=51,"C1",IF(L14&gt;=41,"C2",IF(L14&gt;=33,"D","E")))))))</f>
        <v>B2</v>
      </c>
    </row>
    <row r="15" spans="1:13" ht="15.6" x14ac:dyDescent="0.3">
      <c r="A15" s="278" t="s">
        <v>545</v>
      </c>
      <c r="B15" s="35">
        <v>4.5</v>
      </c>
      <c r="C15" s="35">
        <v>3</v>
      </c>
      <c r="D15" s="35">
        <v>4</v>
      </c>
      <c r="E15" s="35">
        <v>44.5</v>
      </c>
      <c r="F15" s="37">
        <f>(B15+C15+D15+E15)</f>
        <v>56</v>
      </c>
      <c r="G15" s="37" t="str">
        <f>IF(F15&gt;=91,"A1",IF(F15&gt;=81,"A2",IF(F15&gt;=71,"B1",IF(F15&gt;=61,"B2",IF(F15&gt;=51,"C1",IF(F15&gt;=41,"C2",IF(F15&gt;=33,"D","E")))))))</f>
        <v>C1</v>
      </c>
      <c r="H15" s="35">
        <v>6.5</v>
      </c>
      <c r="I15" s="35">
        <v>3</v>
      </c>
      <c r="J15" s="35">
        <v>3</v>
      </c>
      <c r="K15" s="283">
        <v>36</v>
      </c>
      <c r="L15" s="280">
        <f>SUM(H15:K15)</f>
        <v>48.5</v>
      </c>
      <c r="M15" s="424" t="str">
        <f>IF(L15&gt;=91,"A1",IF(L15&gt;=81,"A2",IF(L15&gt;=71,"B1",IF(L15&gt;=61,"B2",IF(L15&gt;=51,"C1",IF(L15&gt;=41,"C2",IF(L15&gt;=33,"D","E")))))))</f>
        <v>C2</v>
      </c>
    </row>
    <row r="16" spans="1:13" ht="15.6" x14ac:dyDescent="0.3">
      <c r="A16" s="278" t="s">
        <v>23</v>
      </c>
      <c r="B16" s="35">
        <v>6.25</v>
      </c>
      <c r="C16" s="35">
        <v>4</v>
      </c>
      <c r="D16" s="35">
        <v>4</v>
      </c>
      <c r="E16" s="35">
        <v>42</v>
      </c>
      <c r="F16" s="37">
        <f>(B16+C16+D16+E16)</f>
        <v>56.25</v>
      </c>
      <c r="G16" s="37" t="str">
        <f>IF(F16&gt;=91,"A1",IF(F16&gt;=81,"A2",IF(F16&gt;=71,"B1",IF(F16&gt;=61,"B2",IF(F16&gt;=51,"C1",IF(F16&gt;=41,"C2",IF(F16&gt;=33,"D","E")))))))</f>
        <v>C1</v>
      </c>
      <c r="H16" s="282">
        <v>6</v>
      </c>
      <c r="I16" s="281">
        <v>4.5</v>
      </c>
      <c r="J16" s="284">
        <v>5</v>
      </c>
      <c r="K16" s="283">
        <v>58.5</v>
      </c>
      <c r="L16" s="280">
        <f t="shared" ref="L16:L17" si="1">SUM(H16:K16)</f>
        <v>74</v>
      </c>
      <c r="M16" s="425" t="str">
        <f>IF(L16&gt;=91,"A1",IF(L16&gt;=81,"A2",IF(L16&gt;=71,"B1",IF(L16&gt;=61,"B2",IF(L16&gt;=51,"C1",IF(L16&gt;=41,"C2",IF(L16&gt;=33,"D","E")))))))</f>
        <v>B1</v>
      </c>
    </row>
    <row r="17" spans="1:13" ht="15.6" x14ac:dyDescent="0.3">
      <c r="A17" s="278" t="s">
        <v>26</v>
      </c>
      <c r="B17" s="35">
        <v>7.25</v>
      </c>
      <c r="C17" s="35">
        <v>4</v>
      </c>
      <c r="D17" s="35">
        <v>4</v>
      </c>
      <c r="E17" s="35">
        <v>60.5</v>
      </c>
      <c r="F17" s="280">
        <f>(B17+C17+D17+E17)</f>
        <v>75.75</v>
      </c>
      <c r="G17" s="37" t="str">
        <f>IF(F17&gt;=91,"A1",IF(F17&gt;=81,"A2",IF(F17&gt;=71,"B1",IF(F17&gt;=61,"B2",IF(F17&gt;=51,"C1",IF(F17&gt;=41,"C2",IF(F17&gt;=33,"D","E")))))))</f>
        <v>B1</v>
      </c>
      <c r="H17" s="282">
        <v>9.5</v>
      </c>
      <c r="I17" s="35">
        <v>5</v>
      </c>
      <c r="J17" s="35">
        <v>5</v>
      </c>
      <c r="K17" s="283">
        <v>63</v>
      </c>
      <c r="L17" s="280">
        <f t="shared" si="1"/>
        <v>82.5</v>
      </c>
      <c r="M17" s="424" t="str">
        <f>IF(L17&gt;=91,"A1",IF(L17&gt;=81,"A2",IF(L17&gt;=71,"B1",IF(L17&gt;=61,"B2",IF(L17&gt;=51,"C1",IF(L17&gt;=41,"C2",IF(L17&gt;=33,"D","E")))))))</f>
        <v>A2</v>
      </c>
    </row>
    <row r="18" spans="1:13" ht="15.6" x14ac:dyDescent="0.3">
      <c r="A18" s="278" t="s">
        <v>510</v>
      </c>
      <c r="B18" s="35"/>
      <c r="C18" s="35"/>
      <c r="D18" s="35"/>
      <c r="E18" s="279">
        <v>38</v>
      </c>
      <c r="F18" s="285"/>
      <c r="G18" s="35"/>
      <c r="H18" s="35"/>
      <c r="I18" s="35"/>
      <c r="J18" s="35"/>
      <c r="K18" s="283">
        <v>40</v>
      </c>
      <c r="L18" s="35"/>
      <c r="M18" s="286"/>
    </row>
    <row r="19" spans="1:13" ht="15.6" x14ac:dyDescent="0.3">
      <c r="A19" s="278" t="s">
        <v>546</v>
      </c>
      <c r="B19" s="35"/>
      <c r="C19" s="35"/>
      <c r="D19" s="35"/>
      <c r="E19" s="422" t="s">
        <v>397</v>
      </c>
      <c r="F19" s="35"/>
      <c r="G19" s="35"/>
      <c r="H19" s="35"/>
      <c r="I19" s="35"/>
      <c r="J19" s="35"/>
      <c r="K19" s="287">
        <v>34.5</v>
      </c>
      <c r="L19" s="35"/>
      <c r="M19" s="286"/>
    </row>
    <row r="20" spans="1:13" ht="15.6" x14ac:dyDescent="0.3">
      <c r="A20" s="278" t="s">
        <v>547</v>
      </c>
      <c r="B20" s="35"/>
      <c r="C20" s="35"/>
      <c r="D20" s="35"/>
      <c r="E20" s="35">
        <v>15</v>
      </c>
      <c r="F20" s="35"/>
      <c r="G20" s="35"/>
      <c r="H20" s="35"/>
      <c r="I20" s="35"/>
      <c r="J20" s="35"/>
      <c r="K20" s="35">
        <v>36</v>
      </c>
      <c r="L20" s="35"/>
      <c r="M20" s="286"/>
    </row>
    <row r="21" spans="1:13" ht="15.6" x14ac:dyDescent="0.3">
      <c r="A21" s="278" t="s">
        <v>548</v>
      </c>
      <c r="B21" s="35"/>
      <c r="C21" s="35"/>
      <c r="D21" s="35"/>
      <c r="E21" s="35">
        <v>13</v>
      </c>
      <c r="F21" s="35"/>
      <c r="G21" s="35"/>
      <c r="H21" s="35"/>
      <c r="I21" s="35"/>
      <c r="J21" s="35"/>
      <c r="K21" s="35">
        <v>20</v>
      </c>
      <c r="L21" s="35"/>
      <c r="M21" s="286"/>
    </row>
    <row r="22" spans="1:13" ht="31.9" customHeight="1" x14ac:dyDescent="0.3">
      <c r="A22" s="278" t="s">
        <v>549</v>
      </c>
      <c r="B22" s="9">
        <v>500</v>
      </c>
      <c r="C22" s="288" t="s">
        <v>550</v>
      </c>
      <c r="D22" s="289">
        <f>(F13+F14+F15+F16+F17)</f>
        <v>332.75</v>
      </c>
      <c r="E22" s="290"/>
      <c r="F22" s="288" t="s">
        <v>551</v>
      </c>
      <c r="G22" s="289">
        <f>(D22/500)*100</f>
        <v>66.55</v>
      </c>
      <c r="H22" s="290"/>
      <c r="I22" s="291"/>
      <c r="J22" s="550" t="s">
        <v>552</v>
      </c>
      <c r="K22" s="551"/>
      <c r="L22" s="552" t="str">
        <f>IF(G22&gt;=91,"A1",IF(G22&gt;=81,"A2",IF(G22&gt;=71,"B1",IF(G22&gt;=61,"B2",IF(G22&gt;=51,"C1",IF(G22&gt;=41,"C2",IF(G22&gt;=33,"D","E")))))))</f>
        <v>B2</v>
      </c>
      <c r="M22" s="553" t="str">
        <f t="shared" ref="M22:M24" si="2">IF(K22&gt;=91,"A1",IF(K22&gt;=81,"A2",IF(K22&gt;=71,"B1",IF(K22&gt;=61,"B2",IF(K22&gt;=51,"C1",IF(K22&gt;=41,"C2",IF(K22&gt;=33,"D","E")))))))</f>
        <v>E</v>
      </c>
    </row>
    <row r="23" spans="1:13" ht="28.9" customHeight="1" x14ac:dyDescent="0.3">
      <c r="A23" s="292" t="s">
        <v>553</v>
      </c>
      <c r="B23" s="9">
        <v>500</v>
      </c>
      <c r="C23" s="288" t="s">
        <v>554</v>
      </c>
      <c r="D23" s="289">
        <f>(L13+L14+L15+L16+L17)</f>
        <v>349.25</v>
      </c>
      <c r="E23" s="290"/>
      <c r="F23" s="288" t="s">
        <v>555</v>
      </c>
      <c r="G23" s="289">
        <f>D23/500*100</f>
        <v>69.849999999999994</v>
      </c>
      <c r="H23" s="289"/>
      <c r="I23" s="293"/>
      <c r="J23" s="550" t="s">
        <v>556</v>
      </c>
      <c r="K23" s="551"/>
      <c r="L23" s="552" t="str">
        <f>IF(G23&gt;=91,"A1",IF(G23&gt;=81,"A2",IF(G23&gt;=71,"B1",IF(G23&gt;=61,"B2",IF(G23&gt;=51,"C1",IF(G23&gt;=41,"C2",IF(G23&gt;=33,"D","E")))))))</f>
        <v>B2</v>
      </c>
      <c r="M23" s="553" t="str">
        <f t="shared" si="2"/>
        <v>E</v>
      </c>
    </row>
    <row r="24" spans="1:13" ht="29.25" customHeight="1" x14ac:dyDescent="0.3">
      <c r="A24" s="294" t="s">
        <v>557</v>
      </c>
      <c r="B24" s="276">
        <v>1000</v>
      </c>
      <c r="C24" s="276">
        <f>(D22+D23)</f>
        <v>682</v>
      </c>
      <c r="D24" s="567"/>
      <c r="E24" s="568"/>
      <c r="F24" s="295" t="s">
        <v>558</v>
      </c>
      <c r="G24" s="295"/>
      <c r="H24" s="295"/>
      <c r="I24" s="276">
        <f>(C24/1000)*100</f>
        <v>68.2</v>
      </c>
      <c r="J24" s="295" t="s">
        <v>559</v>
      </c>
      <c r="K24" s="295"/>
      <c r="L24" s="569" t="str">
        <f>IF(I24&gt;=91,"A1",IF(I24&gt;=81,"A2",IF(I24&gt;=71,"B1",IF(I24&gt;=61,"B2",IF(I24&gt;=51,"C1",IF(I24&gt;=41,"C2",IF(I24&gt;=33,"D","E")))))))</f>
        <v>B2</v>
      </c>
      <c r="M24" s="570" t="str">
        <f t="shared" si="2"/>
        <v>E</v>
      </c>
    </row>
    <row r="25" spans="1:13" ht="14.45" x14ac:dyDescent="0.3">
      <c r="A25" s="571" t="s">
        <v>437</v>
      </c>
      <c r="B25" s="572"/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3"/>
    </row>
    <row r="26" spans="1:13" ht="14.45" x14ac:dyDescent="0.3">
      <c r="A26" s="546" t="s">
        <v>438</v>
      </c>
      <c r="B26" s="543"/>
      <c r="C26" s="543"/>
      <c r="D26" s="543"/>
      <c r="E26" s="543"/>
      <c r="F26" s="543"/>
      <c r="G26" s="543"/>
      <c r="H26" s="543"/>
      <c r="I26" s="543"/>
      <c r="J26" s="543"/>
      <c r="K26" s="543"/>
      <c r="L26" s="543"/>
      <c r="M26" s="547"/>
    </row>
    <row r="27" spans="1:13" ht="14.45" x14ac:dyDescent="0.3">
      <c r="A27" s="546" t="s">
        <v>439</v>
      </c>
      <c r="B27" s="543"/>
      <c r="C27" s="543"/>
      <c r="D27" s="543"/>
      <c r="E27" s="544"/>
      <c r="F27" s="545" t="s">
        <v>560</v>
      </c>
      <c r="G27" s="543"/>
      <c r="H27" s="543"/>
      <c r="I27" s="543"/>
      <c r="J27" s="544"/>
      <c r="K27" s="545" t="s">
        <v>561</v>
      </c>
      <c r="L27" s="543"/>
      <c r="M27" s="547"/>
    </row>
    <row r="28" spans="1:13" ht="14.45" x14ac:dyDescent="0.3">
      <c r="A28" s="562" t="s">
        <v>441</v>
      </c>
      <c r="B28" s="560"/>
      <c r="C28" s="560"/>
      <c r="D28" s="560"/>
      <c r="E28" s="563"/>
      <c r="F28" s="552" t="s">
        <v>462</v>
      </c>
      <c r="G28" s="565"/>
      <c r="H28" s="565"/>
      <c r="I28" s="565"/>
      <c r="J28" s="566"/>
      <c r="K28" s="552" t="s">
        <v>457</v>
      </c>
      <c r="L28" s="565"/>
      <c r="M28" s="553"/>
    </row>
    <row r="29" spans="1:13" ht="14.45" x14ac:dyDescent="0.3">
      <c r="A29" s="546" t="s">
        <v>442</v>
      </c>
      <c r="B29" s="543"/>
      <c r="C29" s="543"/>
      <c r="D29" s="543"/>
      <c r="E29" s="543"/>
      <c r="F29" s="543"/>
      <c r="G29" s="543"/>
      <c r="H29" s="543"/>
      <c r="I29" s="543"/>
      <c r="J29" s="543"/>
      <c r="K29" s="543"/>
      <c r="L29" s="543"/>
      <c r="M29" s="547"/>
    </row>
    <row r="30" spans="1:13" ht="14.45" x14ac:dyDescent="0.3">
      <c r="A30" s="546" t="s">
        <v>439</v>
      </c>
      <c r="B30" s="543"/>
      <c r="C30" s="543"/>
      <c r="D30" s="543"/>
      <c r="E30" s="544"/>
      <c r="F30" s="545" t="s">
        <v>560</v>
      </c>
      <c r="G30" s="543"/>
      <c r="H30" s="543"/>
      <c r="I30" s="543"/>
      <c r="J30" s="544"/>
      <c r="K30" s="545" t="s">
        <v>561</v>
      </c>
      <c r="L30" s="543"/>
      <c r="M30" s="547"/>
    </row>
    <row r="31" spans="1:13" ht="14.45" x14ac:dyDescent="0.3">
      <c r="A31" s="554" t="s">
        <v>443</v>
      </c>
      <c r="B31" s="564"/>
      <c r="C31" s="564"/>
      <c r="D31" s="564"/>
      <c r="E31" s="555"/>
      <c r="F31" s="552" t="s">
        <v>462</v>
      </c>
      <c r="G31" s="565"/>
      <c r="H31" s="565"/>
      <c r="I31" s="565"/>
      <c r="J31" s="566"/>
      <c r="K31" s="552" t="s">
        <v>462</v>
      </c>
      <c r="L31" s="565"/>
      <c r="M31" s="553"/>
    </row>
    <row r="32" spans="1:13" ht="14.45" x14ac:dyDescent="0.3">
      <c r="A32" s="554" t="s">
        <v>562</v>
      </c>
      <c r="B32" s="564"/>
      <c r="C32" s="564"/>
      <c r="D32" s="564"/>
      <c r="E32" s="555"/>
      <c r="F32" s="552" t="s">
        <v>462</v>
      </c>
      <c r="G32" s="565"/>
      <c r="H32" s="565"/>
      <c r="I32" s="565"/>
      <c r="J32" s="566"/>
      <c r="K32" s="552" t="s">
        <v>462</v>
      </c>
      <c r="L32" s="565"/>
      <c r="M32" s="553"/>
    </row>
    <row r="33" spans="1:13" ht="14.45" x14ac:dyDescent="0.3">
      <c r="A33" s="562" t="s">
        <v>444</v>
      </c>
      <c r="B33" s="560"/>
      <c r="C33" s="560"/>
      <c r="D33" s="560"/>
      <c r="E33" s="563"/>
      <c r="F33" s="552" t="s">
        <v>462</v>
      </c>
      <c r="G33" s="565"/>
      <c r="H33" s="565"/>
      <c r="I33" s="565"/>
      <c r="J33" s="566"/>
      <c r="K33" s="552" t="s">
        <v>457</v>
      </c>
      <c r="L33" s="565"/>
      <c r="M33" s="553"/>
    </row>
    <row r="34" spans="1:13" ht="14.45" x14ac:dyDescent="0.3">
      <c r="A34" s="562" t="s">
        <v>445</v>
      </c>
      <c r="B34" s="560"/>
      <c r="C34" s="560"/>
      <c r="D34" s="560"/>
      <c r="E34" s="563"/>
      <c r="F34" s="552" t="s">
        <v>457</v>
      </c>
      <c r="G34" s="565"/>
      <c r="H34" s="565"/>
      <c r="I34" s="565"/>
      <c r="J34" s="566"/>
      <c r="K34" s="552" t="s">
        <v>457</v>
      </c>
      <c r="L34" s="565"/>
      <c r="M34" s="553"/>
    </row>
    <row r="35" spans="1:13" ht="14.45" x14ac:dyDescent="0.3">
      <c r="A35" s="546" t="s">
        <v>446</v>
      </c>
      <c r="B35" s="543"/>
      <c r="C35" s="543"/>
      <c r="D35" s="543"/>
      <c r="E35" s="543"/>
      <c r="F35" s="543"/>
      <c r="G35" s="543"/>
      <c r="H35" s="543"/>
      <c r="I35" s="543"/>
      <c r="J35" s="543"/>
      <c r="K35" s="543"/>
      <c r="L35" s="543"/>
      <c r="M35" s="547"/>
    </row>
    <row r="36" spans="1:13" ht="14.45" x14ac:dyDescent="0.3">
      <c r="A36" s="546" t="s">
        <v>439</v>
      </c>
      <c r="B36" s="543"/>
      <c r="C36" s="543"/>
      <c r="D36" s="543"/>
      <c r="E36" s="544"/>
      <c r="F36" s="545" t="s">
        <v>560</v>
      </c>
      <c r="G36" s="543"/>
      <c r="H36" s="543"/>
      <c r="I36" s="543"/>
      <c r="J36" s="544"/>
      <c r="K36" s="545" t="s">
        <v>561</v>
      </c>
      <c r="L36" s="543"/>
      <c r="M36" s="547"/>
    </row>
    <row r="37" spans="1:13" ht="14.45" x14ac:dyDescent="0.3">
      <c r="A37" s="562" t="s">
        <v>563</v>
      </c>
      <c r="B37" s="560"/>
      <c r="C37" s="560"/>
      <c r="D37" s="560"/>
      <c r="E37" s="560"/>
      <c r="F37" s="563"/>
      <c r="G37" s="574" t="s">
        <v>656</v>
      </c>
      <c r="H37" s="575"/>
      <c r="I37" s="575"/>
      <c r="J37" s="575"/>
      <c r="K37" s="575"/>
      <c r="L37" s="575"/>
      <c r="M37" s="576"/>
    </row>
    <row r="38" spans="1:13" ht="42" customHeight="1" x14ac:dyDescent="0.3">
      <c r="A38" s="294" t="s">
        <v>403</v>
      </c>
      <c r="B38" s="552"/>
      <c r="C38" s="565"/>
      <c r="D38" s="565"/>
      <c r="E38" s="565"/>
      <c r="F38" s="565"/>
      <c r="G38" s="565"/>
      <c r="H38" s="565"/>
      <c r="I38" s="565"/>
      <c r="J38" s="565"/>
      <c r="K38" s="565"/>
      <c r="L38" s="565"/>
      <c r="M38" s="553"/>
    </row>
    <row r="39" spans="1:13" ht="14.45" x14ac:dyDescent="0.3">
      <c r="A39" s="278" t="s">
        <v>448</v>
      </c>
      <c r="B39" s="545"/>
      <c r="C39" s="543"/>
      <c r="D39" s="543"/>
      <c r="E39" s="543"/>
      <c r="F39" s="543"/>
      <c r="G39" s="543"/>
      <c r="H39" s="543"/>
      <c r="I39" s="543"/>
      <c r="J39" s="543"/>
      <c r="K39" s="543"/>
      <c r="L39" s="543"/>
      <c r="M39" s="547"/>
    </row>
    <row r="40" spans="1:13" x14ac:dyDescent="0.25">
      <c r="A40" s="577" t="s">
        <v>564</v>
      </c>
      <c r="B40" s="578"/>
      <c r="C40" s="579"/>
      <c r="D40" s="586" t="s">
        <v>565</v>
      </c>
      <c r="E40" s="578"/>
      <c r="F40" s="578"/>
      <c r="G40" s="578"/>
      <c r="H40" s="578"/>
      <c r="I40" s="579"/>
      <c r="J40" s="586" t="s">
        <v>566</v>
      </c>
      <c r="K40" s="578"/>
      <c r="L40" s="578"/>
      <c r="M40" s="589"/>
    </row>
    <row r="41" spans="1:13" x14ac:dyDescent="0.25">
      <c r="A41" s="580"/>
      <c r="B41" s="581"/>
      <c r="C41" s="582"/>
      <c r="D41" s="587"/>
      <c r="E41" s="581"/>
      <c r="F41" s="581"/>
      <c r="G41" s="581"/>
      <c r="H41" s="581"/>
      <c r="I41" s="582"/>
      <c r="J41" s="587"/>
      <c r="K41" s="581"/>
      <c r="L41" s="581"/>
      <c r="M41" s="590"/>
    </row>
    <row r="42" spans="1:13" ht="6" customHeight="1" x14ac:dyDescent="0.25">
      <c r="A42" s="580"/>
      <c r="B42" s="581"/>
      <c r="C42" s="582"/>
      <c r="D42" s="587"/>
      <c r="E42" s="581"/>
      <c r="F42" s="581"/>
      <c r="G42" s="581"/>
      <c r="H42" s="581"/>
      <c r="I42" s="582"/>
      <c r="J42" s="587"/>
      <c r="K42" s="581"/>
      <c r="L42" s="581"/>
      <c r="M42" s="590"/>
    </row>
    <row r="43" spans="1:13" ht="1.5" hidden="1" customHeight="1" x14ac:dyDescent="0.3">
      <c r="A43" s="583"/>
      <c r="B43" s="584"/>
      <c r="C43" s="585"/>
      <c r="D43" s="588"/>
      <c r="E43" s="584"/>
      <c r="F43" s="584"/>
      <c r="G43" s="584"/>
      <c r="H43" s="584"/>
      <c r="I43" s="585"/>
      <c r="J43" s="588"/>
      <c r="K43" s="584"/>
      <c r="L43" s="584"/>
      <c r="M43" s="591"/>
    </row>
    <row r="44" spans="1:13" x14ac:dyDescent="0.25">
      <c r="A44" s="596" t="s">
        <v>449</v>
      </c>
      <c r="B44" s="597"/>
      <c r="C44" s="597"/>
      <c r="D44" s="597"/>
      <c r="E44" s="597"/>
      <c r="F44" s="597"/>
      <c r="G44" s="598"/>
      <c r="H44" s="599" t="s">
        <v>450</v>
      </c>
      <c r="I44" s="597"/>
      <c r="J44" s="597"/>
      <c r="K44" s="597"/>
      <c r="L44" s="597"/>
      <c r="M44" s="600"/>
    </row>
    <row r="45" spans="1:13" x14ac:dyDescent="0.25">
      <c r="A45" s="297" t="s">
        <v>451</v>
      </c>
      <c r="B45" s="599" t="s">
        <v>20</v>
      </c>
      <c r="C45" s="598"/>
      <c r="D45" s="83" t="s">
        <v>451</v>
      </c>
      <c r="E45" s="123"/>
      <c r="F45" s="599" t="s">
        <v>20</v>
      </c>
      <c r="G45" s="598"/>
      <c r="H45" s="298"/>
      <c r="I45" s="298"/>
      <c r="J45" s="299" t="s">
        <v>452</v>
      </c>
      <c r="K45" s="298"/>
      <c r="L45" s="299" t="s">
        <v>20</v>
      </c>
      <c r="M45" s="300"/>
    </row>
    <row r="46" spans="1:13" x14ac:dyDescent="0.25">
      <c r="A46" s="301" t="s">
        <v>453</v>
      </c>
      <c r="B46" s="594" t="s">
        <v>454</v>
      </c>
      <c r="C46" s="595"/>
      <c r="D46" s="594" t="s">
        <v>455</v>
      </c>
      <c r="E46" s="595"/>
      <c r="F46" s="594" t="s">
        <v>456</v>
      </c>
      <c r="G46" s="595"/>
      <c r="H46" s="298"/>
      <c r="I46" s="298"/>
      <c r="J46" s="594">
        <v>3</v>
      </c>
      <c r="K46" s="595"/>
      <c r="L46" s="123" t="s">
        <v>457</v>
      </c>
      <c r="M46" s="300"/>
    </row>
    <row r="47" spans="1:13" x14ac:dyDescent="0.25">
      <c r="A47" s="301" t="s">
        <v>458</v>
      </c>
      <c r="B47" s="594" t="s">
        <v>459</v>
      </c>
      <c r="C47" s="595"/>
      <c r="D47" s="594" t="s">
        <v>460</v>
      </c>
      <c r="E47" s="595"/>
      <c r="F47" s="594" t="s">
        <v>461</v>
      </c>
      <c r="G47" s="595"/>
      <c r="H47" s="298"/>
      <c r="I47" s="298"/>
      <c r="J47" s="594">
        <v>2</v>
      </c>
      <c r="K47" s="595"/>
      <c r="L47" s="123" t="s">
        <v>462</v>
      </c>
      <c r="M47" s="300"/>
    </row>
    <row r="48" spans="1:13" x14ac:dyDescent="0.25">
      <c r="A48" s="301" t="s">
        <v>463</v>
      </c>
      <c r="B48" s="594" t="s">
        <v>464</v>
      </c>
      <c r="C48" s="595"/>
      <c r="D48" s="594" t="s">
        <v>465</v>
      </c>
      <c r="E48" s="595"/>
      <c r="F48" s="594" t="s">
        <v>466</v>
      </c>
      <c r="G48" s="595"/>
      <c r="H48" s="298"/>
      <c r="I48" s="298"/>
      <c r="J48" s="594">
        <v>1</v>
      </c>
      <c r="K48" s="595"/>
      <c r="L48" s="123" t="s">
        <v>467</v>
      </c>
      <c r="M48" s="300"/>
    </row>
    <row r="49" spans="1:13" ht="15.75" thickBot="1" x14ac:dyDescent="0.3">
      <c r="A49" s="302" t="s">
        <v>468</v>
      </c>
      <c r="B49" s="592" t="s">
        <v>469</v>
      </c>
      <c r="C49" s="593"/>
      <c r="D49" s="592" t="s">
        <v>470</v>
      </c>
      <c r="E49" s="593"/>
      <c r="F49" s="592" t="s">
        <v>471</v>
      </c>
      <c r="G49" s="593"/>
      <c r="H49" s="303"/>
      <c r="I49" s="303"/>
      <c r="J49" s="303"/>
      <c r="K49" s="303"/>
      <c r="L49" s="303"/>
      <c r="M49" s="304"/>
    </row>
    <row r="52" spans="1:13" ht="15.75" thickBot="1" x14ac:dyDescent="0.3"/>
    <row r="53" spans="1:13" ht="15.75" x14ac:dyDescent="0.25">
      <c r="A53" s="267"/>
      <c r="B53" s="536" t="s">
        <v>518</v>
      </c>
      <c r="C53" s="536"/>
      <c r="D53" s="536"/>
      <c r="E53" s="536"/>
      <c r="F53" s="536"/>
      <c r="G53" s="536"/>
      <c r="H53" s="536"/>
      <c r="I53" s="537"/>
      <c r="J53" s="538" t="s">
        <v>519</v>
      </c>
      <c r="K53" s="536"/>
      <c r="L53" s="536"/>
      <c r="M53" s="539"/>
    </row>
    <row r="54" spans="1:13" ht="21" x14ac:dyDescent="0.35">
      <c r="A54" s="540" t="s">
        <v>520</v>
      </c>
      <c r="B54" s="541"/>
      <c r="C54" s="541"/>
      <c r="D54" s="541"/>
      <c r="E54" s="541"/>
      <c r="F54" s="541"/>
      <c r="G54" s="541"/>
      <c r="H54" s="541"/>
      <c r="I54" s="541"/>
      <c r="J54" s="541"/>
      <c r="K54" s="541"/>
      <c r="L54" s="541"/>
      <c r="M54" s="542"/>
    </row>
    <row r="55" spans="1:13" ht="21" x14ac:dyDescent="0.35">
      <c r="A55" s="268"/>
      <c r="B55" s="543" t="s">
        <v>521</v>
      </c>
      <c r="C55" s="543"/>
      <c r="D55" s="543"/>
      <c r="E55" s="544"/>
      <c r="F55" s="269" t="s">
        <v>522</v>
      </c>
      <c r="G55" s="269"/>
      <c r="H55" s="545" t="s">
        <v>523</v>
      </c>
      <c r="I55" s="543"/>
      <c r="J55" s="544"/>
      <c r="K55" s="270" t="s">
        <v>524</v>
      </c>
      <c r="L55" s="12"/>
      <c r="M55" s="271"/>
    </row>
    <row r="56" spans="1:13" x14ac:dyDescent="0.25">
      <c r="A56" s="546" t="s">
        <v>525</v>
      </c>
      <c r="B56" s="543"/>
      <c r="C56" s="543"/>
      <c r="D56" s="543"/>
      <c r="E56" s="543"/>
      <c r="F56" s="543"/>
      <c r="G56" s="543"/>
      <c r="H56" s="543"/>
      <c r="I56" s="543"/>
      <c r="J56" s="543"/>
      <c r="K56" s="543"/>
      <c r="L56" s="543"/>
      <c r="M56" s="547"/>
    </row>
    <row r="57" spans="1:13" x14ac:dyDescent="0.25">
      <c r="A57" s="562" t="s">
        <v>526</v>
      </c>
      <c r="B57" s="560"/>
      <c r="C57" s="560"/>
      <c r="D57" s="560"/>
      <c r="E57" s="560"/>
      <c r="F57" s="560"/>
      <c r="G57" s="560"/>
      <c r="H57" s="560"/>
      <c r="I57" s="560"/>
      <c r="J57" s="560"/>
      <c r="K57" s="560"/>
      <c r="L57" s="560"/>
      <c r="M57" s="561"/>
    </row>
    <row r="58" spans="1:13" x14ac:dyDescent="0.25">
      <c r="A58" s="554" t="s">
        <v>527</v>
      </c>
      <c r="B58" s="555"/>
      <c r="C58" s="559" t="s">
        <v>567</v>
      </c>
      <c r="D58" s="560"/>
      <c r="E58" s="560"/>
      <c r="F58" s="560"/>
      <c r="G58" s="563"/>
      <c r="H58" s="273" t="s">
        <v>529</v>
      </c>
      <c r="I58" s="272"/>
      <c r="J58" s="545">
        <v>2</v>
      </c>
      <c r="K58" s="543"/>
      <c r="L58" s="543"/>
      <c r="M58" s="547"/>
    </row>
    <row r="59" spans="1:13" x14ac:dyDescent="0.25">
      <c r="A59" s="554" t="s">
        <v>530</v>
      </c>
      <c r="B59" s="555"/>
      <c r="C59" s="559" t="s">
        <v>399</v>
      </c>
      <c r="D59" s="560"/>
      <c r="E59" s="560"/>
      <c r="F59" s="560"/>
      <c r="G59" s="563"/>
      <c r="H59" s="273" t="s">
        <v>531</v>
      </c>
      <c r="I59" s="272"/>
      <c r="J59" s="559" t="s">
        <v>120</v>
      </c>
      <c r="K59" s="560"/>
      <c r="L59" s="560"/>
      <c r="M59" s="561"/>
    </row>
    <row r="60" spans="1:13" x14ac:dyDescent="0.25">
      <c r="A60" s="554" t="s">
        <v>532</v>
      </c>
      <c r="B60" s="555"/>
      <c r="C60" s="556">
        <v>40417</v>
      </c>
      <c r="D60" s="557"/>
      <c r="E60" s="557"/>
      <c r="F60" s="557"/>
      <c r="G60" s="558"/>
      <c r="H60" s="273" t="s">
        <v>533</v>
      </c>
      <c r="I60" s="272"/>
      <c r="J60" s="559">
        <v>9419144298</v>
      </c>
      <c r="K60" s="560"/>
      <c r="L60" s="560"/>
      <c r="M60" s="561"/>
    </row>
    <row r="61" spans="1:13" x14ac:dyDescent="0.25">
      <c r="A61" s="554" t="s">
        <v>534</v>
      </c>
      <c r="B61" s="555"/>
      <c r="C61" s="559" t="s">
        <v>568</v>
      </c>
      <c r="D61" s="560"/>
      <c r="E61" s="560"/>
      <c r="F61" s="560"/>
      <c r="G61" s="561"/>
      <c r="H61" s="562" t="s">
        <v>18</v>
      </c>
      <c r="I61" s="563"/>
      <c r="J61" s="559" t="s">
        <v>569</v>
      </c>
      <c r="K61" s="560"/>
      <c r="L61" s="560"/>
      <c r="M61" s="561"/>
    </row>
    <row r="62" spans="1:13" x14ac:dyDescent="0.25">
      <c r="A62" s="546" t="s">
        <v>535</v>
      </c>
      <c r="B62" s="543"/>
      <c r="C62" s="543"/>
      <c r="D62" s="543"/>
      <c r="E62" s="543"/>
      <c r="F62" s="543"/>
      <c r="G62" s="543"/>
      <c r="H62" s="543"/>
      <c r="I62" s="543"/>
      <c r="J62" s="543"/>
      <c r="K62" s="543"/>
      <c r="L62" s="543"/>
      <c r="M62" s="547"/>
    </row>
    <row r="63" spans="1:13" x14ac:dyDescent="0.25">
      <c r="A63" s="548" t="s">
        <v>536</v>
      </c>
      <c r="B63" s="545" t="s">
        <v>537</v>
      </c>
      <c r="C63" s="543"/>
      <c r="D63" s="543"/>
      <c r="E63" s="543"/>
      <c r="F63" s="543"/>
      <c r="G63" s="544"/>
      <c r="H63" s="545" t="s">
        <v>538</v>
      </c>
      <c r="I63" s="543"/>
      <c r="J63" s="543"/>
      <c r="K63" s="543"/>
      <c r="L63" s="543"/>
      <c r="M63" s="547"/>
    </row>
    <row r="64" spans="1:13" ht="30" x14ac:dyDescent="0.25">
      <c r="A64" s="549"/>
      <c r="B64" s="274" t="s">
        <v>539</v>
      </c>
      <c r="C64" s="274" t="s">
        <v>540</v>
      </c>
      <c r="D64" s="274" t="s">
        <v>541</v>
      </c>
      <c r="E64" s="274" t="s">
        <v>542</v>
      </c>
      <c r="F64" s="274">
        <v>100</v>
      </c>
      <c r="G64" s="276" t="s">
        <v>20</v>
      </c>
      <c r="H64" s="274" t="s">
        <v>543</v>
      </c>
      <c r="I64" s="274" t="s">
        <v>570</v>
      </c>
      <c r="J64" s="274" t="s">
        <v>541</v>
      </c>
      <c r="K64" s="274" t="s">
        <v>544</v>
      </c>
      <c r="L64" s="274">
        <v>100</v>
      </c>
      <c r="M64" s="277" t="s">
        <v>20</v>
      </c>
    </row>
    <row r="65" spans="1:13" ht="15.75" x14ac:dyDescent="0.25">
      <c r="A65" s="278" t="s">
        <v>11</v>
      </c>
      <c r="B65" s="305">
        <v>4.5</v>
      </c>
      <c r="C65" s="305">
        <v>4</v>
      </c>
      <c r="D65" s="305">
        <v>4</v>
      </c>
      <c r="E65" s="306">
        <v>46.5</v>
      </c>
      <c r="F65" s="280">
        <f t="shared" ref="F65" si="3">SUM(B65:E65)</f>
        <v>59</v>
      </c>
      <c r="G65" s="37" t="str">
        <f t="shared" ref="G65:G69" si="4">IF(F65&gt;=91,"A1",IF(F65&gt;=81,"A2",IF(F65&gt;=71,"B1",IF(F65&gt;=61,"B2",IF(F65&gt;=51,"C1",IF(F65&gt;=41,"C2",IF(F65&gt;=33,"D","E")))))))</f>
        <v>C1</v>
      </c>
      <c r="H65" s="35">
        <v>4.25</v>
      </c>
      <c r="I65" s="35">
        <v>3</v>
      </c>
      <c r="J65" s="35">
        <v>3</v>
      </c>
      <c r="K65" s="281">
        <v>43.5</v>
      </c>
      <c r="L65" s="280">
        <f t="shared" ref="L65:L69" si="5">SUM(H65:K65)</f>
        <v>53.75</v>
      </c>
      <c r="M65" s="424" t="str">
        <f t="shared" ref="M65:M69" si="6">IF(L65&gt;=91,"A1",IF(L65&gt;=81,"A2",IF(L65&gt;=71,"B1",IF(L65&gt;=61,"B2",IF(L65&gt;=51,"C1",IF(L65&gt;=41,"C2",IF(L65&gt;=33,"D","E")))))))</f>
        <v>C1</v>
      </c>
    </row>
    <row r="66" spans="1:13" ht="15.75" x14ac:dyDescent="0.25">
      <c r="A66" s="278" t="s">
        <v>12</v>
      </c>
      <c r="B66" s="22">
        <v>4.5</v>
      </c>
      <c r="C66" s="305">
        <v>4</v>
      </c>
      <c r="D66" s="305">
        <v>4</v>
      </c>
      <c r="E66" s="305">
        <v>40</v>
      </c>
      <c r="F66" s="280">
        <f t="shared" ref="F66:F69" si="7">(B66+C66+D66+E66)</f>
        <v>52.5</v>
      </c>
      <c r="G66" s="37" t="str">
        <f t="shared" si="4"/>
        <v>C1</v>
      </c>
      <c r="H66" s="35">
        <v>4</v>
      </c>
      <c r="I66" s="35">
        <v>3</v>
      </c>
      <c r="J66" s="35">
        <v>3</v>
      </c>
      <c r="K66" s="35">
        <v>40</v>
      </c>
      <c r="L66" s="280">
        <f t="shared" si="5"/>
        <v>50</v>
      </c>
      <c r="M66" s="424" t="str">
        <f t="shared" si="6"/>
        <v>C2</v>
      </c>
    </row>
    <row r="67" spans="1:13" ht="15.75" x14ac:dyDescent="0.25">
      <c r="A67" s="278" t="s">
        <v>545</v>
      </c>
      <c r="B67" s="305">
        <v>3.5</v>
      </c>
      <c r="C67" s="305">
        <v>3</v>
      </c>
      <c r="D67" s="305">
        <v>3.5</v>
      </c>
      <c r="E67" s="305">
        <v>30.5</v>
      </c>
      <c r="F67" s="37">
        <f t="shared" si="7"/>
        <v>40.5</v>
      </c>
      <c r="G67" s="37" t="str">
        <f t="shared" si="4"/>
        <v>D</v>
      </c>
      <c r="H67" s="35">
        <v>5.25</v>
      </c>
      <c r="I67" s="35">
        <v>3</v>
      </c>
      <c r="J67" s="35">
        <v>3</v>
      </c>
      <c r="K67" s="35">
        <v>36</v>
      </c>
      <c r="L67" s="280">
        <f t="shared" si="5"/>
        <v>47.25</v>
      </c>
      <c r="M67" s="424" t="str">
        <f t="shared" si="6"/>
        <v>C2</v>
      </c>
    </row>
    <row r="68" spans="1:13" ht="15.75" x14ac:dyDescent="0.25">
      <c r="A68" s="278" t="s">
        <v>23</v>
      </c>
      <c r="B68" s="305">
        <v>3.75</v>
      </c>
      <c r="C68" s="305">
        <v>2</v>
      </c>
      <c r="D68" s="307">
        <v>2</v>
      </c>
      <c r="E68" s="307">
        <v>20</v>
      </c>
      <c r="F68" s="263">
        <f t="shared" si="7"/>
        <v>27.75</v>
      </c>
      <c r="G68" s="263" t="str">
        <f t="shared" si="4"/>
        <v>E</v>
      </c>
      <c r="H68" s="308">
        <v>2.25</v>
      </c>
      <c r="I68" s="309">
        <v>2</v>
      </c>
      <c r="J68" s="309">
        <v>3</v>
      </c>
      <c r="K68" s="35">
        <v>27</v>
      </c>
      <c r="L68" s="280">
        <f t="shared" si="5"/>
        <v>34.25</v>
      </c>
      <c r="M68" s="425" t="str">
        <f t="shared" si="6"/>
        <v>D</v>
      </c>
    </row>
    <row r="69" spans="1:13" ht="15.75" x14ac:dyDescent="0.25">
      <c r="A69" s="278" t="s">
        <v>26</v>
      </c>
      <c r="B69" s="305">
        <v>5.75</v>
      </c>
      <c r="C69" s="305">
        <v>2</v>
      </c>
      <c r="D69" s="307">
        <v>2</v>
      </c>
      <c r="E69" s="307">
        <v>32.5</v>
      </c>
      <c r="F69" s="310">
        <f t="shared" si="7"/>
        <v>42.25</v>
      </c>
      <c r="G69" s="263" t="str">
        <f t="shared" si="4"/>
        <v>C2</v>
      </c>
      <c r="H69" s="308">
        <v>5.5</v>
      </c>
      <c r="I69" s="35">
        <v>3</v>
      </c>
      <c r="J69" s="35">
        <v>3</v>
      </c>
      <c r="K69" s="35">
        <v>31.5</v>
      </c>
      <c r="L69" s="280">
        <f t="shared" si="5"/>
        <v>43</v>
      </c>
      <c r="M69" s="424" t="str">
        <f t="shared" si="6"/>
        <v>C2</v>
      </c>
    </row>
    <row r="70" spans="1:13" ht="15.75" x14ac:dyDescent="0.25">
      <c r="A70" s="278" t="s">
        <v>510</v>
      </c>
      <c r="B70" s="35"/>
      <c r="C70" s="35"/>
      <c r="D70" s="35"/>
      <c r="E70" s="311">
        <v>28.5</v>
      </c>
      <c r="F70" s="285"/>
      <c r="G70" s="35"/>
      <c r="H70" s="35"/>
      <c r="I70" s="35"/>
      <c r="J70" s="35"/>
      <c r="K70" s="35">
        <v>36</v>
      </c>
      <c r="L70" s="35"/>
      <c r="M70" s="286"/>
    </row>
    <row r="71" spans="1:13" ht="15.75" x14ac:dyDescent="0.25">
      <c r="A71" s="278" t="s">
        <v>546</v>
      </c>
      <c r="B71" s="35"/>
      <c r="C71" s="35"/>
      <c r="D71" s="35"/>
      <c r="E71" s="287">
        <v>17</v>
      </c>
      <c r="F71" s="35"/>
      <c r="G71" s="35"/>
      <c r="H71" s="35"/>
      <c r="I71" s="35"/>
      <c r="J71" s="35"/>
      <c r="K71" s="287">
        <v>12.5</v>
      </c>
      <c r="L71" s="35"/>
      <c r="M71" s="286"/>
    </row>
    <row r="72" spans="1:13" ht="15.75" x14ac:dyDescent="0.25">
      <c r="A72" s="278" t="s">
        <v>547</v>
      </c>
      <c r="B72" s="35"/>
      <c r="C72" s="35"/>
      <c r="D72" s="35"/>
      <c r="E72" s="35">
        <v>7</v>
      </c>
      <c r="F72" s="35"/>
      <c r="G72" s="35"/>
      <c r="H72" s="35"/>
      <c r="I72" s="35"/>
      <c r="J72" s="35"/>
      <c r="K72" s="35">
        <v>35</v>
      </c>
      <c r="L72" s="35"/>
      <c r="M72" s="286"/>
    </row>
    <row r="73" spans="1:13" ht="15.75" x14ac:dyDescent="0.25">
      <c r="A73" s="278" t="s">
        <v>571</v>
      </c>
      <c r="B73" s="35"/>
      <c r="C73" s="35"/>
      <c r="D73" s="35"/>
      <c r="E73" s="35">
        <v>16.5</v>
      </c>
      <c r="F73" s="35"/>
      <c r="G73" s="35"/>
      <c r="H73" s="35"/>
      <c r="I73" s="35"/>
      <c r="J73" s="35"/>
      <c r="K73" s="35">
        <v>17</v>
      </c>
      <c r="L73" s="35"/>
      <c r="M73" s="286"/>
    </row>
    <row r="74" spans="1:13" ht="28.15" customHeight="1" x14ac:dyDescent="0.25">
      <c r="A74" s="278" t="s">
        <v>549</v>
      </c>
      <c r="B74" s="9">
        <v>500</v>
      </c>
      <c r="C74" s="288" t="s">
        <v>550</v>
      </c>
      <c r="D74" s="289">
        <f>(F65+F66+F67+F68+F69)</f>
        <v>222</v>
      </c>
      <c r="E74" s="290"/>
      <c r="F74" s="288" t="s">
        <v>551</v>
      </c>
      <c r="G74" s="289">
        <f>(D74/500)*100</f>
        <v>44.4</v>
      </c>
      <c r="H74" s="290"/>
      <c r="I74" s="291"/>
      <c r="J74" s="550" t="s">
        <v>552</v>
      </c>
      <c r="K74" s="551"/>
      <c r="L74" s="552" t="str">
        <f>IF(G74&gt;=91,"A1",IF(G74&gt;=81,"A2",IF(G74&gt;=71,"B1",IF(G74&gt;=61,"B2",IF(G74&gt;=51,"C1",IF(G74&gt;=41,"C2",IF(G74&gt;=33,"D","E")))))))</f>
        <v>C2</v>
      </c>
      <c r="M74" s="553" t="str">
        <f t="shared" ref="M74:M76" si="8">IF(K74&gt;=91,"A1",IF(K74&gt;=81,"A2",IF(K74&gt;=71,"B1",IF(K74&gt;=61,"B2",IF(K74&gt;=51,"C1",IF(K74&gt;=41,"C2",IF(K74&gt;=33,"D","E")))))))</f>
        <v>E</v>
      </c>
    </row>
    <row r="75" spans="1:13" ht="27.6" customHeight="1" x14ac:dyDescent="0.25">
      <c r="A75" s="292" t="s">
        <v>553</v>
      </c>
      <c r="B75" s="9">
        <v>500</v>
      </c>
      <c r="C75" s="288" t="s">
        <v>554</v>
      </c>
      <c r="D75" s="289">
        <f>(L65+L66+L67+L68+L69)</f>
        <v>228.25</v>
      </c>
      <c r="E75" s="290"/>
      <c r="F75" s="288" t="s">
        <v>555</v>
      </c>
      <c r="G75" s="289">
        <f>D75/500*100</f>
        <v>45.65</v>
      </c>
      <c r="H75" s="289"/>
      <c r="I75" s="293"/>
      <c r="J75" s="550" t="s">
        <v>556</v>
      </c>
      <c r="K75" s="551"/>
      <c r="L75" s="552" t="str">
        <f>IF(G75&gt;=91,"A1",IF(G75&gt;=81,"A2",IF(G75&gt;=71,"B1",IF(G75&gt;=61,"B2",IF(G75&gt;=51,"C1",IF(G75&gt;=41,"C2",IF(G75&gt;=33,"D","E")))))))</f>
        <v>C2</v>
      </c>
      <c r="M75" s="553" t="str">
        <f t="shared" si="8"/>
        <v>E</v>
      </c>
    </row>
    <row r="76" spans="1:13" x14ac:dyDescent="0.25">
      <c r="A76" s="294" t="s">
        <v>557</v>
      </c>
      <c r="B76" s="276">
        <v>1000</v>
      </c>
      <c r="C76" s="276">
        <f>SUM(D74:D75)</f>
        <v>450.25</v>
      </c>
      <c r="D76" s="567"/>
      <c r="E76" s="568"/>
      <c r="F76" s="295" t="s">
        <v>558</v>
      </c>
      <c r="G76" s="295"/>
      <c r="H76" s="295"/>
      <c r="I76" s="276">
        <f>(C76/1000)*100</f>
        <v>45.024999999999999</v>
      </c>
      <c r="J76" s="295" t="s">
        <v>559</v>
      </c>
      <c r="K76" s="295"/>
      <c r="L76" s="569" t="str">
        <f>IF(I76&gt;=91,"A1",IF(I76&gt;=81,"A2",IF(I76&gt;=71,"B1",IF(I76&gt;=61,"B2",IF(I76&gt;=51,"C1",IF(I76&gt;=41,"C2",IF(I76&gt;=33,"D","E")))))))</f>
        <v>C2</v>
      </c>
      <c r="M76" s="570" t="str">
        <f t="shared" si="8"/>
        <v>E</v>
      </c>
    </row>
    <row r="77" spans="1:13" x14ac:dyDescent="0.25">
      <c r="A77" s="571" t="s">
        <v>437</v>
      </c>
      <c r="B77" s="572"/>
      <c r="C77" s="572"/>
      <c r="D77" s="572"/>
      <c r="E77" s="572"/>
      <c r="F77" s="572"/>
      <c r="G77" s="572"/>
      <c r="H77" s="572"/>
      <c r="I77" s="572"/>
      <c r="J77" s="572"/>
      <c r="K77" s="572"/>
      <c r="L77" s="572"/>
      <c r="M77" s="573"/>
    </row>
    <row r="78" spans="1:13" x14ac:dyDescent="0.25">
      <c r="A78" s="546" t="s">
        <v>438</v>
      </c>
      <c r="B78" s="543"/>
      <c r="C78" s="543"/>
      <c r="D78" s="543"/>
      <c r="E78" s="543"/>
      <c r="F78" s="543"/>
      <c r="G78" s="543"/>
      <c r="H78" s="543"/>
      <c r="I78" s="543"/>
      <c r="J78" s="543"/>
      <c r="K78" s="543"/>
      <c r="L78" s="543"/>
      <c r="M78" s="547"/>
    </row>
    <row r="79" spans="1:13" x14ac:dyDescent="0.25">
      <c r="A79" s="546" t="s">
        <v>439</v>
      </c>
      <c r="B79" s="543"/>
      <c r="C79" s="543"/>
      <c r="D79" s="543"/>
      <c r="E79" s="544"/>
      <c r="F79" s="545" t="s">
        <v>560</v>
      </c>
      <c r="G79" s="543"/>
      <c r="H79" s="543"/>
      <c r="I79" s="543"/>
      <c r="J79" s="544"/>
      <c r="K79" s="545" t="s">
        <v>561</v>
      </c>
      <c r="L79" s="543"/>
      <c r="M79" s="547"/>
    </row>
    <row r="80" spans="1:13" x14ac:dyDescent="0.25">
      <c r="A80" s="562" t="s">
        <v>441</v>
      </c>
      <c r="B80" s="560"/>
      <c r="C80" s="560"/>
      <c r="D80" s="560"/>
      <c r="E80" s="563"/>
      <c r="F80" s="552" t="s">
        <v>462</v>
      </c>
      <c r="G80" s="565"/>
      <c r="H80" s="565"/>
      <c r="I80" s="565"/>
      <c r="J80" s="566"/>
      <c r="K80" s="552" t="s">
        <v>457</v>
      </c>
      <c r="L80" s="565"/>
      <c r="M80" s="553"/>
    </row>
    <row r="81" spans="1:13" x14ac:dyDescent="0.25">
      <c r="A81" s="546" t="s">
        <v>442</v>
      </c>
      <c r="B81" s="543"/>
      <c r="C81" s="543"/>
      <c r="D81" s="543"/>
      <c r="E81" s="543"/>
      <c r="F81" s="543"/>
      <c r="G81" s="543"/>
      <c r="H81" s="543"/>
      <c r="I81" s="543"/>
      <c r="J81" s="543"/>
      <c r="K81" s="543"/>
      <c r="L81" s="543"/>
      <c r="M81" s="547"/>
    </row>
    <row r="82" spans="1:13" x14ac:dyDescent="0.25">
      <c r="A82" s="546" t="s">
        <v>439</v>
      </c>
      <c r="B82" s="543"/>
      <c r="C82" s="543"/>
      <c r="D82" s="543"/>
      <c r="E82" s="544"/>
      <c r="F82" s="545" t="s">
        <v>560</v>
      </c>
      <c r="G82" s="543"/>
      <c r="H82" s="543"/>
      <c r="I82" s="543"/>
      <c r="J82" s="544"/>
      <c r="K82" s="545" t="s">
        <v>561</v>
      </c>
      <c r="L82" s="543"/>
      <c r="M82" s="547"/>
    </row>
    <row r="83" spans="1:13" x14ac:dyDescent="0.25">
      <c r="A83" s="554" t="s">
        <v>443</v>
      </c>
      <c r="B83" s="564"/>
      <c r="C83" s="564"/>
      <c r="D83" s="564"/>
      <c r="E83" s="555"/>
      <c r="F83" s="552" t="s">
        <v>462</v>
      </c>
      <c r="G83" s="565"/>
      <c r="H83" s="565"/>
      <c r="I83" s="565"/>
      <c r="J83" s="566"/>
      <c r="K83" s="552" t="s">
        <v>462</v>
      </c>
      <c r="L83" s="565"/>
      <c r="M83" s="553"/>
    </row>
    <row r="84" spans="1:13" x14ac:dyDescent="0.25">
      <c r="A84" s="554" t="s">
        <v>562</v>
      </c>
      <c r="B84" s="564"/>
      <c r="C84" s="564"/>
      <c r="D84" s="564"/>
      <c r="E84" s="555"/>
      <c r="F84" s="552" t="s">
        <v>462</v>
      </c>
      <c r="G84" s="565"/>
      <c r="H84" s="565"/>
      <c r="I84" s="565"/>
      <c r="J84" s="566"/>
      <c r="K84" s="552" t="s">
        <v>462</v>
      </c>
      <c r="L84" s="565"/>
      <c r="M84" s="553"/>
    </row>
    <row r="85" spans="1:13" x14ac:dyDescent="0.25">
      <c r="A85" s="562" t="s">
        <v>444</v>
      </c>
      <c r="B85" s="560"/>
      <c r="C85" s="560"/>
      <c r="D85" s="560"/>
      <c r="E85" s="563"/>
      <c r="F85" s="552" t="s">
        <v>462</v>
      </c>
      <c r="G85" s="565"/>
      <c r="H85" s="565"/>
      <c r="I85" s="565"/>
      <c r="J85" s="566"/>
      <c r="K85" s="552" t="s">
        <v>462</v>
      </c>
      <c r="L85" s="565"/>
      <c r="M85" s="553"/>
    </row>
    <row r="86" spans="1:13" x14ac:dyDescent="0.25">
      <c r="A86" s="562" t="s">
        <v>445</v>
      </c>
      <c r="B86" s="560"/>
      <c r="C86" s="560"/>
      <c r="D86" s="560"/>
      <c r="E86" s="563"/>
      <c r="F86" s="552" t="s">
        <v>457</v>
      </c>
      <c r="G86" s="565"/>
      <c r="H86" s="565"/>
      <c r="I86" s="565"/>
      <c r="J86" s="566"/>
      <c r="K86" s="552" t="s">
        <v>457</v>
      </c>
      <c r="L86" s="565"/>
      <c r="M86" s="553"/>
    </row>
    <row r="87" spans="1:13" x14ac:dyDescent="0.25">
      <c r="A87" s="546" t="s">
        <v>446</v>
      </c>
      <c r="B87" s="543"/>
      <c r="C87" s="543"/>
      <c r="D87" s="543"/>
      <c r="E87" s="543"/>
      <c r="F87" s="543"/>
      <c r="G87" s="543"/>
      <c r="H87" s="543"/>
      <c r="I87" s="543"/>
      <c r="J87" s="543"/>
      <c r="K87" s="543"/>
      <c r="L87" s="543"/>
      <c r="M87" s="547"/>
    </row>
    <row r="88" spans="1:13" x14ac:dyDescent="0.25">
      <c r="A88" s="546" t="s">
        <v>439</v>
      </c>
      <c r="B88" s="543"/>
      <c r="C88" s="543"/>
      <c r="D88" s="543"/>
      <c r="E88" s="544"/>
      <c r="F88" s="545" t="s">
        <v>560</v>
      </c>
      <c r="G88" s="543"/>
      <c r="H88" s="543"/>
      <c r="I88" s="543"/>
      <c r="J88" s="544"/>
      <c r="K88" s="545" t="s">
        <v>561</v>
      </c>
      <c r="L88" s="543"/>
      <c r="M88" s="547"/>
    </row>
    <row r="89" spans="1:13" x14ac:dyDescent="0.25">
      <c r="A89" s="562" t="s">
        <v>447</v>
      </c>
      <c r="B89" s="560"/>
      <c r="C89" s="560"/>
      <c r="D89" s="560"/>
      <c r="E89" s="560"/>
      <c r="F89" s="563"/>
      <c r="G89" s="574" t="s">
        <v>657</v>
      </c>
      <c r="H89" s="575"/>
      <c r="I89" s="575"/>
      <c r="J89" s="575"/>
      <c r="K89" s="575"/>
      <c r="L89" s="575"/>
      <c r="M89" s="576"/>
    </row>
    <row r="90" spans="1:13" ht="42" customHeight="1" x14ac:dyDescent="0.25">
      <c r="A90" s="278" t="s">
        <v>403</v>
      </c>
      <c r="B90" s="552"/>
      <c r="C90" s="565"/>
      <c r="D90" s="565"/>
      <c r="E90" s="565"/>
      <c r="F90" s="565"/>
      <c r="G90" s="565"/>
      <c r="H90" s="565"/>
      <c r="I90" s="565"/>
      <c r="J90" s="565"/>
      <c r="K90" s="565"/>
      <c r="L90" s="565"/>
      <c r="M90" s="553"/>
    </row>
    <row r="91" spans="1:13" x14ac:dyDescent="0.25">
      <c r="A91" s="278" t="s">
        <v>448</v>
      </c>
      <c r="B91" s="545"/>
      <c r="C91" s="543"/>
      <c r="D91" s="543"/>
      <c r="E91" s="543"/>
      <c r="F91" s="543"/>
      <c r="G91" s="543"/>
      <c r="H91" s="543"/>
      <c r="I91" s="543"/>
      <c r="J91" s="543"/>
      <c r="K91" s="543"/>
      <c r="L91" s="543"/>
      <c r="M91" s="547"/>
    </row>
    <row r="92" spans="1:13" x14ac:dyDescent="0.25">
      <c r="A92" s="577" t="s">
        <v>564</v>
      </c>
      <c r="B92" s="578"/>
      <c r="C92" s="579"/>
      <c r="D92" s="586" t="s">
        <v>565</v>
      </c>
      <c r="E92" s="578"/>
      <c r="F92" s="578"/>
      <c r="G92" s="578"/>
      <c r="H92" s="578"/>
      <c r="I92" s="579"/>
      <c r="J92" s="586" t="s">
        <v>566</v>
      </c>
      <c r="K92" s="578"/>
      <c r="L92" s="578"/>
      <c r="M92" s="589"/>
    </row>
    <row r="93" spans="1:13" x14ac:dyDescent="0.25">
      <c r="A93" s="580"/>
      <c r="B93" s="581"/>
      <c r="C93" s="582"/>
      <c r="D93" s="587"/>
      <c r="E93" s="581"/>
      <c r="F93" s="581"/>
      <c r="G93" s="581"/>
      <c r="H93" s="581"/>
      <c r="I93" s="582"/>
      <c r="J93" s="587"/>
      <c r="K93" s="581"/>
      <c r="L93" s="581"/>
      <c r="M93" s="590"/>
    </row>
    <row r="94" spans="1:13" x14ac:dyDescent="0.25">
      <c r="A94" s="580"/>
      <c r="B94" s="581"/>
      <c r="C94" s="582"/>
      <c r="D94" s="587"/>
      <c r="E94" s="581"/>
      <c r="F94" s="581"/>
      <c r="G94" s="581"/>
      <c r="H94" s="581"/>
      <c r="I94" s="582"/>
      <c r="J94" s="587"/>
      <c r="K94" s="581"/>
      <c r="L94" s="581"/>
      <c r="M94" s="590"/>
    </row>
    <row r="95" spans="1:13" x14ac:dyDescent="0.25">
      <c r="A95" s="583"/>
      <c r="B95" s="584"/>
      <c r="C95" s="585"/>
      <c r="D95" s="588"/>
      <c r="E95" s="584"/>
      <c r="F95" s="584"/>
      <c r="G95" s="584"/>
      <c r="H95" s="584"/>
      <c r="I95" s="585"/>
      <c r="J95" s="588"/>
      <c r="K95" s="584"/>
      <c r="L95" s="584"/>
      <c r="M95" s="591"/>
    </row>
    <row r="96" spans="1:13" x14ac:dyDescent="0.25">
      <c r="A96" s="596" t="s">
        <v>449</v>
      </c>
      <c r="B96" s="597"/>
      <c r="C96" s="597"/>
      <c r="D96" s="597"/>
      <c r="E96" s="597"/>
      <c r="F96" s="597"/>
      <c r="G96" s="598"/>
      <c r="H96" s="599" t="s">
        <v>450</v>
      </c>
      <c r="I96" s="597"/>
      <c r="J96" s="597"/>
      <c r="K96" s="597"/>
      <c r="L96" s="597"/>
      <c r="M96" s="600"/>
    </row>
    <row r="97" spans="1:13" x14ac:dyDescent="0.25">
      <c r="A97" s="297" t="s">
        <v>451</v>
      </c>
      <c r="B97" s="599" t="s">
        <v>20</v>
      </c>
      <c r="C97" s="598"/>
      <c r="D97" s="83" t="s">
        <v>451</v>
      </c>
      <c r="E97" s="123"/>
      <c r="F97" s="599" t="s">
        <v>20</v>
      </c>
      <c r="G97" s="598"/>
      <c r="H97" s="298"/>
      <c r="I97" s="298"/>
      <c r="J97" s="299" t="s">
        <v>452</v>
      </c>
      <c r="K97" s="298"/>
      <c r="L97" s="299" t="s">
        <v>20</v>
      </c>
      <c r="M97" s="300"/>
    </row>
    <row r="98" spans="1:13" x14ac:dyDescent="0.25">
      <c r="A98" s="301" t="s">
        <v>453</v>
      </c>
      <c r="B98" s="594" t="s">
        <v>454</v>
      </c>
      <c r="C98" s="595"/>
      <c r="D98" s="594" t="s">
        <v>455</v>
      </c>
      <c r="E98" s="595"/>
      <c r="F98" s="594" t="s">
        <v>456</v>
      </c>
      <c r="G98" s="595"/>
      <c r="H98" s="298"/>
      <c r="I98" s="298"/>
      <c r="J98" s="594">
        <v>3</v>
      </c>
      <c r="K98" s="595"/>
      <c r="L98" s="123" t="s">
        <v>457</v>
      </c>
      <c r="M98" s="300"/>
    </row>
    <row r="99" spans="1:13" x14ac:dyDescent="0.25">
      <c r="A99" s="301" t="s">
        <v>458</v>
      </c>
      <c r="B99" s="594" t="s">
        <v>459</v>
      </c>
      <c r="C99" s="595"/>
      <c r="D99" s="594" t="s">
        <v>460</v>
      </c>
      <c r="E99" s="595"/>
      <c r="F99" s="594" t="s">
        <v>461</v>
      </c>
      <c r="G99" s="595"/>
      <c r="H99" s="298"/>
      <c r="I99" s="298"/>
      <c r="J99" s="594">
        <v>2</v>
      </c>
      <c r="K99" s="595"/>
      <c r="L99" s="123" t="s">
        <v>462</v>
      </c>
      <c r="M99" s="300"/>
    </row>
    <row r="100" spans="1:13" x14ac:dyDescent="0.25">
      <c r="A100" s="301" t="s">
        <v>463</v>
      </c>
      <c r="B100" s="594" t="s">
        <v>464</v>
      </c>
      <c r="C100" s="595"/>
      <c r="D100" s="594" t="s">
        <v>465</v>
      </c>
      <c r="E100" s="595"/>
      <c r="F100" s="594" t="s">
        <v>466</v>
      </c>
      <c r="G100" s="595"/>
      <c r="H100" s="298"/>
      <c r="I100" s="298"/>
      <c r="J100" s="594">
        <v>1</v>
      </c>
      <c r="K100" s="595"/>
      <c r="L100" s="123" t="s">
        <v>467</v>
      </c>
      <c r="M100" s="300"/>
    </row>
    <row r="101" spans="1:13" ht="15.75" thickBot="1" x14ac:dyDescent="0.3">
      <c r="A101" s="302" t="s">
        <v>468</v>
      </c>
      <c r="B101" s="592" t="s">
        <v>469</v>
      </c>
      <c r="C101" s="593"/>
      <c r="D101" s="592" t="s">
        <v>470</v>
      </c>
      <c r="E101" s="593"/>
      <c r="F101" s="592" t="s">
        <v>471</v>
      </c>
      <c r="G101" s="593"/>
      <c r="H101" s="303"/>
      <c r="I101" s="303"/>
      <c r="J101" s="303"/>
      <c r="K101" s="303"/>
      <c r="L101" s="303"/>
      <c r="M101" s="304"/>
    </row>
    <row r="104" spans="1:13" ht="15.75" thickBot="1" x14ac:dyDescent="0.3"/>
    <row r="105" spans="1:13" ht="15.75" x14ac:dyDescent="0.25">
      <c r="A105" s="267"/>
      <c r="B105" s="536" t="s">
        <v>518</v>
      </c>
      <c r="C105" s="536"/>
      <c r="D105" s="536"/>
      <c r="E105" s="536"/>
      <c r="F105" s="536"/>
      <c r="G105" s="536"/>
      <c r="H105" s="536"/>
      <c r="I105" s="537"/>
      <c r="J105" s="538" t="s">
        <v>519</v>
      </c>
      <c r="K105" s="536"/>
      <c r="L105" s="536"/>
      <c r="M105" s="539"/>
    </row>
    <row r="106" spans="1:13" ht="21" x14ac:dyDescent="0.35">
      <c r="A106" s="540" t="s">
        <v>520</v>
      </c>
      <c r="B106" s="541"/>
      <c r="C106" s="541"/>
      <c r="D106" s="541"/>
      <c r="E106" s="541"/>
      <c r="F106" s="541"/>
      <c r="G106" s="541"/>
      <c r="H106" s="541"/>
      <c r="I106" s="541"/>
      <c r="J106" s="541"/>
      <c r="K106" s="541"/>
      <c r="L106" s="541"/>
      <c r="M106" s="542"/>
    </row>
    <row r="107" spans="1:13" ht="21" x14ac:dyDescent="0.35">
      <c r="A107" s="268"/>
      <c r="B107" s="543" t="s">
        <v>521</v>
      </c>
      <c r="C107" s="543"/>
      <c r="D107" s="543"/>
      <c r="E107" s="544"/>
      <c r="F107" s="269" t="s">
        <v>522</v>
      </c>
      <c r="G107" s="269"/>
      <c r="H107" s="545" t="s">
        <v>523</v>
      </c>
      <c r="I107" s="543"/>
      <c r="J107" s="544"/>
      <c r="K107" s="270" t="s">
        <v>524</v>
      </c>
      <c r="L107" s="12"/>
      <c r="M107" s="271"/>
    </row>
    <row r="108" spans="1:13" x14ac:dyDescent="0.25">
      <c r="A108" s="546" t="s">
        <v>525</v>
      </c>
      <c r="B108" s="543"/>
      <c r="C108" s="543"/>
      <c r="D108" s="543"/>
      <c r="E108" s="543"/>
      <c r="F108" s="543"/>
      <c r="G108" s="543"/>
      <c r="H108" s="543"/>
      <c r="I108" s="543"/>
      <c r="J108" s="543"/>
      <c r="K108" s="543"/>
      <c r="L108" s="543"/>
      <c r="M108" s="547"/>
    </row>
    <row r="109" spans="1:13" x14ac:dyDescent="0.25">
      <c r="A109" s="562" t="s">
        <v>526</v>
      </c>
      <c r="B109" s="560"/>
      <c r="C109" s="560"/>
      <c r="D109" s="560"/>
      <c r="E109" s="560"/>
      <c r="F109" s="560"/>
      <c r="G109" s="560"/>
      <c r="H109" s="560"/>
      <c r="I109" s="560"/>
      <c r="J109" s="560"/>
      <c r="K109" s="560"/>
      <c r="L109" s="560"/>
      <c r="M109" s="561"/>
    </row>
    <row r="110" spans="1:13" x14ac:dyDescent="0.25">
      <c r="A110" s="554" t="s">
        <v>527</v>
      </c>
      <c r="B110" s="555"/>
      <c r="C110" s="559" t="s">
        <v>572</v>
      </c>
      <c r="D110" s="560"/>
      <c r="E110" s="560"/>
      <c r="F110" s="560"/>
      <c r="G110" s="563"/>
      <c r="H110" s="273" t="s">
        <v>529</v>
      </c>
      <c r="I110" s="272"/>
      <c r="J110" s="545">
        <v>3</v>
      </c>
      <c r="K110" s="543"/>
      <c r="L110" s="543"/>
      <c r="M110" s="547"/>
    </row>
    <row r="111" spans="1:13" x14ac:dyDescent="0.25">
      <c r="A111" s="554" t="s">
        <v>530</v>
      </c>
      <c r="B111" s="555"/>
      <c r="C111" s="559" t="s">
        <v>399</v>
      </c>
      <c r="D111" s="560"/>
      <c r="E111" s="560"/>
      <c r="F111" s="560"/>
      <c r="G111" s="563"/>
      <c r="H111" s="273" t="s">
        <v>531</v>
      </c>
      <c r="I111" s="272"/>
      <c r="J111" s="559" t="s">
        <v>134</v>
      </c>
      <c r="K111" s="560"/>
      <c r="L111" s="560"/>
      <c r="M111" s="561"/>
    </row>
    <row r="112" spans="1:13" x14ac:dyDescent="0.25">
      <c r="A112" s="554" t="s">
        <v>532</v>
      </c>
      <c r="B112" s="555"/>
      <c r="C112" s="556">
        <v>40682</v>
      </c>
      <c r="D112" s="557"/>
      <c r="E112" s="557"/>
      <c r="F112" s="557"/>
      <c r="G112" s="558"/>
      <c r="H112" s="273" t="s">
        <v>533</v>
      </c>
      <c r="I112" s="272"/>
      <c r="J112" s="559">
        <v>9858100178</v>
      </c>
      <c r="K112" s="560"/>
      <c r="L112" s="560"/>
      <c r="M112" s="561"/>
    </row>
    <row r="113" spans="1:13" x14ac:dyDescent="0.25">
      <c r="A113" s="554" t="s">
        <v>534</v>
      </c>
      <c r="B113" s="555"/>
      <c r="C113" s="559" t="s">
        <v>573</v>
      </c>
      <c r="D113" s="560"/>
      <c r="E113" s="560"/>
      <c r="F113" s="560"/>
      <c r="G113" s="561"/>
      <c r="H113" s="562" t="s">
        <v>18</v>
      </c>
      <c r="I113" s="563"/>
      <c r="J113" s="559" t="s">
        <v>574</v>
      </c>
      <c r="K113" s="560"/>
      <c r="L113" s="560"/>
      <c r="M113" s="561"/>
    </row>
    <row r="114" spans="1:13" x14ac:dyDescent="0.25">
      <c r="A114" s="546" t="s">
        <v>535</v>
      </c>
      <c r="B114" s="543"/>
      <c r="C114" s="543"/>
      <c r="D114" s="543"/>
      <c r="E114" s="543"/>
      <c r="F114" s="543"/>
      <c r="G114" s="543"/>
      <c r="H114" s="543"/>
      <c r="I114" s="543"/>
      <c r="J114" s="543"/>
      <c r="K114" s="543"/>
      <c r="L114" s="543"/>
      <c r="M114" s="547"/>
    </row>
    <row r="115" spans="1:13" x14ac:dyDescent="0.25">
      <c r="A115" s="548" t="s">
        <v>536</v>
      </c>
      <c r="B115" s="545" t="s">
        <v>537</v>
      </c>
      <c r="C115" s="543"/>
      <c r="D115" s="543"/>
      <c r="E115" s="543"/>
      <c r="F115" s="543"/>
      <c r="G115" s="544"/>
      <c r="H115" s="545" t="s">
        <v>538</v>
      </c>
      <c r="I115" s="543"/>
      <c r="J115" s="543"/>
      <c r="K115" s="543"/>
      <c r="L115" s="543"/>
      <c r="M115" s="547"/>
    </row>
    <row r="116" spans="1:13" ht="30" x14ac:dyDescent="0.25">
      <c r="A116" s="549"/>
      <c r="B116" s="274" t="s">
        <v>539</v>
      </c>
      <c r="C116" s="274" t="s">
        <v>540</v>
      </c>
      <c r="D116" s="274" t="s">
        <v>541</v>
      </c>
      <c r="E116" s="274" t="s">
        <v>542</v>
      </c>
      <c r="F116" s="274">
        <v>100</v>
      </c>
      <c r="G116" s="276" t="s">
        <v>20</v>
      </c>
      <c r="H116" s="274" t="s">
        <v>543</v>
      </c>
      <c r="I116" s="274" t="s">
        <v>540</v>
      </c>
      <c r="J116" s="274" t="s">
        <v>541</v>
      </c>
      <c r="K116" s="274" t="s">
        <v>544</v>
      </c>
      <c r="L116" s="274">
        <v>100</v>
      </c>
      <c r="M116" s="277" t="s">
        <v>20</v>
      </c>
    </row>
    <row r="117" spans="1:13" ht="15.75" x14ac:dyDescent="0.25">
      <c r="A117" s="278" t="s">
        <v>11</v>
      </c>
      <c r="B117" s="35">
        <v>4</v>
      </c>
      <c r="C117" s="35">
        <v>3</v>
      </c>
      <c r="D117" s="312">
        <v>3</v>
      </c>
      <c r="E117" s="312">
        <v>27.5</v>
      </c>
      <c r="F117" s="310">
        <f t="shared" ref="F117" si="9">SUM(B117:E117)</f>
        <v>37.5</v>
      </c>
      <c r="G117" s="263" t="str">
        <f t="shared" ref="G117:G121" si="10">IF(F117&gt;=91,"A1",IF(F117&gt;=81,"A2",IF(F117&gt;=71,"B1",IF(F117&gt;=61,"B2",IF(F117&gt;=51,"C1",IF(F117&gt;=41,"C2",IF(F117&gt;=33,"D","E")))))))</f>
        <v>D</v>
      </c>
      <c r="H117" s="312">
        <v>2.25</v>
      </c>
      <c r="I117" s="312">
        <v>1</v>
      </c>
      <c r="J117" s="312">
        <v>1</v>
      </c>
      <c r="K117" s="313">
        <v>19</v>
      </c>
      <c r="L117" s="310">
        <f t="shared" ref="L117" si="11">SUM(H117:K117)</f>
        <v>23.25</v>
      </c>
      <c r="M117" s="426" t="str">
        <f t="shared" ref="M117:M121" si="12">IF(L117&gt;=91,"A1",IF(L117&gt;=81,"A2",IF(L117&gt;=71,"B1",IF(L117&gt;=61,"B2",IF(L117&gt;=51,"C1",IF(L117&gt;=41,"C2",IF(L117&gt;=33,"D","E")))))))</f>
        <v>E</v>
      </c>
    </row>
    <row r="118" spans="1:13" ht="15.75" x14ac:dyDescent="0.25">
      <c r="A118" s="278" t="s">
        <v>12</v>
      </c>
      <c r="B118" s="314">
        <v>2</v>
      </c>
      <c r="C118" s="35">
        <v>3</v>
      </c>
      <c r="D118" s="312">
        <v>4</v>
      </c>
      <c r="E118" s="312">
        <v>22.5</v>
      </c>
      <c r="F118" s="310">
        <f t="shared" ref="F118:F121" si="13">(B118+C118+D118+E118)</f>
        <v>31.5</v>
      </c>
      <c r="G118" s="263" t="str">
        <f t="shared" si="10"/>
        <v>E</v>
      </c>
      <c r="H118" s="312">
        <v>3.75</v>
      </c>
      <c r="I118" s="312">
        <v>2</v>
      </c>
      <c r="J118" s="312">
        <v>2</v>
      </c>
      <c r="K118" s="312">
        <v>17</v>
      </c>
      <c r="L118" s="310">
        <f>SUM(H118:K118)</f>
        <v>24.75</v>
      </c>
      <c r="M118" s="426" t="str">
        <f t="shared" si="12"/>
        <v>E</v>
      </c>
    </row>
    <row r="119" spans="1:13" ht="15.75" x14ac:dyDescent="0.25">
      <c r="A119" s="278" t="s">
        <v>545</v>
      </c>
      <c r="B119" s="35">
        <v>1.5</v>
      </c>
      <c r="C119" s="35">
        <v>2.5</v>
      </c>
      <c r="D119" s="312">
        <v>2.5</v>
      </c>
      <c r="E119" s="312">
        <v>22</v>
      </c>
      <c r="F119" s="263">
        <f t="shared" si="13"/>
        <v>28.5</v>
      </c>
      <c r="G119" s="263" t="str">
        <f t="shared" si="10"/>
        <v>E</v>
      </c>
      <c r="H119" s="312">
        <v>2</v>
      </c>
      <c r="I119" s="312">
        <v>3</v>
      </c>
      <c r="J119" s="312">
        <v>3</v>
      </c>
      <c r="K119" s="315">
        <v>44</v>
      </c>
      <c r="L119" s="310">
        <f t="shared" ref="L119" si="14">SUM(H119:K119)</f>
        <v>52</v>
      </c>
      <c r="M119" s="426" t="str">
        <f t="shared" si="12"/>
        <v>C1</v>
      </c>
    </row>
    <row r="120" spans="1:13" ht="15.75" x14ac:dyDescent="0.25">
      <c r="A120" s="278" t="s">
        <v>23</v>
      </c>
      <c r="B120" s="35">
        <v>2.75</v>
      </c>
      <c r="C120" s="35">
        <v>2</v>
      </c>
      <c r="D120" s="312">
        <v>2</v>
      </c>
      <c r="E120" s="312">
        <v>14</v>
      </c>
      <c r="F120" s="263">
        <f t="shared" si="13"/>
        <v>20.75</v>
      </c>
      <c r="G120" s="263" t="str">
        <f t="shared" si="10"/>
        <v>E</v>
      </c>
      <c r="H120" s="316">
        <v>3.5</v>
      </c>
      <c r="I120" s="313">
        <v>2</v>
      </c>
      <c r="J120" s="313">
        <v>2</v>
      </c>
      <c r="K120" s="312">
        <v>17.5</v>
      </c>
      <c r="L120" s="310">
        <f>SUM(H120:K120)</f>
        <v>25</v>
      </c>
      <c r="M120" s="426" t="str">
        <f t="shared" si="12"/>
        <v>E</v>
      </c>
    </row>
    <row r="121" spans="1:13" ht="15.75" x14ac:dyDescent="0.25">
      <c r="A121" s="278" t="s">
        <v>26</v>
      </c>
      <c r="B121" s="35">
        <v>3</v>
      </c>
      <c r="C121" s="35">
        <v>2</v>
      </c>
      <c r="D121" s="312">
        <v>2</v>
      </c>
      <c r="E121" s="312">
        <v>17.5</v>
      </c>
      <c r="F121" s="310">
        <f t="shared" si="13"/>
        <v>24.5</v>
      </c>
      <c r="G121" s="263" t="str">
        <f t="shared" si="10"/>
        <v>E</v>
      </c>
      <c r="H121" s="316">
        <v>2.5</v>
      </c>
      <c r="I121" s="312">
        <v>2</v>
      </c>
      <c r="J121" s="312">
        <v>2</v>
      </c>
      <c r="K121" s="312">
        <v>24</v>
      </c>
      <c r="L121" s="310">
        <f>SUM(H121:K121)</f>
        <v>30.5</v>
      </c>
      <c r="M121" s="426" t="str">
        <f t="shared" si="12"/>
        <v>E</v>
      </c>
    </row>
    <row r="122" spans="1:13" ht="15.75" x14ac:dyDescent="0.25">
      <c r="A122" s="278" t="s">
        <v>510</v>
      </c>
      <c r="B122" s="35"/>
      <c r="C122" s="35"/>
      <c r="D122" s="312"/>
      <c r="E122" s="317">
        <v>8</v>
      </c>
      <c r="F122" s="318"/>
      <c r="G122" s="312"/>
      <c r="H122" s="312"/>
      <c r="I122" s="312"/>
      <c r="J122" s="312"/>
      <c r="K122" s="312">
        <v>7</v>
      </c>
      <c r="L122" s="312"/>
      <c r="M122" s="319"/>
    </row>
    <row r="123" spans="1:13" ht="15.75" x14ac:dyDescent="0.25">
      <c r="A123" s="278" t="s">
        <v>546</v>
      </c>
      <c r="B123" s="35"/>
      <c r="C123" s="35"/>
      <c r="D123" s="312"/>
      <c r="E123" s="317">
        <v>6.5</v>
      </c>
      <c r="F123" s="312"/>
      <c r="G123" s="312"/>
      <c r="H123" s="312"/>
      <c r="I123" s="312"/>
      <c r="J123" s="312"/>
      <c r="K123" s="317">
        <v>3</v>
      </c>
      <c r="L123" s="312"/>
      <c r="M123" s="319"/>
    </row>
    <row r="124" spans="1:13" ht="15.75" x14ac:dyDescent="0.25">
      <c r="A124" s="278" t="s">
        <v>547</v>
      </c>
      <c r="B124" s="35"/>
      <c r="C124" s="35"/>
      <c r="D124" s="312"/>
      <c r="E124" s="312">
        <v>0</v>
      </c>
      <c r="F124" s="312"/>
      <c r="G124" s="312"/>
      <c r="H124" s="312"/>
      <c r="I124" s="312"/>
      <c r="J124" s="312"/>
      <c r="K124" s="312">
        <v>2</v>
      </c>
      <c r="L124" s="312"/>
      <c r="M124" s="319"/>
    </row>
    <row r="125" spans="1:13" ht="15.75" x14ac:dyDescent="0.25">
      <c r="A125" s="278" t="s">
        <v>571</v>
      </c>
      <c r="B125" s="35"/>
      <c r="C125" s="35"/>
      <c r="D125" s="312"/>
      <c r="E125" s="312">
        <v>3</v>
      </c>
      <c r="F125" s="312"/>
      <c r="G125" s="312"/>
      <c r="H125" s="312"/>
      <c r="I125" s="312"/>
      <c r="J125" s="312"/>
      <c r="K125" s="312">
        <v>7.5</v>
      </c>
      <c r="L125" s="312"/>
      <c r="M125" s="319"/>
    </row>
    <row r="126" spans="1:13" ht="28.15" customHeight="1" x14ac:dyDescent="0.25">
      <c r="A126" s="278" t="s">
        <v>549</v>
      </c>
      <c r="B126" s="9">
        <v>500</v>
      </c>
      <c r="C126" s="288" t="s">
        <v>550</v>
      </c>
      <c r="D126" s="289">
        <f>(F117+F118+F119+F120+F121)</f>
        <v>142.75</v>
      </c>
      <c r="E126" s="320"/>
      <c r="F126" s="288" t="s">
        <v>551</v>
      </c>
      <c r="G126" s="289">
        <f>(D126/500)*100</f>
        <v>28.549999999999997</v>
      </c>
      <c r="H126" s="290"/>
      <c r="I126" s="291"/>
      <c r="J126" s="550" t="s">
        <v>552</v>
      </c>
      <c r="K126" s="551"/>
      <c r="L126" s="552" t="str">
        <f>IF(G126&gt;=91,"A1",IF(G126&gt;=81,"A2",IF(G126&gt;=71,"B1",IF(G126&gt;=61,"B2",IF(G126&gt;=51,"C1",IF(G126&gt;=41,"C2",IF(G126&gt;=33,"D","E")))))))</f>
        <v>E</v>
      </c>
      <c r="M126" s="553" t="str">
        <f t="shared" ref="M126:M128" si="15">IF(K126&gt;=91,"A1",IF(K126&gt;=81,"A2",IF(K126&gt;=71,"B1",IF(K126&gt;=61,"B2",IF(K126&gt;=51,"C1",IF(K126&gt;=41,"C2",IF(K126&gt;=33,"D","E")))))))</f>
        <v>E</v>
      </c>
    </row>
    <row r="127" spans="1:13" ht="27.6" customHeight="1" x14ac:dyDescent="0.25">
      <c r="A127" s="292" t="s">
        <v>553</v>
      </c>
      <c r="B127" s="9">
        <v>500</v>
      </c>
      <c r="C127" s="288" t="s">
        <v>554</v>
      </c>
      <c r="D127" s="289">
        <f>(L117+L118+L119+L120+L121)</f>
        <v>155.5</v>
      </c>
      <c r="E127" s="290"/>
      <c r="F127" s="288" t="s">
        <v>555</v>
      </c>
      <c r="G127" s="289">
        <f>D127/500*100</f>
        <v>31.1</v>
      </c>
      <c r="H127" s="289"/>
      <c r="I127" s="293"/>
      <c r="J127" s="550" t="s">
        <v>556</v>
      </c>
      <c r="K127" s="551"/>
      <c r="L127" s="552" t="str">
        <f>IF(G127&gt;=91,"A1",IF(G127&gt;=81,"A2",IF(G127&gt;=71,"B1",IF(G127&gt;=61,"B2",IF(G127&gt;=51,"C1",IF(G127&gt;=41,"C2",IF(G127&gt;=33,"D","E")))))))</f>
        <v>E</v>
      </c>
      <c r="M127" s="553" t="str">
        <f t="shared" si="15"/>
        <v>E</v>
      </c>
    </row>
    <row r="128" spans="1:13" x14ac:dyDescent="0.25">
      <c r="A128" s="294" t="s">
        <v>557</v>
      </c>
      <c r="B128" s="276">
        <v>1000</v>
      </c>
      <c r="C128" s="276">
        <f>SUM(D126:D127)</f>
        <v>298.25</v>
      </c>
      <c r="D128" s="567"/>
      <c r="E128" s="568"/>
      <c r="F128" s="295" t="s">
        <v>558</v>
      </c>
      <c r="G128" s="295"/>
      <c r="H128" s="295"/>
      <c r="I128" s="276">
        <f>(C128/1000)*100</f>
        <v>29.825000000000003</v>
      </c>
      <c r="J128" s="295" t="s">
        <v>559</v>
      </c>
      <c r="K128" s="295"/>
      <c r="L128" s="569" t="str">
        <f>IF(I128&gt;=91,"A1",IF(I128&gt;=81,"A2",IF(I128&gt;=71,"B1",IF(I128&gt;=61,"B2",IF(I128&gt;=51,"C1",IF(I128&gt;=41,"C2",IF(I128&gt;=33,"D","E")))))))</f>
        <v>E</v>
      </c>
      <c r="M128" s="570" t="str">
        <f t="shared" si="15"/>
        <v>E</v>
      </c>
    </row>
    <row r="129" spans="1:13" x14ac:dyDescent="0.25">
      <c r="A129" s="571" t="s">
        <v>437</v>
      </c>
      <c r="B129" s="572"/>
      <c r="C129" s="572"/>
      <c r="D129" s="572"/>
      <c r="E129" s="572"/>
      <c r="F129" s="572"/>
      <c r="G129" s="572"/>
      <c r="H129" s="572"/>
      <c r="I129" s="572"/>
      <c r="J129" s="572"/>
      <c r="K129" s="572"/>
      <c r="L129" s="572"/>
      <c r="M129" s="573"/>
    </row>
    <row r="130" spans="1:13" x14ac:dyDescent="0.25">
      <c r="A130" s="546" t="s">
        <v>438</v>
      </c>
      <c r="B130" s="543"/>
      <c r="C130" s="543"/>
      <c r="D130" s="543"/>
      <c r="E130" s="543"/>
      <c r="F130" s="543"/>
      <c r="G130" s="543"/>
      <c r="H130" s="543"/>
      <c r="I130" s="543"/>
      <c r="J130" s="543"/>
      <c r="K130" s="543"/>
      <c r="L130" s="543"/>
      <c r="M130" s="547"/>
    </row>
    <row r="131" spans="1:13" x14ac:dyDescent="0.25">
      <c r="A131" s="546" t="s">
        <v>439</v>
      </c>
      <c r="B131" s="543"/>
      <c r="C131" s="543"/>
      <c r="D131" s="543"/>
      <c r="E131" s="544"/>
      <c r="F131" s="545" t="s">
        <v>560</v>
      </c>
      <c r="G131" s="543"/>
      <c r="H131" s="543"/>
      <c r="I131" s="543"/>
      <c r="J131" s="544"/>
      <c r="K131" s="545" t="s">
        <v>561</v>
      </c>
      <c r="L131" s="543"/>
      <c r="M131" s="547"/>
    </row>
    <row r="132" spans="1:13" x14ac:dyDescent="0.25">
      <c r="A132" s="562" t="s">
        <v>441</v>
      </c>
      <c r="B132" s="560"/>
      <c r="C132" s="560"/>
      <c r="D132" s="560"/>
      <c r="E132" s="563"/>
      <c r="F132" s="552" t="s">
        <v>462</v>
      </c>
      <c r="G132" s="565"/>
      <c r="H132" s="565"/>
      <c r="I132" s="565"/>
      <c r="J132" s="566"/>
      <c r="K132" s="552" t="s">
        <v>457</v>
      </c>
      <c r="L132" s="565"/>
      <c r="M132" s="553"/>
    </row>
    <row r="133" spans="1:13" x14ac:dyDescent="0.25">
      <c r="A133" s="546" t="s">
        <v>442</v>
      </c>
      <c r="B133" s="543"/>
      <c r="C133" s="543"/>
      <c r="D133" s="543"/>
      <c r="E133" s="543"/>
      <c r="F133" s="543"/>
      <c r="G133" s="543"/>
      <c r="H133" s="543"/>
      <c r="I133" s="543"/>
      <c r="J133" s="543"/>
      <c r="K133" s="543"/>
      <c r="L133" s="543"/>
      <c r="M133" s="547"/>
    </row>
    <row r="134" spans="1:13" x14ac:dyDescent="0.25">
      <c r="A134" s="546" t="s">
        <v>439</v>
      </c>
      <c r="B134" s="543"/>
      <c r="C134" s="543"/>
      <c r="D134" s="543"/>
      <c r="E134" s="544"/>
      <c r="F134" s="545" t="s">
        <v>560</v>
      </c>
      <c r="G134" s="543"/>
      <c r="H134" s="543"/>
      <c r="I134" s="543"/>
      <c r="J134" s="544"/>
      <c r="K134" s="545" t="s">
        <v>561</v>
      </c>
      <c r="L134" s="543"/>
      <c r="M134" s="547"/>
    </row>
    <row r="135" spans="1:13" x14ac:dyDescent="0.25">
      <c r="A135" s="554" t="s">
        <v>443</v>
      </c>
      <c r="B135" s="564"/>
      <c r="C135" s="564"/>
      <c r="D135" s="564"/>
      <c r="E135" s="555"/>
      <c r="F135" s="552" t="s">
        <v>462</v>
      </c>
      <c r="G135" s="565"/>
      <c r="H135" s="565"/>
      <c r="I135" s="565"/>
      <c r="J135" s="566"/>
      <c r="K135" s="552" t="s">
        <v>457</v>
      </c>
      <c r="L135" s="565"/>
      <c r="M135" s="553"/>
    </row>
    <row r="136" spans="1:13" x14ac:dyDescent="0.25">
      <c r="A136" s="554" t="s">
        <v>562</v>
      </c>
      <c r="B136" s="564"/>
      <c r="C136" s="564"/>
      <c r="D136" s="564"/>
      <c r="E136" s="555"/>
      <c r="F136" s="552" t="s">
        <v>462</v>
      </c>
      <c r="G136" s="565"/>
      <c r="H136" s="565"/>
      <c r="I136" s="565"/>
      <c r="J136" s="566"/>
      <c r="K136" s="552" t="s">
        <v>457</v>
      </c>
      <c r="L136" s="565"/>
      <c r="M136" s="553"/>
    </row>
    <row r="137" spans="1:13" x14ac:dyDescent="0.25">
      <c r="A137" s="562" t="s">
        <v>444</v>
      </c>
      <c r="B137" s="560"/>
      <c r="C137" s="560"/>
      <c r="D137" s="560"/>
      <c r="E137" s="563"/>
      <c r="F137" s="552" t="s">
        <v>457</v>
      </c>
      <c r="G137" s="565"/>
      <c r="H137" s="565"/>
      <c r="I137" s="565"/>
      <c r="J137" s="566"/>
      <c r="K137" s="552" t="s">
        <v>457</v>
      </c>
      <c r="L137" s="565"/>
      <c r="M137" s="553"/>
    </row>
    <row r="138" spans="1:13" x14ac:dyDescent="0.25">
      <c r="A138" s="562" t="s">
        <v>445</v>
      </c>
      <c r="B138" s="560"/>
      <c r="C138" s="560"/>
      <c r="D138" s="560"/>
      <c r="E138" s="563"/>
      <c r="F138" s="552" t="s">
        <v>462</v>
      </c>
      <c r="G138" s="565"/>
      <c r="H138" s="565"/>
      <c r="I138" s="565"/>
      <c r="J138" s="566"/>
      <c r="K138" s="552" t="s">
        <v>457</v>
      </c>
      <c r="L138" s="565"/>
      <c r="M138" s="553"/>
    </row>
    <row r="139" spans="1:13" x14ac:dyDescent="0.25">
      <c r="A139" s="546" t="s">
        <v>446</v>
      </c>
      <c r="B139" s="543"/>
      <c r="C139" s="543"/>
      <c r="D139" s="543"/>
      <c r="E139" s="543"/>
      <c r="F139" s="543"/>
      <c r="G139" s="543"/>
      <c r="H139" s="543"/>
      <c r="I139" s="543"/>
      <c r="J139" s="543"/>
      <c r="K139" s="543"/>
      <c r="L139" s="543"/>
      <c r="M139" s="547"/>
    </row>
    <row r="140" spans="1:13" x14ac:dyDescent="0.25">
      <c r="A140" s="546" t="s">
        <v>439</v>
      </c>
      <c r="B140" s="543"/>
      <c r="C140" s="543"/>
      <c r="D140" s="543"/>
      <c r="E140" s="544"/>
      <c r="F140" s="545" t="s">
        <v>560</v>
      </c>
      <c r="G140" s="543"/>
      <c r="H140" s="543"/>
      <c r="I140" s="543"/>
      <c r="J140" s="544"/>
      <c r="K140" s="545" t="s">
        <v>561</v>
      </c>
      <c r="L140" s="543"/>
      <c r="M140" s="547"/>
    </row>
    <row r="141" spans="1:13" x14ac:dyDescent="0.25">
      <c r="A141" s="562" t="s">
        <v>447</v>
      </c>
      <c r="B141" s="560"/>
      <c r="C141" s="560"/>
      <c r="D141" s="560"/>
      <c r="E141" s="560"/>
      <c r="F141" s="563"/>
      <c r="G141" s="545" t="s">
        <v>658</v>
      </c>
      <c r="H141" s="543"/>
      <c r="I141" s="543"/>
      <c r="J141" s="543"/>
      <c r="K141" s="543"/>
      <c r="L141" s="543"/>
      <c r="M141" s="547"/>
    </row>
    <row r="142" spans="1:13" ht="42" customHeight="1" x14ac:dyDescent="0.25">
      <c r="A142" s="294" t="s">
        <v>403</v>
      </c>
      <c r="B142" s="552"/>
      <c r="C142" s="565"/>
      <c r="D142" s="565"/>
      <c r="E142" s="565"/>
      <c r="F142" s="565"/>
      <c r="G142" s="565"/>
      <c r="H142" s="565"/>
      <c r="I142" s="565"/>
      <c r="J142" s="565"/>
      <c r="K142" s="565"/>
      <c r="L142" s="565"/>
      <c r="M142" s="553"/>
    </row>
    <row r="143" spans="1:13" x14ac:dyDescent="0.25">
      <c r="A143" s="278" t="s">
        <v>448</v>
      </c>
      <c r="B143" s="552"/>
      <c r="C143" s="565"/>
      <c r="D143" s="565"/>
      <c r="E143" s="565"/>
      <c r="F143" s="565"/>
      <c r="G143" s="565"/>
      <c r="H143" s="565"/>
      <c r="I143" s="565"/>
      <c r="J143" s="565"/>
      <c r="K143" s="565"/>
      <c r="L143" s="565"/>
      <c r="M143" s="553"/>
    </row>
    <row r="144" spans="1:13" x14ac:dyDescent="0.25">
      <c r="A144" s="577" t="s">
        <v>564</v>
      </c>
      <c r="B144" s="578"/>
      <c r="C144" s="579"/>
      <c r="D144" s="586" t="s">
        <v>565</v>
      </c>
      <c r="E144" s="578"/>
      <c r="F144" s="578"/>
      <c r="G144" s="578"/>
      <c r="H144" s="578"/>
      <c r="I144" s="579"/>
      <c r="J144" s="586" t="s">
        <v>566</v>
      </c>
      <c r="K144" s="578"/>
      <c r="L144" s="578"/>
      <c r="M144" s="589"/>
    </row>
    <row r="145" spans="1:13" x14ac:dyDescent="0.25">
      <c r="A145" s="580"/>
      <c r="B145" s="581"/>
      <c r="C145" s="582"/>
      <c r="D145" s="587"/>
      <c r="E145" s="581"/>
      <c r="F145" s="581"/>
      <c r="G145" s="581"/>
      <c r="H145" s="581"/>
      <c r="I145" s="582"/>
      <c r="J145" s="587"/>
      <c r="K145" s="581"/>
      <c r="L145" s="581"/>
      <c r="M145" s="590"/>
    </row>
    <row r="146" spans="1:13" x14ac:dyDescent="0.25">
      <c r="A146" s="580"/>
      <c r="B146" s="581"/>
      <c r="C146" s="582"/>
      <c r="D146" s="587"/>
      <c r="E146" s="581"/>
      <c r="F146" s="581"/>
      <c r="G146" s="581"/>
      <c r="H146" s="581"/>
      <c r="I146" s="582"/>
      <c r="J146" s="587"/>
      <c r="K146" s="581"/>
      <c r="L146" s="581"/>
      <c r="M146" s="590"/>
    </row>
    <row r="147" spans="1:13" x14ac:dyDescent="0.25">
      <c r="A147" s="583"/>
      <c r="B147" s="584"/>
      <c r="C147" s="585"/>
      <c r="D147" s="588"/>
      <c r="E147" s="584"/>
      <c r="F147" s="584"/>
      <c r="G147" s="584"/>
      <c r="H147" s="584"/>
      <c r="I147" s="585"/>
      <c r="J147" s="588"/>
      <c r="K147" s="584"/>
      <c r="L147" s="584"/>
      <c r="M147" s="591"/>
    </row>
    <row r="148" spans="1:13" x14ac:dyDescent="0.25">
      <c r="A148" s="596" t="s">
        <v>449</v>
      </c>
      <c r="B148" s="597"/>
      <c r="C148" s="597"/>
      <c r="D148" s="597"/>
      <c r="E148" s="597"/>
      <c r="F148" s="597"/>
      <c r="G148" s="598"/>
      <c r="H148" s="599" t="s">
        <v>450</v>
      </c>
      <c r="I148" s="597"/>
      <c r="J148" s="597"/>
      <c r="K148" s="597"/>
      <c r="L148" s="597"/>
      <c r="M148" s="600"/>
    </row>
    <row r="149" spans="1:13" x14ac:dyDescent="0.25">
      <c r="A149" s="297" t="s">
        <v>451</v>
      </c>
      <c r="B149" s="599" t="s">
        <v>20</v>
      </c>
      <c r="C149" s="598"/>
      <c r="D149" s="83" t="s">
        <v>451</v>
      </c>
      <c r="E149" s="123"/>
      <c r="F149" s="599" t="s">
        <v>20</v>
      </c>
      <c r="G149" s="598"/>
      <c r="H149" s="298"/>
      <c r="I149" s="298"/>
      <c r="J149" s="299" t="s">
        <v>452</v>
      </c>
      <c r="K149" s="298"/>
      <c r="L149" s="299" t="s">
        <v>20</v>
      </c>
      <c r="M149" s="300"/>
    </row>
    <row r="150" spans="1:13" x14ac:dyDescent="0.25">
      <c r="A150" s="301" t="s">
        <v>453</v>
      </c>
      <c r="B150" s="594" t="s">
        <v>454</v>
      </c>
      <c r="C150" s="595"/>
      <c r="D150" s="594" t="s">
        <v>455</v>
      </c>
      <c r="E150" s="595"/>
      <c r="F150" s="594" t="s">
        <v>456</v>
      </c>
      <c r="G150" s="595"/>
      <c r="H150" s="298"/>
      <c r="I150" s="298"/>
      <c r="J150" s="594">
        <v>3</v>
      </c>
      <c r="K150" s="595"/>
      <c r="L150" s="123" t="s">
        <v>457</v>
      </c>
      <c r="M150" s="300"/>
    </row>
    <row r="151" spans="1:13" x14ac:dyDescent="0.25">
      <c r="A151" s="301" t="s">
        <v>458</v>
      </c>
      <c r="B151" s="594" t="s">
        <v>459</v>
      </c>
      <c r="C151" s="595"/>
      <c r="D151" s="594" t="s">
        <v>460</v>
      </c>
      <c r="E151" s="595"/>
      <c r="F151" s="594" t="s">
        <v>461</v>
      </c>
      <c r="G151" s="595"/>
      <c r="H151" s="298"/>
      <c r="I151" s="298"/>
      <c r="J151" s="594">
        <v>2</v>
      </c>
      <c r="K151" s="595"/>
      <c r="L151" s="123" t="s">
        <v>462</v>
      </c>
      <c r="M151" s="300"/>
    </row>
    <row r="152" spans="1:13" x14ac:dyDescent="0.25">
      <c r="A152" s="301" t="s">
        <v>463</v>
      </c>
      <c r="B152" s="594" t="s">
        <v>464</v>
      </c>
      <c r="C152" s="595"/>
      <c r="D152" s="594" t="s">
        <v>465</v>
      </c>
      <c r="E152" s="595"/>
      <c r="F152" s="594" t="s">
        <v>466</v>
      </c>
      <c r="G152" s="595"/>
      <c r="H152" s="298"/>
      <c r="I152" s="298"/>
      <c r="J152" s="594">
        <v>1</v>
      </c>
      <c r="K152" s="595"/>
      <c r="L152" s="123" t="s">
        <v>467</v>
      </c>
      <c r="M152" s="300"/>
    </row>
    <row r="153" spans="1:13" ht="15.75" thickBot="1" x14ac:dyDescent="0.3">
      <c r="A153" s="302" t="s">
        <v>468</v>
      </c>
      <c r="B153" s="592" t="s">
        <v>469</v>
      </c>
      <c r="C153" s="593"/>
      <c r="D153" s="592" t="s">
        <v>470</v>
      </c>
      <c r="E153" s="593"/>
      <c r="F153" s="592" t="s">
        <v>471</v>
      </c>
      <c r="G153" s="593"/>
      <c r="H153" s="303"/>
      <c r="I153" s="303"/>
      <c r="J153" s="303"/>
      <c r="K153" s="303"/>
      <c r="L153" s="303"/>
      <c r="M153" s="304"/>
    </row>
    <row r="156" spans="1:13" ht="15.75" thickBot="1" x14ac:dyDescent="0.3"/>
    <row r="157" spans="1:13" ht="16.5" thickBot="1" x14ac:dyDescent="0.3">
      <c r="A157" s="267"/>
      <c r="B157" s="601" t="s">
        <v>518</v>
      </c>
      <c r="C157" s="601"/>
      <c r="D157" s="601"/>
      <c r="E157" s="601"/>
      <c r="F157" s="601"/>
      <c r="G157" s="601"/>
      <c r="H157" s="601"/>
      <c r="I157" s="602"/>
      <c r="J157" s="603" t="s">
        <v>519</v>
      </c>
      <c r="K157" s="601"/>
      <c r="L157" s="601"/>
      <c r="M157" s="604"/>
    </row>
    <row r="158" spans="1:13" ht="21" x14ac:dyDescent="0.35">
      <c r="A158" s="605" t="s">
        <v>520</v>
      </c>
      <c r="B158" s="606"/>
      <c r="C158" s="606"/>
      <c r="D158" s="606"/>
      <c r="E158" s="606"/>
      <c r="F158" s="606"/>
      <c r="G158" s="606"/>
      <c r="H158" s="606"/>
      <c r="I158" s="606"/>
      <c r="J158" s="606"/>
      <c r="K158" s="606"/>
      <c r="L158" s="606"/>
      <c r="M158" s="607"/>
    </row>
    <row r="159" spans="1:13" ht="21" x14ac:dyDescent="0.35">
      <c r="A159" s="268"/>
      <c r="B159" s="543" t="s">
        <v>521</v>
      </c>
      <c r="C159" s="543"/>
      <c r="D159" s="543"/>
      <c r="E159" s="544"/>
      <c r="F159" s="269" t="s">
        <v>522</v>
      </c>
      <c r="G159" s="269"/>
      <c r="H159" s="545" t="s">
        <v>523</v>
      </c>
      <c r="I159" s="543"/>
      <c r="J159" s="544"/>
      <c r="K159" s="270" t="s">
        <v>524</v>
      </c>
      <c r="L159" s="12"/>
      <c r="M159" s="271"/>
    </row>
    <row r="160" spans="1:13" x14ac:dyDescent="0.25">
      <c r="A160" s="546" t="s">
        <v>525</v>
      </c>
      <c r="B160" s="543"/>
      <c r="C160" s="543"/>
      <c r="D160" s="543"/>
      <c r="E160" s="543"/>
      <c r="F160" s="543"/>
      <c r="G160" s="543"/>
      <c r="H160" s="543"/>
      <c r="I160" s="543"/>
      <c r="J160" s="543"/>
      <c r="K160" s="543"/>
      <c r="L160" s="543"/>
      <c r="M160" s="547"/>
    </row>
    <row r="161" spans="1:14" x14ac:dyDescent="0.25">
      <c r="A161" s="562" t="s">
        <v>526</v>
      </c>
      <c r="B161" s="560"/>
      <c r="C161" s="560"/>
      <c r="D161" s="560"/>
      <c r="E161" s="560"/>
      <c r="F161" s="560"/>
      <c r="G161" s="560"/>
      <c r="H161" s="560"/>
      <c r="I161" s="560"/>
      <c r="J161" s="560"/>
      <c r="K161" s="560"/>
      <c r="L161" s="560"/>
      <c r="M161" s="561"/>
    </row>
    <row r="162" spans="1:14" x14ac:dyDescent="0.25">
      <c r="A162" s="554" t="s">
        <v>527</v>
      </c>
      <c r="B162" s="555"/>
      <c r="C162" s="559" t="s">
        <v>575</v>
      </c>
      <c r="D162" s="560"/>
      <c r="E162" s="560"/>
      <c r="F162" s="560"/>
      <c r="G162" s="563"/>
      <c r="H162" s="273" t="s">
        <v>529</v>
      </c>
      <c r="I162" s="272"/>
      <c r="J162" s="545">
        <v>4</v>
      </c>
      <c r="K162" s="543"/>
      <c r="L162" s="543"/>
      <c r="M162" s="547"/>
    </row>
    <row r="163" spans="1:14" x14ac:dyDescent="0.25">
      <c r="A163" s="554" t="s">
        <v>530</v>
      </c>
      <c r="B163" s="555"/>
      <c r="C163" s="559" t="s">
        <v>399</v>
      </c>
      <c r="D163" s="560"/>
      <c r="E163" s="560"/>
      <c r="F163" s="560"/>
      <c r="G163" s="563"/>
      <c r="H163" s="273" t="s">
        <v>531</v>
      </c>
      <c r="I163" s="272"/>
      <c r="J163" s="559" t="s">
        <v>412</v>
      </c>
      <c r="K163" s="560"/>
      <c r="L163" s="560"/>
      <c r="M163" s="561"/>
      <c r="N163" s="321"/>
    </row>
    <row r="164" spans="1:14" x14ac:dyDescent="0.25">
      <c r="A164" s="554" t="s">
        <v>532</v>
      </c>
      <c r="B164" s="555"/>
      <c r="C164" s="556">
        <v>40772</v>
      </c>
      <c r="D164" s="557"/>
      <c r="E164" s="557"/>
      <c r="F164" s="557"/>
      <c r="G164" s="558"/>
      <c r="H164" s="273" t="s">
        <v>533</v>
      </c>
      <c r="I164" s="272"/>
      <c r="J164" s="559">
        <v>8082914366</v>
      </c>
      <c r="K164" s="560"/>
      <c r="L164" s="560"/>
      <c r="M164" s="561"/>
    </row>
    <row r="165" spans="1:14" x14ac:dyDescent="0.25">
      <c r="A165" s="554" t="s">
        <v>534</v>
      </c>
      <c r="B165" s="555"/>
      <c r="C165" s="559" t="s">
        <v>576</v>
      </c>
      <c r="D165" s="560"/>
      <c r="E165" s="560"/>
      <c r="F165" s="560"/>
      <c r="G165" s="561"/>
      <c r="H165" s="562" t="s">
        <v>18</v>
      </c>
      <c r="I165" s="563"/>
      <c r="J165" s="559" t="s">
        <v>577</v>
      </c>
      <c r="K165" s="560"/>
      <c r="L165" s="560"/>
      <c r="M165" s="561"/>
    </row>
    <row r="166" spans="1:14" x14ac:dyDescent="0.25">
      <c r="A166" s="546" t="s">
        <v>535</v>
      </c>
      <c r="B166" s="543"/>
      <c r="C166" s="543"/>
      <c r="D166" s="543"/>
      <c r="E166" s="543"/>
      <c r="F166" s="543"/>
      <c r="G166" s="543"/>
      <c r="H166" s="543"/>
      <c r="I166" s="543"/>
      <c r="J166" s="543"/>
      <c r="K166" s="543"/>
      <c r="L166" s="543"/>
      <c r="M166" s="547"/>
    </row>
    <row r="167" spans="1:14" x14ac:dyDescent="0.25">
      <c r="A167" s="548" t="s">
        <v>536</v>
      </c>
      <c r="B167" s="545" t="s">
        <v>537</v>
      </c>
      <c r="C167" s="543"/>
      <c r="D167" s="543"/>
      <c r="E167" s="543"/>
      <c r="F167" s="543"/>
      <c r="G167" s="544"/>
      <c r="H167" s="545" t="s">
        <v>538</v>
      </c>
      <c r="I167" s="543"/>
      <c r="J167" s="543"/>
      <c r="K167" s="543"/>
      <c r="L167" s="543"/>
      <c r="M167" s="547"/>
    </row>
    <row r="168" spans="1:14" ht="30" x14ac:dyDescent="0.25">
      <c r="A168" s="549"/>
      <c r="B168" s="274" t="s">
        <v>539</v>
      </c>
      <c r="C168" s="274" t="s">
        <v>540</v>
      </c>
      <c r="D168" s="274" t="s">
        <v>541</v>
      </c>
      <c r="E168" s="274" t="s">
        <v>542</v>
      </c>
      <c r="F168" s="274">
        <v>100</v>
      </c>
      <c r="G168" s="276" t="s">
        <v>20</v>
      </c>
      <c r="H168" s="274" t="s">
        <v>543</v>
      </c>
      <c r="I168" s="274" t="s">
        <v>540</v>
      </c>
      <c r="J168" s="274" t="s">
        <v>541</v>
      </c>
      <c r="K168" s="274" t="s">
        <v>544</v>
      </c>
      <c r="L168" s="274">
        <v>100</v>
      </c>
      <c r="M168" s="277" t="s">
        <v>20</v>
      </c>
    </row>
    <row r="169" spans="1:14" ht="15.75" x14ac:dyDescent="0.25">
      <c r="A169" s="278" t="s">
        <v>11</v>
      </c>
      <c r="B169" s="35">
        <v>4.75</v>
      </c>
      <c r="C169" s="35">
        <v>5</v>
      </c>
      <c r="D169" s="35">
        <v>4</v>
      </c>
      <c r="E169" s="314">
        <v>44.5</v>
      </c>
      <c r="F169" s="280">
        <f t="shared" ref="F169" si="16">SUM(B169:E169)</f>
        <v>58.25</v>
      </c>
      <c r="G169" s="37" t="str">
        <f t="shared" ref="G169:G173" si="17">IF(F169&gt;=91,"A1",IF(F169&gt;=81,"A2",IF(F169&gt;=71,"B1",IF(F169&gt;=61,"B2",IF(F169&gt;=51,"C1",IF(F169&gt;=41,"C2",IF(F169&gt;=33,"D","E")))))))</f>
        <v>C1</v>
      </c>
      <c r="H169" s="35">
        <v>4.375</v>
      </c>
      <c r="I169" s="35">
        <v>3</v>
      </c>
      <c r="J169" s="35">
        <v>3.5</v>
      </c>
      <c r="K169" s="284">
        <v>34</v>
      </c>
      <c r="L169" s="280">
        <f t="shared" ref="L169" si="18">SUM(H169:K169)</f>
        <v>44.875</v>
      </c>
      <c r="M169" s="424" t="str">
        <f t="shared" ref="M169:M173" si="19">IF(L169&gt;=91,"A1",IF(L169&gt;=81,"A2",IF(L169&gt;=71,"B1",IF(L169&gt;=61,"B2",IF(L169&gt;=51,"C1",IF(L169&gt;=41,"C2",IF(L169&gt;=33,"D","E")))))))</f>
        <v>C2</v>
      </c>
    </row>
    <row r="170" spans="1:14" ht="15.75" x14ac:dyDescent="0.25">
      <c r="A170" s="278" t="s">
        <v>12</v>
      </c>
      <c r="B170" s="314">
        <v>5</v>
      </c>
      <c r="C170" s="35">
        <v>3</v>
      </c>
      <c r="D170" s="35">
        <v>4</v>
      </c>
      <c r="E170" s="35">
        <v>35</v>
      </c>
      <c r="F170" s="280">
        <f t="shared" ref="F170:F173" si="20">(B170+C170+D170+E170)</f>
        <v>47</v>
      </c>
      <c r="G170" s="37" t="str">
        <f t="shared" si="17"/>
        <v>C2</v>
      </c>
      <c r="H170" s="35">
        <v>4.75</v>
      </c>
      <c r="I170" s="35">
        <v>2</v>
      </c>
      <c r="J170" s="35">
        <v>3</v>
      </c>
      <c r="K170" s="283">
        <v>46</v>
      </c>
      <c r="L170" s="280">
        <f>SUM(H170:K170)</f>
        <v>55.75</v>
      </c>
      <c r="M170" s="424" t="str">
        <f t="shared" si="19"/>
        <v>C1</v>
      </c>
    </row>
    <row r="171" spans="1:14" ht="15.75" x14ac:dyDescent="0.25">
      <c r="A171" s="278" t="s">
        <v>545</v>
      </c>
      <c r="B171" s="35">
        <v>5</v>
      </c>
      <c r="C171" s="35">
        <v>3</v>
      </c>
      <c r="D171" s="35">
        <v>3</v>
      </c>
      <c r="E171" s="35">
        <v>34</v>
      </c>
      <c r="F171" s="37">
        <f t="shared" si="20"/>
        <v>45</v>
      </c>
      <c r="G171" s="37" t="str">
        <f t="shared" si="17"/>
        <v>C2</v>
      </c>
      <c r="H171" s="35">
        <v>5.5</v>
      </c>
      <c r="I171" s="35">
        <v>3</v>
      </c>
      <c r="J171" s="35">
        <v>3</v>
      </c>
      <c r="K171" s="283">
        <v>28</v>
      </c>
      <c r="L171" s="280">
        <f t="shared" ref="L171" si="21">SUM(H171:K171)</f>
        <v>39.5</v>
      </c>
      <c r="M171" s="424" t="str">
        <f t="shared" si="19"/>
        <v>D</v>
      </c>
    </row>
    <row r="172" spans="1:14" ht="15.75" x14ac:dyDescent="0.25">
      <c r="A172" s="278" t="s">
        <v>23</v>
      </c>
      <c r="B172" s="35">
        <v>5.25</v>
      </c>
      <c r="C172" s="35">
        <v>4</v>
      </c>
      <c r="D172" s="35">
        <v>5</v>
      </c>
      <c r="E172" s="35">
        <v>30.5</v>
      </c>
      <c r="F172" s="37">
        <f t="shared" si="20"/>
        <v>44.75</v>
      </c>
      <c r="G172" s="37" t="str">
        <f t="shared" si="17"/>
        <v>C2</v>
      </c>
      <c r="H172" s="282">
        <v>4.75</v>
      </c>
      <c r="I172" s="322">
        <v>3.5</v>
      </c>
      <c r="J172" s="281">
        <v>4.5</v>
      </c>
      <c r="K172" s="283">
        <v>38</v>
      </c>
      <c r="L172" s="280">
        <f>SUM(H172:K172)</f>
        <v>50.75</v>
      </c>
      <c r="M172" s="425" t="str">
        <f t="shared" si="19"/>
        <v>C2</v>
      </c>
    </row>
    <row r="173" spans="1:14" ht="15.75" x14ac:dyDescent="0.25">
      <c r="A173" s="278" t="s">
        <v>26</v>
      </c>
      <c r="B173" s="35">
        <v>4.75</v>
      </c>
      <c r="C173" s="35">
        <v>4</v>
      </c>
      <c r="D173" s="35">
        <v>5</v>
      </c>
      <c r="E173" s="35">
        <v>27</v>
      </c>
      <c r="F173" s="280">
        <f t="shared" si="20"/>
        <v>40.75</v>
      </c>
      <c r="G173" s="37" t="str">
        <f t="shared" si="17"/>
        <v>D</v>
      </c>
      <c r="H173" s="282">
        <v>6</v>
      </c>
      <c r="I173" s="35">
        <v>4</v>
      </c>
      <c r="J173" s="35">
        <v>4</v>
      </c>
      <c r="K173" s="283">
        <v>50.5</v>
      </c>
      <c r="L173" s="280">
        <f>SUM(H173:K173)</f>
        <v>64.5</v>
      </c>
      <c r="M173" s="424" t="str">
        <f t="shared" si="19"/>
        <v>B2</v>
      </c>
    </row>
    <row r="174" spans="1:14" ht="15.75" x14ac:dyDescent="0.25">
      <c r="A174" s="278" t="s">
        <v>510</v>
      </c>
      <c r="B174" s="35"/>
      <c r="C174" s="35"/>
      <c r="D174" s="35"/>
      <c r="E174" s="317">
        <v>22</v>
      </c>
      <c r="F174" s="318"/>
      <c r="G174" s="312"/>
      <c r="H174" s="312"/>
      <c r="I174" s="312"/>
      <c r="J174" s="312"/>
      <c r="K174" s="312">
        <v>24</v>
      </c>
      <c r="L174" s="35"/>
      <c r="M174" s="286"/>
    </row>
    <row r="175" spans="1:14" ht="15.75" x14ac:dyDescent="0.25">
      <c r="A175" s="278" t="s">
        <v>546</v>
      </c>
      <c r="B175" s="35"/>
      <c r="C175" s="35"/>
      <c r="D175" s="35"/>
      <c r="E175" s="317">
        <v>28</v>
      </c>
      <c r="F175" s="312"/>
      <c r="G175" s="312"/>
      <c r="H175" s="312"/>
      <c r="I175" s="312"/>
      <c r="J175" s="312"/>
      <c r="K175" s="317">
        <v>12.5</v>
      </c>
      <c r="L175" s="35"/>
      <c r="M175" s="286"/>
    </row>
    <row r="176" spans="1:14" ht="15.75" x14ac:dyDescent="0.25">
      <c r="A176" s="278" t="s">
        <v>547</v>
      </c>
      <c r="B176" s="35"/>
      <c r="C176" s="35"/>
      <c r="D176" s="35"/>
      <c r="E176" s="312">
        <v>12.5</v>
      </c>
      <c r="F176" s="312"/>
      <c r="G176" s="312"/>
      <c r="H176" s="312"/>
      <c r="I176" s="312"/>
      <c r="J176" s="312"/>
      <c r="K176" s="312">
        <v>29.5</v>
      </c>
      <c r="L176" s="35"/>
      <c r="M176" s="286"/>
    </row>
    <row r="177" spans="1:13" ht="15.75" x14ac:dyDescent="0.25">
      <c r="A177" s="278" t="s">
        <v>571</v>
      </c>
      <c r="B177" s="35"/>
      <c r="C177" s="35"/>
      <c r="D177" s="35"/>
      <c r="E177" s="312">
        <v>14.5</v>
      </c>
      <c r="F177" s="312"/>
      <c r="G177" s="312"/>
      <c r="H177" s="312"/>
      <c r="I177" s="312"/>
      <c r="J177" s="312"/>
      <c r="K177" s="312">
        <v>22</v>
      </c>
      <c r="L177" s="35"/>
      <c r="M177" s="286"/>
    </row>
    <row r="178" spans="1:13" ht="26.25" x14ac:dyDescent="0.25">
      <c r="A178" s="278" t="s">
        <v>549</v>
      </c>
      <c r="B178" s="9">
        <v>500</v>
      </c>
      <c r="C178" s="288" t="s">
        <v>550</v>
      </c>
      <c r="D178" s="289">
        <f>(F169+F170+F171+F172+F173)</f>
        <v>235.75</v>
      </c>
      <c r="E178" s="323"/>
      <c r="F178" s="324" t="s">
        <v>551</v>
      </c>
      <c r="G178" s="325">
        <f>(D178/500)*100</f>
        <v>47.15</v>
      </c>
      <c r="H178" s="323"/>
      <c r="I178" s="326"/>
      <c r="J178" s="608" t="s">
        <v>552</v>
      </c>
      <c r="K178" s="609"/>
      <c r="L178" s="552" t="str">
        <f>IF(G178&gt;=91,"A1",IF(G178&gt;=81,"A2",IF(G178&gt;=71,"B1",IF(G178&gt;=61,"B2",IF(G178&gt;=51,"C1",IF(G178&gt;=41,"C2",IF(G178&gt;=33,"D","E")))))))</f>
        <v>C2</v>
      </c>
      <c r="M178" s="553" t="str">
        <f t="shared" ref="M178:M180" si="22">IF(K178&gt;=91,"A1",IF(K178&gt;=81,"A2",IF(K178&gt;=71,"B1",IF(K178&gt;=61,"B2",IF(K178&gt;=51,"C1",IF(K178&gt;=41,"C2",IF(K178&gt;=33,"D","E")))))))</f>
        <v>E</v>
      </c>
    </row>
    <row r="179" spans="1:13" ht="27.6" customHeight="1" x14ac:dyDescent="0.25">
      <c r="A179" s="292" t="s">
        <v>553</v>
      </c>
      <c r="B179" s="9">
        <v>500</v>
      </c>
      <c r="C179" s="288" t="s">
        <v>554</v>
      </c>
      <c r="D179" s="289">
        <f>(L169+L170+L171+L172+L173)</f>
        <v>255.375</v>
      </c>
      <c r="E179" s="290"/>
      <c r="F179" s="288" t="s">
        <v>555</v>
      </c>
      <c r="G179" s="289">
        <f>D179/500*100</f>
        <v>51.075000000000003</v>
      </c>
      <c r="H179" s="289"/>
      <c r="I179" s="293"/>
      <c r="J179" s="550" t="s">
        <v>556</v>
      </c>
      <c r="K179" s="551"/>
      <c r="L179" s="552" t="str">
        <f>IF(G179&gt;=91,"A1",IF(G179&gt;=81,"A2",IF(G179&gt;=71,"B1",IF(G179&gt;=61,"B2",IF(G179&gt;=51,"C1",IF(G179&gt;=41,"C2",IF(G179&gt;=33,"D","E")))))))</f>
        <v>C1</v>
      </c>
      <c r="M179" s="553" t="str">
        <f t="shared" si="22"/>
        <v>E</v>
      </c>
    </row>
    <row r="180" spans="1:13" x14ac:dyDescent="0.25">
      <c r="A180" s="294" t="s">
        <v>557</v>
      </c>
      <c r="B180" s="276">
        <v>1000</v>
      </c>
      <c r="C180" s="276">
        <f>SUM(D178:D179)</f>
        <v>491.125</v>
      </c>
      <c r="D180" s="567"/>
      <c r="E180" s="568"/>
      <c r="F180" s="295" t="s">
        <v>558</v>
      </c>
      <c r="G180" s="295"/>
      <c r="H180" s="295"/>
      <c r="I180" s="276">
        <f>(C180/1000)*100</f>
        <v>49.112499999999997</v>
      </c>
      <c r="J180" s="295" t="s">
        <v>559</v>
      </c>
      <c r="K180" s="295"/>
      <c r="L180" s="569" t="str">
        <f>IF(I180&gt;=91,"A1",IF(I180&gt;=81,"A2",IF(I180&gt;=71,"B1",IF(I180&gt;=61,"B2",IF(I180&gt;=51,"C1",IF(I180&gt;=41,"C2",IF(I180&gt;=33,"D","E")))))))</f>
        <v>C2</v>
      </c>
      <c r="M180" s="570" t="str">
        <f t="shared" si="22"/>
        <v>E</v>
      </c>
    </row>
    <row r="181" spans="1:13" x14ac:dyDescent="0.25">
      <c r="A181" s="571" t="s">
        <v>437</v>
      </c>
      <c r="B181" s="572"/>
      <c r="C181" s="572"/>
      <c r="D181" s="572"/>
      <c r="E181" s="572"/>
      <c r="F181" s="572"/>
      <c r="G181" s="572"/>
      <c r="H181" s="572"/>
      <c r="I181" s="572"/>
      <c r="J181" s="572"/>
      <c r="K181" s="572"/>
      <c r="L181" s="572"/>
      <c r="M181" s="573"/>
    </row>
    <row r="182" spans="1:13" x14ac:dyDescent="0.25">
      <c r="A182" s="546" t="s">
        <v>438</v>
      </c>
      <c r="B182" s="543"/>
      <c r="C182" s="543"/>
      <c r="D182" s="543"/>
      <c r="E182" s="543"/>
      <c r="F182" s="543"/>
      <c r="G182" s="543"/>
      <c r="H182" s="543"/>
      <c r="I182" s="543"/>
      <c r="J182" s="543"/>
      <c r="K182" s="543"/>
      <c r="L182" s="543"/>
      <c r="M182" s="547"/>
    </row>
    <row r="183" spans="1:13" x14ac:dyDescent="0.25">
      <c r="A183" s="546" t="s">
        <v>439</v>
      </c>
      <c r="B183" s="543"/>
      <c r="C183" s="543"/>
      <c r="D183" s="543"/>
      <c r="E183" s="544"/>
      <c r="F183" s="545" t="s">
        <v>560</v>
      </c>
      <c r="G183" s="543"/>
      <c r="H183" s="543"/>
      <c r="I183" s="543"/>
      <c r="J183" s="544"/>
      <c r="K183" s="545" t="s">
        <v>561</v>
      </c>
      <c r="L183" s="543"/>
      <c r="M183" s="547"/>
    </row>
    <row r="184" spans="1:13" x14ac:dyDescent="0.25">
      <c r="A184" s="562" t="s">
        <v>441</v>
      </c>
      <c r="B184" s="560"/>
      <c r="C184" s="560"/>
      <c r="D184" s="560"/>
      <c r="E184" s="563"/>
      <c r="F184" s="552" t="s">
        <v>462</v>
      </c>
      <c r="G184" s="565"/>
      <c r="H184" s="565"/>
      <c r="I184" s="565"/>
      <c r="J184" s="566"/>
      <c r="K184" s="552" t="s">
        <v>457</v>
      </c>
      <c r="L184" s="565"/>
      <c r="M184" s="553"/>
    </row>
    <row r="185" spans="1:13" x14ac:dyDescent="0.25">
      <c r="A185" s="546" t="s">
        <v>442</v>
      </c>
      <c r="B185" s="543"/>
      <c r="C185" s="543"/>
      <c r="D185" s="543"/>
      <c r="E185" s="543"/>
      <c r="F185" s="543"/>
      <c r="G185" s="543"/>
      <c r="H185" s="543"/>
      <c r="I185" s="543"/>
      <c r="J185" s="543"/>
      <c r="K185" s="543"/>
      <c r="L185" s="543"/>
      <c r="M185" s="547"/>
    </row>
    <row r="186" spans="1:13" x14ac:dyDescent="0.25">
      <c r="A186" s="546" t="s">
        <v>439</v>
      </c>
      <c r="B186" s="543"/>
      <c r="C186" s="543"/>
      <c r="D186" s="543"/>
      <c r="E186" s="544"/>
      <c r="F186" s="545" t="s">
        <v>560</v>
      </c>
      <c r="G186" s="543"/>
      <c r="H186" s="543"/>
      <c r="I186" s="543"/>
      <c r="J186" s="544"/>
      <c r="K186" s="545" t="s">
        <v>561</v>
      </c>
      <c r="L186" s="543"/>
      <c r="M186" s="547"/>
    </row>
    <row r="187" spans="1:13" x14ac:dyDescent="0.25">
      <c r="A187" s="554" t="s">
        <v>443</v>
      </c>
      <c r="B187" s="564"/>
      <c r="C187" s="564"/>
      <c r="D187" s="564"/>
      <c r="E187" s="555"/>
      <c r="F187" s="552" t="s">
        <v>462</v>
      </c>
      <c r="G187" s="565"/>
      <c r="H187" s="565"/>
      <c r="I187" s="565"/>
      <c r="J187" s="566"/>
      <c r="K187" s="552" t="s">
        <v>457</v>
      </c>
      <c r="L187" s="565"/>
      <c r="M187" s="553"/>
    </row>
    <row r="188" spans="1:13" x14ac:dyDescent="0.25">
      <c r="A188" s="554" t="s">
        <v>562</v>
      </c>
      <c r="B188" s="564"/>
      <c r="C188" s="564"/>
      <c r="D188" s="564"/>
      <c r="E188" s="555"/>
      <c r="F188" s="552" t="s">
        <v>462</v>
      </c>
      <c r="G188" s="565"/>
      <c r="H188" s="565"/>
      <c r="I188" s="565"/>
      <c r="J188" s="566"/>
      <c r="K188" s="552" t="s">
        <v>457</v>
      </c>
      <c r="L188" s="565"/>
      <c r="M188" s="553"/>
    </row>
    <row r="189" spans="1:13" x14ac:dyDescent="0.25">
      <c r="A189" s="562" t="s">
        <v>444</v>
      </c>
      <c r="B189" s="560"/>
      <c r="C189" s="560"/>
      <c r="D189" s="560"/>
      <c r="E189" s="563"/>
      <c r="F189" s="552" t="s">
        <v>462</v>
      </c>
      <c r="G189" s="565"/>
      <c r="H189" s="565"/>
      <c r="I189" s="565"/>
      <c r="J189" s="566"/>
      <c r="K189" s="552" t="s">
        <v>457</v>
      </c>
      <c r="L189" s="565"/>
      <c r="M189" s="553"/>
    </row>
    <row r="190" spans="1:13" x14ac:dyDescent="0.25">
      <c r="A190" s="562" t="s">
        <v>445</v>
      </c>
      <c r="B190" s="560"/>
      <c r="C190" s="560"/>
      <c r="D190" s="560"/>
      <c r="E190" s="563"/>
      <c r="F190" s="552" t="s">
        <v>457</v>
      </c>
      <c r="G190" s="565"/>
      <c r="H190" s="565"/>
      <c r="I190" s="565"/>
      <c r="J190" s="566"/>
      <c r="K190" s="552" t="s">
        <v>457</v>
      </c>
      <c r="L190" s="565"/>
      <c r="M190" s="553"/>
    </row>
    <row r="191" spans="1:13" x14ac:dyDescent="0.25">
      <c r="A191" s="546" t="s">
        <v>446</v>
      </c>
      <c r="B191" s="543"/>
      <c r="C191" s="543"/>
      <c r="D191" s="543"/>
      <c r="E191" s="543"/>
      <c r="F191" s="543"/>
      <c r="G191" s="543"/>
      <c r="H191" s="543"/>
      <c r="I191" s="543"/>
      <c r="J191" s="543"/>
      <c r="K191" s="543"/>
      <c r="L191" s="543"/>
      <c r="M191" s="547"/>
    </row>
    <row r="192" spans="1:13" x14ac:dyDescent="0.25">
      <c r="A192" s="546" t="s">
        <v>439</v>
      </c>
      <c r="B192" s="543"/>
      <c r="C192" s="543"/>
      <c r="D192" s="543"/>
      <c r="E192" s="544"/>
      <c r="F192" s="545" t="s">
        <v>560</v>
      </c>
      <c r="G192" s="543"/>
      <c r="H192" s="543"/>
      <c r="I192" s="543"/>
      <c r="J192" s="544"/>
      <c r="K192" s="545" t="s">
        <v>561</v>
      </c>
      <c r="L192" s="543"/>
      <c r="M192" s="547"/>
    </row>
    <row r="193" spans="1:13" x14ac:dyDescent="0.25">
      <c r="A193" s="562" t="s">
        <v>447</v>
      </c>
      <c r="B193" s="560"/>
      <c r="C193" s="560"/>
      <c r="D193" s="560"/>
      <c r="E193" s="560"/>
      <c r="F193" s="563"/>
      <c r="G193" s="545" t="s">
        <v>659</v>
      </c>
      <c r="H193" s="543"/>
      <c r="I193" s="543"/>
      <c r="J193" s="543"/>
      <c r="K193" s="543"/>
      <c r="L193" s="543"/>
      <c r="M193" s="547"/>
    </row>
    <row r="194" spans="1:13" ht="41.45" customHeight="1" x14ac:dyDescent="0.25">
      <c r="A194" s="342" t="s">
        <v>403</v>
      </c>
      <c r="B194" s="552"/>
      <c r="C194" s="565"/>
      <c r="D194" s="565"/>
      <c r="E194" s="565"/>
      <c r="F194" s="565"/>
      <c r="G194" s="565"/>
      <c r="H194" s="565"/>
      <c r="I194" s="565"/>
      <c r="J194" s="565"/>
      <c r="K194" s="565"/>
      <c r="L194" s="565"/>
      <c r="M194" s="553"/>
    </row>
    <row r="195" spans="1:13" x14ac:dyDescent="0.25">
      <c r="A195" s="278" t="s">
        <v>448</v>
      </c>
      <c r="B195" s="552"/>
      <c r="C195" s="565"/>
      <c r="D195" s="565"/>
      <c r="E195" s="565"/>
      <c r="F195" s="565"/>
      <c r="G195" s="565"/>
      <c r="H195" s="565"/>
      <c r="I195" s="565"/>
      <c r="J195" s="565"/>
      <c r="K195" s="565"/>
      <c r="L195" s="565"/>
      <c r="M195" s="553"/>
    </row>
    <row r="196" spans="1:13" x14ac:dyDescent="0.25">
      <c r="A196" s="577" t="s">
        <v>564</v>
      </c>
      <c r="B196" s="578"/>
      <c r="C196" s="579"/>
      <c r="D196" s="586" t="s">
        <v>565</v>
      </c>
      <c r="E196" s="578"/>
      <c r="F196" s="578"/>
      <c r="G196" s="578"/>
      <c r="H196" s="578"/>
      <c r="I196" s="579"/>
      <c r="J196" s="586" t="s">
        <v>566</v>
      </c>
      <c r="K196" s="578"/>
      <c r="L196" s="578"/>
      <c r="M196" s="589"/>
    </row>
    <row r="197" spans="1:13" x14ac:dyDescent="0.25">
      <c r="A197" s="580"/>
      <c r="B197" s="581"/>
      <c r="C197" s="582"/>
      <c r="D197" s="587"/>
      <c r="E197" s="581"/>
      <c r="F197" s="581"/>
      <c r="G197" s="581"/>
      <c r="H197" s="581"/>
      <c r="I197" s="582"/>
      <c r="J197" s="587"/>
      <c r="K197" s="581"/>
      <c r="L197" s="581"/>
      <c r="M197" s="590"/>
    </row>
    <row r="198" spans="1:13" x14ac:dyDescent="0.25">
      <c r="A198" s="580"/>
      <c r="B198" s="581"/>
      <c r="C198" s="582"/>
      <c r="D198" s="587"/>
      <c r="E198" s="581"/>
      <c r="F198" s="581"/>
      <c r="G198" s="581"/>
      <c r="H198" s="581"/>
      <c r="I198" s="582"/>
      <c r="J198" s="587"/>
      <c r="K198" s="581"/>
      <c r="L198" s="581"/>
      <c r="M198" s="590"/>
    </row>
    <row r="199" spans="1:13" x14ac:dyDescent="0.25">
      <c r="A199" s="583"/>
      <c r="B199" s="584"/>
      <c r="C199" s="585"/>
      <c r="D199" s="588"/>
      <c r="E199" s="584"/>
      <c r="F199" s="584"/>
      <c r="G199" s="584"/>
      <c r="H199" s="584"/>
      <c r="I199" s="585"/>
      <c r="J199" s="588"/>
      <c r="K199" s="584"/>
      <c r="L199" s="584"/>
      <c r="M199" s="591"/>
    </row>
    <row r="200" spans="1:13" x14ac:dyDescent="0.25">
      <c r="A200" s="596" t="s">
        <v>449</v>
      </c>
      <c r="B200" s="597"/>
      <c r="C200" s="597"/>
      <c r="D200" s="597"/>
      <c r="E200" s="597"/>
      <c r="F200" s="597"/>
      <c r="G200" s="598"/>
      <c r="H200" s="599" t="s">
        <v>450</v>
      </c>
      <c r="I200" s="597"/>
      <c r="J200" s="597"/>
      <c r="K200" s="597"/>
      <c r="L200" s="597"/>
      <c r="M200" s="600"/>
    </row>
    <row r="201" spans="1:13" x14ac:dyDescent="0.25">
      <c r="A201" s="297" t="s">
        <v>451</v>
      </c>
      <c r="B201" s="599" t="s">
        <v>20</v>
      </c>
      <c r="C201" s="598"/>
      <c r="D201" s="83" t="s">
        <v>451</v>
      </c>
      <c r="E201" s="123"/>
      <c r="F201" s="599" t="s">
        <v>20</v>
      </c>
      <c r="G201" s="598"/>
      <c r="H201" s="298"/>
      <c r="I201" s="298"/>
      <c r="J201" s="299" t="s">
        <v>452</v>
      </c>
      <c r="K201" s="298"/>
      <c r="L201" s="299" t="s">
        <v>20</v>
      </c>
      <c r="M201" s="300"/>
    </row>
    <row r="202" spans="1:13" x14ac:dyDescent="0.25">
      <c r="A202" s="301" t="s">
        <v>453</v>
      </c>
      <c r="B202" s="594" t="s">
        <v>454</v>
      </c>
      <c r="C202" s="595"/>
      <c r="D202" s="594" t="s">
        <v>455</v>
      </c>
      <c r="E202" s="595"/>
      <c r="F202" s="594" t="s">
        <v>456</v>
      </c>
      <c r="G202" s="595"/>
      <c r="H202" s="298"/>
      <c r="I202" s="298"/>
      <c r="J202" s="594">
        <v>3</v>
      </c>
      <c r="K202" s="595"/>
      <c r="L202" s="123" t="s">
        <v>457</v>
      </c>
      <c r="M202" s="300"/>
    </row>
    <row r="203" spans="1:13" x14ac:dyDescent="0.25">
      <c r="A203" s="301" t="s">
        <v>458</v>
      </c>
      <c r="B203" s="594" t="s">
        <v>459</v>
      </c>
      <c r="C203" s="595"/>
      <c r="D203" s="594" t="s">
        <v>460</v>
      </c>
      <c r="E203" s="595"/>
      <c r="F203" s="594" t="s">
        <v>461</v>
      </c>
      <c r="G203" s="595"/>
      <c r="H203" s="298"/>
      <c r="I203" s="298"/>
      <c r="J203" s="594">
        <v>2</v>
      </c>
      <c r="K203" s="595"/>
      <c r="L203" s="123" t="s">
        <v>462</v>
      </c>
      <c r="M203" s="300"/>
    </row>
    <row r="204" spans="1:13" x14ac:dyDescent="0.25">
      <c r="A204" s="301" t="s">
        <v>463</v>
      </c>
      <c r="B204" s="594" t="s">
        <v>464</v>
      </c>
      <c r="C204" s="595"/>
      <c r="D204" s="594" t="s">
        <v>465</v>
      </c>
      <c r="E204" s="595"/>
      <c r="F204" s="594" t="s">
        <v>466</v>
      </c>
      <c r="G204" s="595"/>
      <c r="H204" s="298"/>
      <c r="I204" s="298"/>
      <c r="J204" s="594">
        <v>1</v>
      </c>
      <c r="K204" s="595"/>
      <c r="L204" s="123" t="s">
        <v>467</v>
      </c>
      <c r="M204" s="300"/>
    </row>
    <row r="205" spans="1:13" ht="15.75" thickBot="1" x14ac:dyDescent="0.3">
      <c r="A205" s="302" t="s">
        <v>468</v>
      </c>
      <c r="B205" s="592" t="s">
        <v>469</v>
      </c>
      <c r="C205" s="593"/>
      <c r="D205" s="592" t="s">
        <v>470</v>
      </c>
      <c r="E205" s="593"/>
      <c r="F205" s="592" t="s">
        <v>471</v>
      </c>
      <c r="G205" s="593"/>
      <c r="H205" s="303"/>
      <c r="I205" s="303"/>
      <c r="J205" s="303"/>
      <c r="K205" s="303"/>
      <c r="L205" s="303"/>
      <c r="M205" s="304"/>
    </row>
    <row r="208" spans="1:13" ht="15.75" thickBot="1" x14ac:dyDescent="0.3"/>
    <row r="209" spans="1:13" ht="15.75" x14ac:dyDescent="0.25">
      <c r="A209" s="267"/>
      <c r="B209" s="536" t="s">
        <v>518</v>
      </c>
      <c r="C209" s="536"/>
      <c r="D209" s="536"/>
      <c r="E209" s="536"/>
      <c r="F209" s="536"/>
      <c r="G209" s="536"/>
      <c r="H209" s="536"/>
      <c r="I209" s="537"/>
      <c r="J209" s="538" t="s">
        <v>519</v>
      </c>
      <c r="K209" s="536"/>
      <c r="L209" s="536"/>
      <c r="M209" s="539"/>
    </row>
    <row r="210" spans="1:13" ht="21" x14ac:dyDescent="0.35">
      <c r="A210" s="540" t="s">
        <v>520</v>
      </c>
      <c r="B210" s="541"/>
      <c r="C210" s="541"/>
      <c r="D210" s="541"/>
      <c r="E210" s="541"/>
      <c r="F210" s="541"/>
      <c r="G210" s="541"/>
      <c r="H210" s="541"/>
      <c r="I210" s="541"/>
      <c r="J210" s="541"/>
      <c r="K210" s="541"/>
      <c r="L210" s="541"/>
      <c r="M210" s="542"/>
    </row>
    <row r="211" spans="1:13" ht="21" x14ac:dyDescent="0.35">
      <c r="A211" s="268"/>
      <c r="B211" s="543" t="s">
        <v>521</v>
      </c>
      <c r="C211" s="543"/>
      <c r="D211" s="543"/>
      <c r="E211" s="544"/>
      <c r="F211" s="269" t="s">
        <v>522</v>
      </c>
      <c r="G211" s="269"/>
      <c r="H211" s="545" t="s">
        <v>523</v>
      </c>
      <c r="I211" s="543"/>
      <c r="J211" s="544"/>
      <c r="K211" s="270" t="s">
        <v>524</v>
      </c>
      <c r="L211" s="12"/>
      <c r="M211" s="271"/>
    </row>
    <row r="212" spans="1:13" x14ac:dyDescent="0.25">
      <c r="A212" s="546" t="s">
        <v>525</v>
      </c>
      <c r="B212" s="543"/>
      <c r="C212" s="543"/>
      <c r="D212" s="543"/>
      <c r="E212" s="543"/>
      <c r="F212" s="543"/>
      <c r="G212" s="543"/>
      <c r="H212" s="543"/>
      <c r="I212" s="543"/>
      <c r="J212" s="543"/>
      <c r="K212" s="543"/>
      <c r="L212" s="543"/>
      <c r="M212" s="547"/>
    </row>
    <row r="213" spans="1:13" x14ac:dyDescent="0.25">
      <c r="A213" s="562" t="s">
        <v>526</v>
      </c>
      <c r="B213" s="560"/>
      <c r="C213" s="560"/>
      <c r="D213" s="560"/>
      <c r="E213" s="560"/>
      <c r="F213" s="560"/>
      <c r="G213" s="560"/>
      <c r="H213" s="560"/>
      <c r="I213" s="560"/>
      <c r="J213" s="560"/>
      <c r="K213" s="560"/>
      <c r="L213" s="560"/>
      <c r="M213" s="561"/>
    </row>
    <row r="214" spans="1:13" x14ac:dyDescent="0.25">
      <c r="A214" s="554" t="s">
        <v>527</v>
      </c>
      <c r="B214" s="555"/>
      <c r="C214" s="559" t="s">
        <v>578</v>
      </c>
      <c r="D214" s="560"/>
      <c r="E214" s="560"/>
      <c r="F214" s="560"/>
      <c r="G214" s="563"/>
      <c r="H214" s="273" t="s">
        <v>529</v>
      </c>
      <c r="I214" s="272"/>
      <c r="J214" s="545">
        <v>5</v>
      </c>
      <c r="K214" s="543"/>
      <c r="L214" s="543"/>
      <c r="M214" s="547"/>
    </row>
    <row r="215" spans="1:13" x14ac:dyDescent="0.25">
      <c r="A215" s="554" t="s">
        <v>530</v>
      </c>
      <c r="B215" s="555"/>
      <c r="C215" s="559" t="s">
        <v>399</v>
      </c>
      <c r="D215" s="560"/>
      <c r="E215" s="560"/>
      <c r="F215" s="560"/>
      <c r="G215" s="563"/>
      <c r="H215" s="273" t="s">
        <v>531</v>
      </c>
      <c r="I215" s="272"/>
      <c r="J215" s="559" t="s">
        <v>159</v>
      </c>
      <c r="K215" s="560"/>
      <c r="L215" s="560"/>
      <c r="M215" s="561"/>
    </row>
    <row r="216" spans="1:13" x14ac:dyDescent="0.25">
      <c r="A216" s="554" t="s">
        <v>532</v>
      </c>
      <c r="B216" s="555"/>
      <c r="C216" s="556">
        <v>40622</v>
      </c>
      <c r="D216" s="557"/>
      <c r="E216" s="557"/>
      <c r="F216" s="557"/>
      <c r="G216" s="558"/>
      <c r="H216" s="273" t="s">
        <v>533</v>
      </c>
      <c r="I216" s="272"/>
      <c r="J216" s="559">
        <v>9419134187</v>
      </c>
      <c r="K216" s="560"/>
      <c r="L216" s="560"/>
      <c r="M216" s="561"/>
    </row>
    <row r="217" spans="1:13" x14ac:dyDescent="0.25">
      <c r="A217" s="554" t="s">
        <v>534</v>
      </c>
      <c r="B217" s="555"/>
      <c r="C217" s="559" t="s">
        <v>579</v>
      </c>
      <c r="D217" s="560"/>
      <c r="E217" s="560"/>
      <c r="F217" s="560"/>
      <c r="G217" s="561"/>
      <c r="H217" s="562" t="s">
        <v>18</v>
      </c>
      <c r="I217" s="563"/>
      <c r="J217" s="559" t="s">
        <v>580</v>
      </c>
      <c r="K217" s="560"/>
      <c r="L217" s="560"/>
      <c r="M217" s="561"/>
    </row>
    <row r="218" spans="1:13" x14ac:dyDescent="0.25">
      <c r="A218" s="546" t="s">
        <v>535</v>
      </c>
      <c r="B218" s="543"/>
      <c r="C218" s="543"/>
      <c r="D218" s="543"/>
      <c r="E218" s="543"/>
      <c r="F218" s="543"/>
      <c r="G218" s="543"/>
      <c r="H218" s="543"/>
      <c r="I218" s="543"/>
      <c r="J218" s="543"/>
      <c r="K218" s="543"/>
      <c r="L218" s="543"/>
      <c r="M218" s="547"/>
    </row>
    <row r="219" spans="1:13" x14ac:dyDescent="0.25">
      <c r="A219" s="548" t="s">
        <v>536</v>
      </c>
      <c r="B219" s="545" t="s">
        <v>537</v>
      </c>
      <c r="C219" s="543"/>
      <c r="D219" s="543"/>
      <c r="E219" s="543"/>
      <c r="F219" s="543"/>
      <c r="G219" s="544"/>
      <c r="H219" s="545" t="s">
        <v>538</v>
      </c>
      <c r="I219" s="543"/>
      <c r="J219" s="543"/>
      <c r="K219" s="543"/>
      <c r="L219" s="543"/>
      <c r="M219" s="547"/>
    </row>
    <row r="220" spans="1:13" ht="30" x14ac:dyDescent="0.25">
      <c r="A220" s="549"/>
      <c r="B220" s="274" t="s">
        <v>539</v>
      </c>
      <c r="C220" s="274" t="s">
        <v>540</v>
      </c>
      <c r="D220" s="274" t="s">
        <v>541</v>
      </c>
      <c r="E220" s="274" t="s">
        <v>542</v>
      </c>
      <c r="F220" s="274">
        <v>100</v>
      </c>
      <c r="G220" s="276" t="s">
        <v>20</v>
      </c>
      <c r="H220" s="274" t="s">
        <v>543</v>
      </c>
      <c r="I220" s="274" t="s">
        <v>540</v>
      </c>
      <c r="J220" s="274" t="s">
        <v>541</v>
      </c>
      <c r="K220" s="274" t="s">
        <v>544</v>
      </c>
      <c r="L220" s="274">
        <v>100</v>
      </c>
      <c r="M220" s="277" t="s">
        <v>20</v>
      </c>
    </row>
    <row r="221" spans="1:13" ht="15.75" x14ac:dyDescent="0.25">
      <c r="A221" s="278" t="s">
        <v>11</v>
      </c>
      <c r="B221" s="35">
        <v>9</v>
      </c>
      <c r="C221" s="35">
        <v>5</v>
      </c>
      <c r="D221" s="35">
        <v>5</v>
      </c>
      <c r="E221" s="314">
        <v>78.5</v>
      </c>
      <c r="F221" s="280">
        <f t="shared" ref="F221" si="23">SUM(B221:E221)</f>
        <v>97.5</v>
      </c>
      <c r="G221" s="37" t="str">
        <f t="shared" ref="G221:G225" si="24">IF(F221&gt;=91,"A1",IF(F221&gt;=81,"A2",IF(F221&gt;=71,"B1",IF(F221&gt;=61,"B2",IF(F221&gt;=51,"C1",IF(F221&gt;=41,"C2",IF(F221&gt;=33,"D","E")))))))</f>
        <v>A1</v>
      </c>
      <c r="H221" s="35">
        <v>9</v>
      </c>
      <c r="I221" s="35">
        <v>5</v>
      </c>
      <c r="J221" s="35">
        <v>5</v>
      </c>
      <c r="K221" s="284">
        <v>76</v>
      </c>
      <c r="L221" s="280">
        <f t="shared" ref="L221" si="25">SUM(H221:K221)</f>
        <v>95</v>
      </c>
      <c r="M221" s="424" t="str">
        <f t="shared" ref="M221:M225" si="26">IF(L221&gt;=91,"A1",IF(L221&gt;=81,"A2",IF(L221&gt;=71,"B1",IF(L221&gt;=61,"B2",IF(L221&gt;=51,"C1",IF(L221&gt;=41,"C2",IF(L221&gt;=33,"D","E")))))))</f>
        <v>A1</v>
      </c>
    </row>
    <row r="222" spans="1:13" ht="15.75" x14ac:dyDescent="0.25">
      <c r="A222" s="278" t="s">
        <v>12</v>
      </c>
      <c r="B222" s="314">
        <v>8.5</v>
      </c>
      <c r="C222" s="35">
        <v>5</v>
      </c>
      <c r="D222" s="35">
        <v>5</v>
      </c>
      <c r="E222" s="35">
        <v>66.5</v>
      </c>
      <c r="F222" s="280">
        <f t="shared" ref="F222:F225" si="27">(B222+C222+D222+E222)</f>
        <v>85</v>
      </c>
      <c r="G222" s="37" t="str">
        <f t="shared" si="24"/>
        <v>A2</v>
      </c>
      <c r="H222" s="35">
        <v>9</v>
      </c>
      <c r="I222" s="35">
        <v>4</v>
      </c>
      <c r="J222" s="35">
        <v>4</v>
      </c>
      <c r="K222" s="283">
        <v>71</v>
      </c>
      <c r="L222" s="280">
        <f t="shared" ref="L222:L225" si="28">SUM(H222:K222)</f>
        <v>88</v>
      </c>
      <c r="M222" s="424" t="str">
        <f t="shared" si="26"/>
        <v>A2</v>
      </c>
    </row>
    <row r="223" spans="1:13" ht="15.75" x14ac:dyDescent="0.25">
      <c r="A223" s="278" t="s">
        <v>545</v>
      </c>
      <c r="B223" s="35">
        <v>9</v>
      </c>
      <c r="C223" s="35">
        <v>4.5</v>
      </c>
      <c r="D223" s="35">
        <v>4.5</v>
      </c>
      <c r="E223" s="35">
        <v>65.5</v>
      </c>
      <c r="F223" s="37">
        <f t="shared" si="27"/>
        <v>83.5</v>
      </c>
      <c r="G223" s="37" t="str">
        <f t="shared" si="24"/>
        <v>A2</v>
      </c>
      <c r="H223" s="35">
        <v>10</v>
      </c>
      <c r="I223" s="35">
        <v>5</v>
      </c>
      <c r="J223" s="35">
        <v>5</v>
      </c>
      <c r="K223" s="283">
        <v>73</v>
      </c>
      <c r="L223" s="280">
        <f t="shared" si="28"/>
        <v>93</v>
      </c>
      <c r="M223" s="424" t="str">
        <f t="shared" si="26"/>
        <v>A1</v>
      </c>
    </row>
    <row r="224" spans="1:13" ht="15.75" x14ac:dyDescent="0.25">
      <c r="A224" s="278" t="s">
        <v>23</v>
      </c>
      <c r="B224" s="35">
        <v>9</v>
      </c>
      <c r="C224" s="35">
        <v>5</v>
      </c>
      <c r="D224" s="35">
        <v>5</v>
      </c>
      <c r="E224" s="35">
        <v>63</v>
      </c>
      <c r="F224" s="37">
        <f t="shared" si="27"/>
        <v>82</v>
      </c>
      <c r="G224" s="37" t="str">
        <f t="shared" si="24"/>
        <v>A2</v>
      </c>
      <c r="H224" s="282">
        <v>10</v>
      </c>
      <c r="I224" s="327">
        <v>5</v>
      </c>
      <c r="J224" s="284">
        <v>5</v>
      </c>
      <c r="K224" s="283">
        <v>67.5</v>
      </c>
      <c r="L224" s="280">
        <f t="shared" si="28"/>
        <v>87.5</v>
      </c>
      <c r="M224" s="425" t="str">
        <f t="shared" si="26"/>
        <v>A2</v>
      </c>
    </row>
    <row r="225" spans="1:13" ht="15.75" x14ac:dyDescent="0.25">
      <c r="A225" s="278" t="s">
        <v>26</v>
      </c>
      <c r="B225" s="35">
        <v>9</v>
      </c>
      <c r="C225" s="35">
        <v>5</v>
      </c>
      <c r="D225" s="35">
        <v>5</v>
      </c>
      <c r="E225" s="35">
        <v>75</v>
      </c>
      <c r="F225" s="280">
        <f t="shared" si="27"/>
        <v>94</v>
      </c>
      <c r="G225" s="37" t="str">
        <f t="shared" si="24"/>
        <v>A1</v>
      </c>
      <c r="H225" s="282">
        <v>10</v>
      </c>
      <c r="I225" s="35">
        <v>5</v>
      </c>
      <c r="J225" s="35">
        <v>5</v>
      </c>
      <c r="K225" s="283">
        <v>77.5</v>
      </c>
      <c r="L225" s="280">
        <f t="shared" si="28"/>
        <v>97.5</v>
      </c>
      <c r="M225" s="424" t="str">
        <f t="shared" si="26"/>
        <v>A1</v>
      </c>
    </row>
    <row r="226" spans="1:13" ht="15.75" x14ac:dyDescent="0.25">
      <c r="A226" s="278" t="s">
        <v>510</v>
      </c>
      <c r="B226" s="35"/>
      <c r="C226" s="35"/>
      <c r="D226" s="35"/>
      <c r="E226" s="328">
        <v>49</v>
      </c>
      <c r="F226" s="285"/>
      <c r="G226" s="35"/>
      <c r="H226" s="35"/>
      <c r="I226" s="35"/>
      <c r="J226" s="35"/>
      <c r="K226" s="35">
        <v>48</v>
      </c>
      <c r="L226" s="35"/>
      <c r="M226" s="286"/>
    </row>
    <row r="227" spans="1:13" ht="15.75" x14ac:dyDescent="0.25">
      <c r="A227" s="278" t="s">
        <v>546</v>
      </c>
      <c r="B227" s="35"/>
      <c r="C227" s="35"/>
      <c r="D227" s="35"/>
      <c r="E227" s="287">
        <v>43.5</v>
      </c>
      <c r="F227" s="35"/>
      <c r="G227" s="35"/>
      <c r="H227" s="35"/>
      <c r="I227" s="35"/>
      <c r="J227" s="35"/>
      <c r="K227" s="287">
        <v>40</v>
      </c>
      <c r="L227" s="35"/>
      <c r="M227" s="286"/>
    </row>
    <row r="228" spans="1:13" ht="15.75" x14ac:dyDescent="0.25">
      <c r="A228" s="278" t="s">
        <v>547</v>
      </c>
      <c r="B228" s="35"/>
      <c r="C228" s="35"/>
      <c r="D228" s="35"/>
      <c r="E228" s="35">
        <v>31</v>
      </c>
      <c r="F228" s="35"/>
      <c r="G228" s="35"/>
      <c r="H228" s="35"/>
      <c r="I228" s="35"/>
      <c r="J228" s="35"/>
      <c r="K228" s="35">
        <v>48</v>
      </c>
      <c r="L228" s="35"/>
      <c r="M228" s="286"/>
    </row>
    <row r="229" spans="1:13" ht="15.75" x14ac:dyDescent="0.25">
      <c r="A229" s="278" t="s">
        <v>571</v>
      </c>
      <c r="B229" s="35"/>
      <c r="C229" s="35"/>
      <c r="D229" s="35"/>
      <c r="E229" s="35">
        <v>30</v>
      </c>
      <c r="F229" s="35"/>
      <c r="G229" s="35"/>
      <c r="H229" s="35"/>
      <c r="I229" s="35"/>
      <c r="J229" s="35"/>
      <c r="K229" s="35">
        <v>35</v>
      </c>
      <c r="L229" s="35"/>
      <c r="M229" s="286"/>
    </row>
    <row r="230" spans="1:13" ht="26.25" x14ac:dyDescent="0.25">
      <c r="A230" s="278" t="s">
        <v>549</v>
      </c>
      <c r="B230" s="9">
        <v>500</v>
      </c>
      <c r="C230" s="288" t="s">
        <v>550</v>
      </c>
      <c r="D230" s="289">
        <f>(F221+F222+F223+F224+F225)</f>
        <v>442</v>
      </c>
      <c r="E230" s="290"/>
      <c r="F230" s="288" t="s">
        <v>551</v>
      </c>
      <c r="G230" s="289">
        <f>(D230/500)*100</f>
        <v>88.4</v>
      </c>
      <c r="H230" s="290"/>
      <c r="I230" s="291"/>
      <c r="J230" s="550" t="s">
        <v>552</v>
      </c>
      <c r="K230" s="551"/>
      <c r="L230" s="552" t="str">
        <f>IF(G230&gt;=91,"A1",IF(G230&gt;=81,"A2",IF(G230&gt;=71,"B1",IF(G230&gt;=61,"B2",IF(G230&gt;=51,"C1",IF(G230&gt;=41,"C2",IF(G230&gt;=33,"D","E")))))))</f>
        <v>A2</v>
      </c>
      <c r="M230" s="553" t="str">
        <f t="shared" ref="M230:M232" si="29">IF(K230&gt;=91,"A1",IF(K230&gt;=81,"A2",IF(K230&gt;=71,"B1",IF(K230&gt;=61,"B2",IF(K230&gt;=51,"C1",IF(K230&gt;=41,"C2",IF(K230&gt;=33,"D","E")))))))</f>
        <v>E</v>
      </c>
    </row>
    <row r="231" spans="1:13" ht="27.6" customHeight="1" x14ac:dyDescent="0.25">
      <c r="A231" s="292" t="s">
        <v>553</v>
      </c>
      <c r="B231" s="9">
        <v>500</v>
      </c>
      <c r="C231" s="288" t="s">
        <v>554</v>
      </c>
      <c r="D231" s="289">
        <f>(L221+L222+L223+L224+L225)</f>
        <v>461</v>
      </c>
      <c r="E231" s="290"/>
      <c r="F231" s="288" t="s">
        <v>555</v>
      </c>
      <c r="G231" s="289">
        <f>D231/500*100</f>
        <v>92.2</v>
      </c>
      <c r="H231" s="289"/>
      <c r="I231" s="293"/>
      <c r="J231" s="550" t="s">
        <v>556</v>
      </c>
      <c r="K231" s="551"/>
      <c r="L231" s="552" t="str">
        <f>IF(G231&gt;=91,"A1",IF(G231&gt;=81,"A2",IF(G231&gt;=71,"B1",IF(G231&gt;=61,"B2",IF(G231&gt;=51,"C1",IF(G231&gt;=41,"C2",IF(G231&gt;=33,"D","E")))))))</f>
        <v>A1</v>
      </c>
      <c r="M231" s="553" t="str">
        <f t="shared" si="29"/>
        <v>E</v>
      </c>
    </row>
    <row r="232" spans="1:13" x14ac:dyDescent="0.25">
      <c r="A232" s="294" t="s">
        <v>557</v>
      </c>
      <c r="B232" s="276">
        <v>1000</v>
      </c>
      <c r="C232" s="276">
        <f>SUM(D230:D231)</f>
        <v>903</v>
      </c>
      <c r="D232" s="567"/>
      <c r="E232" s="568"/>
      <c r="F232" s="295" t="s">
        <v>558</v>
      </c>
      <c r="G232" s="295"/>
      <c r="H232" s="295"/>
      <c r="I232" s="276">
        <f>(C232/1000)*100</f>
        <v>90.3</v>
      </c>
      <c r="J232" s="295" t="s">
        <v>559</v>
      </c>
      <c r="K232" s="295"/>
      <c r="L232" s="569" t="str">
        <f>IF(I232&gt;=91,"A1",IF(I232&gt;=81,"A2",IF(I232&gt;=71,"B1",IF(I232&gt;=61,"B2",IF(I232&gt;=51,"C1",IF(I232&gt;=41,"C2",IF(I232&gt;=33,"D","E")))))))</f>
        <v>A2</v>
      </c>
      <c r="M232" s="570" t="str">
        <f t="shared" si="29"/>
        <v>E</v>
      </c>
    </row>
    <row r="233" spans="1:13" x14ac:dyDescent="0.25">
      <c r="A233" s="571" t="s">
        <v>437</v>
      </c>
      <c r="B233" s="572"/>
      <c r="C233" s="572"/>
      <c r="D233" s="572"/>
      <c r="E233" s="572"/>
      <c r="F233" s="572"/>
      <c r="G233" s="572"/>
      <c r="H233" s="572"/>
      <c r="I233" s="572"/>
      <c r="J233" s="572"/>
      <c r="K233" s="572"/>
      <c r="L233" s="572"/>
      <c r="M233" s="573"/>
    </row>
    <row r="234" spans="1:13" x14ac:dyDescent="0.25">
      <c r="A234" s="546" t="s">
        <v>438</v>
      </c>
      <c r="B234" s="543"/>
      <c r="C234" s="543"/>
      <c r="D234" s="543"/>
      <c r="E234" s="543"/>
      <c r="F234" s="543"/>
      <c r="G234" s="543"/>
      <c r="H234" s="543"/>
      <c r="I234" s="543"/>
      <c r="J234" s="543"/>
      <c r="K234" s="543"/>
      <c r="L234" s="543"/>
      <c r="M234" s="547"/>
    </row>
    <row r="235" spans="1:13" x14ac:dyDescent="0.25">
      <c r="A235" s="546" t="s">
        <v>439</v>
      </c>
      <c r="B235" s="543"/>
      <c r="C235" s="543"/>
      <c r="D235" s="543"/>
      <c r="E235" s="544"/>
      <c r="F235" s="545" t="s">
        <v>560</v>
      </c>
      <c r="G235" s="543"/>
      <c r="H235" s="543"/>
      <c r="I235" s="543"/>
      <c r="J235" s="544"/>
      <c r="K235" s="545" t="s">
        <v>561</v>
      </c>
      <c r="L235" s="543"/>
      <c r="M235" s="547"/>
    </row>
    <row r="236" spans="1:13" x14ac:dyDescent="0.25">
      <c r="A236" s="562" t="s">
        <v>441</v>
      </c>
      <c r="B236" s="560"/>
      <c r="C236" s="560"/>
      <c r="D236" s="560"/>
      <c r="E236" s="563"/>
      <c r="F236" s="552" t="s">
        <v>462</v>
      </c>
      <c r="G236" s="565"/>
      <c r="H236" s="565"/>
      <c r="I236" s="565"/>
      <c r="J236" s="566"/>
      <c r="K236" s="552" t="s">
        <v>457</v>
      </c>
      <c r="L236" s="565"/>
      <c r="M236" s="553"/>
    </row>
    <row r="237" spans="1:13" x14ac:dyDescent="0.25">
      <c r="A237" s="546" t="s">
        <v>442</v>
      </c>
      <c r="B237" s="543"/>
      <c r="C237" s="543"/>
      <c r="D237" s="543"/>
      <c r="E237" s="543"/>
      <c r="F237" s="543"/>
      <c r="G237" s="543"/>
      <c r="H237" s="543"/>
      <c r="I237" s="543"/>
      <c r="J237" s="543"/>
      <c r="K237" s="543"/>
      <c r="L237" s="543"/>
      <c r="M237" s="547"/>
    </row>
    <row r="238" spans="1:13" x14ac:dyDescent="0.25">
      <c r="A238" s="546" t="s">
        <v>439</v>
      </c>
      <c r="B238" s="543"/>
      <c r="C238" s="543"/>
      <c r="D238" s="543"/>
      <c r="E238" s="544"/>
      <c r="F238" s="545" t="s">
        <v>560</v>
      </c>
      <c r="G238" s="543"/>
      <c r="H238" s="543"/>
      <c r="I238" s="543"/>
      <c r="J238" s="544"/>
      <c r="K238" s="545" t="s">
        <v>561</v>
      </c>
      <c r="L238" s="543"/>
      <c r="M238" s="547"/>
    </row>
    <row r="239" spans="1:13" x14ac:dyDescent="0.25">
      <c r="A239" s="554" t="s">
        <v>443</v>
      </c>
      <c r="B239" s="564"/>
      <c r="C239" s="564"/>
      <c r="D239" s="564"/>
      <c r="E239" s="555"/>
      <c r="F239" s="552" t="s">
        <v>457</v>
      </c>
      <c r="G239" s="565"/>
      <c r="H239" s="565"/>
      <c r="I239" s="565"/>
      <c r="J239" s="566"/>
      <c r="K239" s="552" t="s">
        <v>457</v>
      </c>
      <c r="L239" s="565"/>
      <c r="M239" s="553"/>
    </row>
    <row r="240" spans="1:13" x14ac:dyDescent="0.25">
      <c r="A240" s="554" t="s">
        <v>562</v>
      </c>
      <c r="B240" s="564"/>
      <c r="C240" s="564"/>
      <c r="D240" s="564"/>
      <c r="E240" s="555"/>
      <c r="F240" s="552" t="s">
        <v>457</v>
      </c>
      <c r="G240" s="565"/>
      <c r="H240" s="565"/>
      <c r="I240" s="565"/>
      <c r="J240" s="566"/>
      <c r="K240" s="552" t="s">
        <v>457</v>
      </c>
      <c r="L240" s="565"/>
      <c r="M240" s="553"/>
    </row>
    <row r="241" spans="1:13" x14ac:dyDescent="0.25">
      <c r="A241" s="562" t="s">
        <v>444</v>
      </c>
      <c r="B241" s="560"/>
      <c r="C241" s="560"/>
      <c r="D241" s="560"/>
      <c r="E241" s="563"/>
      <c r="F241" s="552" t="s">
        <v>457</v>
      </c>
      <c r="G241" s="565"/>
      <c r="H241" s="565"/>
      <c r="I241" s="565"/>
      <c r="J241" s="566"/>
      <c r="K241" s="552" t="s">
        <v>457</v>
      </c>
      <c r="L241" s="565"/>
      <c r="M241" s="553"/>
    </row>
    <row r="242" spans="1:13" x14ac:dyDescent="0.25">
      <c r="A242" s="562" t="s">
        <v>445</v>
      </c>
      <c r="B242" s="560"/>
      <c r="C242" s="560"/>
      <c r="D242" s="560"/>
      <c r="E242" s="563"/>
      <c r="F242" s="552" t="s">
        <v>457</v>
      </c>
      <c r="G242" s="565"/>
      <c r="H242" s="565"/>
      <c r="I242" s="565"/>
      <c r="J242" s="566"/>
      <c r="K242" s="552" t="s">
        <v>457</v>
      </c>
      <c r="L242" s="565"/>
      <c r="M242" s="553"/>
    </row>
    <row r="243" spans="1:13" x14ac:dyDescent="0.25">
      <c r="A243" s="546" t="s">
        <v>446</v>
      </c>
      <c r="B243" s="543"/>
      <c r="C243" s="543"/>
      <c r="D243" s="543"/>
      <c r="E243" s="543"/>
      <c r="F243" s="543"/>
      <c r="G243" s="543"/>
      <c r="H243" s="543"/>
      <c r="I243" s="543"/>
      <c r="J243" s="543"/>
      <c r="K243" s="543"/>
      <c r="L243" s="543"/>
      <c r="M243" s="547"/>
    </row>
    <row r="244" spans="1:13" x14ac:dyDescent="0.25">
      <c r="A244" s="546" t="s">
        <v>439</v>
      </c>
      <c r="B244" s="543"/>
      <c r="C244" s="543"/>
      <c r="D244" s="543"/>
      <c r="E244" s="544"/>
      <c r="F244" s="545" t="s">
        <v>560</v>
      </c>
      <c r="G244" s="543"/>
      <c r="H244" s="543"/>
      <c r="I244" s="543"/>
      <c r="J244" s="544"/>
      <c r="K244" s="545" t="s">
        <v>561</v>
      </c>
      <c r="L244" s="543"/>
      <c r="M244" s="547"/>
    </row>
    <row r="245" spans="1:13" x14ac:dyDescent="0.25">
      <c r="A245" s="562" t="s">
        <v>447</v>
      </c>
      <c r="B245" s="560"/>
      <c r="C245" s="560"/>
      <c r="D245" s="560"/>
      <c r="E245" s="560"/>
      <c r="F245" s="563"/>
      <c r="G245" s="545" t="s">
        <v>657</v>
      </c>
      <c r="H245" s="543"/>
      <c r="I245" s="543"/>
      <c r="J245" s="543"/>
      <c r="K245" s="543"/>
      <c r="L245" s="543"/>
      <c r="M245" s="547"/>
    </row>
    <row r="246" spans="1:13" ht="42" customHeight="1" x14ac:dyDescent="0.25">
      <c r="A246" s="342" t="s">
        <v>403</v>
      </c>
      <c r="B246" s="552"/>
      <c r="C246" s="565"/>
      <c r="D246" s="565"/>
      <c r="E246" s="565"/>
      <c r="F246" s="565"/>
      <c r="G246" s="565"/>
      <c r="H246" s="565"/>
      <c r="I246" s="565"/>
      <c r="J246" s="565"/>
      <c r="K246" s="565"/>
      <c r="L246" s="565"/>
      <c r="M246" s="553"/>
    </row>
    <row r="247" spans="1:13" x14ac:dyDescent="0.25">
      <c r="A247" s="278" t="s">
        <v>448</v>
      </c>
      <c r="B247" s="552"/>
      <c r="C247" s="565"/>
      <c r="D247" s="565"/>
      <c r="E247" s="565"/>
      <c r="F247" s="565"/>
      <c r="G247" s="565"/>
      <c r="H247" s="565"/>
      <c r="I247" s="565"/>
      <c r="J247" s="565"/>
      <c r="K247" s="565"/>
      <c r="L247" s="565"/>
      <c r="M247" s="553"/>
    </row>
    <row r="248" spans="1:13" x14ac:dyDescent="0.25">
      <c r="A248" s="577" t="s">
        <v>564</v>
      </c>
      <c r="B248" s="578"/>
      <c r="C248" s="579"/>
      <c r="D248" s="586" t="s">
        <v>565</v>
      </c>
      <c r="E248" s="578"/>
      <c r="F248" s="578"/>
      <c r="G248" s="578"/>
      <c r="H248" s="578"/>
      <c r="I248" s="579"/>
      <c r="J248" s="586" t="s">
        <v>566</v>
      </c>
      <c r="K248" s="578"/>
      <c r="L248" s="578"/>
      <c r="M248" s="589"/>
    </row>
    <row r="249" spans="1:13" x14ac:dyDescent="0.25">
      <c r="A249" s="580"/>
      <c r="B249" s="581"/>
      <c r="C249" s="582"/>
      <c r="D249" s="587"/>
      <c r="E249" s="581"/>
      <c r="F249" s="581"/>
      <c r="G249" s="581"/>
      <c r="H249" s="581"/>
      <c r="I249" s="582"/>
      <c r="J249" s="587"/>
      <c r="K249" s="581"/>
      <c r="L249" s="581"/>
      <c r="M249" s="590"/>
    </row>
    <row r="250" spans="1:13" x14ac:dyDescent="0.25">
      <c r="A250" s="580"/>
      <c r="B250" s="581"/>
      <c r="C250" s="582"/>
      <c r="D250" s="587"/>
      <c r="E250" s="581"/>
      <c r="F250" s="581"/>
      <c r="G250" s="581"/>
      <c r="H250" s="581"/>
      <c r="I250" s="582"/>
      <c r="J250" s="587"/>
      <c r="K250" s="581"/>
      <c r="L250" s="581"/>
      <c r="M250" s="590"/>
    </row>
    <row r="251" spans="1:13" x14ac:dyDescent="0.25">
      <c r="A251" s="583"/>
      <c r="B251" s="584"/>
      <c r="C251" s="585"/>
      <c r="D251" s="588"/>
      <c r="E251" s="584"/>
      <c r="F251" s="584"/>
      <c r="G251" s="584"/>
      <c r="H251" s="584"/>
      <c r="I251" s="585"/>
      <c r="J251" s="588"/>
      <c r="K251" s="584"/>
      <c r="L251" s="584"/>
      <c r="M251" s="591"/>
    </row>
    <row r="252" spans="1:13" x14ac:dyDescent="0.25">
      <c r="A252" s="596" t="s">
        <v>449</v>
      </c>
      <c r="B252" s="597"/>
      <c r="C252" s="597"/>
      <c r="D252" s="597"/>
      <c r="E252" s="597"/>
      <c r="F252" s="597"/>
      <c r="G252" s="598"/>
      <c r="H252" s="599" t="s">
        <v>450</v>
      </c>
      <c r="I252" s="597"/>
      <c r="J252" s="597"/>
      <c r="K252" s="597"/>
      <c r="L252" s="597"/>
      <c r="M252" s="600"/>
    </row>
    <row r="253" spans="1:13" x14ac:dyDescent="0.25">
      <c r="A253" s="297" t="s">
        <v>451</v>
      </c>
      <c r="B253" s="599" t="s">
        <v>20</v>
      </c>
      <c r="C253" s="598"/>
      <c r="D253" s="83" t="s">
        <v>451</v>
      </c>
      <c r="E253" s="123"/>
      <c r="F253" s="599" t="s">
        <v>20</v>
      </c>
      <c r="G253" s="598"/>
      <c r="H253" s="298"/>
      <c r="I253" s="298"/>
      <c r="J253" s="299" t="s">
        <v>452</v>
      </c>
      <c r="K253" s="298"/>
      <c r="L253" s="299" t="s">
        <v>20</v>
      </c>
      <c r="M253" s="300"/>
    </row>
    <row r="254" spans="1:13" x14ac:dyDescent="0.25">
      <c r="A254" s="301" t="s">
        <v>453</v>
      </c>
      <c r="B254" s="594" t="s">
        <v>454</v>
      </c>
      <c r="C254" s="595"/>
      <c r="D254" s="594" t="s">
        <v>455</v>
      </c>
      <c r="E254" s="595"/>
      <c r="F254" s="594" t="s">
        <v>456</v>
      </c>
      <c r="G254" s="595"/>
      <c r="H254" s="298"/>
      <c r="I254" s="298"/>
      <c r="J254" s="594">
        <v>3</v>
      </c>
      <c r="K254" s="595"/>
      <c r="L254" s="123" t="s">
        <v>457</v>
      </c>
      <c r="M254" s="300"/>
    </row>
    <row r="255" spans="1:13" x14ac:dyDescent="0.25">
      <c r="A255" s="301" t="s">
        <v>458</v>
      </c>
      <c r="B255" s="594" t="s">
        <v>459</v>
      </c>
      <c r="C255" s="595"/>
      <c r="D255" s="594" t="s">
        <v>460</v>
      </c>
      <c r="E255" s="595"/>
      <c r="F255" s="594" t="s">
        <v>461</v>
      </c>
      <c r="G255" s="595"/>
      <c r="H255" s="298"/>
      <c r="I255" s="298"/>
      <c r="J255" s="594">
        <v>2</v>
      </c>
      <c r="K255" s="595"/>
      <c r="L255" s="123" t="s">
        <v>462</v>
      </c>
      <c r="M255" s="300"/>
    </row>
    <row r="256" spans="1:13" x14ac:dyDescent="0.25">
      <c r="A256" s="301" t="s">
        <v>463</v>
      </c>
      <c r="B256" s="594" t="s">
        <v>464</v>
      </c>
      <c r="C256" s="595"/>
      <c r="D256" s="594" t="s">
        <v>465</v>
      </c>
      <c r="E256" s="595"/>
      <c r="F256" s="594" t="s">
        <v>466</v>
      </c>
      <c r="G256" s="595"/>
      <c r="H256" s="298"/>
      <c r="I256" s="298"/>
      <c r="J256" s="594">
        <v>1</v>
      </c>
      <c r="K256" s="595"/>
      <c r="L256" s="123" t="s">
        <v>467</v>
      </c>
      <c r="M256" s="300"/>
    </row>
    <row r="257" spans="1:13" ht="15.75" thickBot="1" x14ac:dyDescent="0.3">
      <c r="A257" s="302" t="s">
        <v>468</v>
      </c>
      <c r="B257" s="592" t="s">
        <v>469</v>
      </c>
      <c r="C257" s="593"/>
      <c r="D257" s="592" t="s">
        <v>470</v>
      </c>
      <c r="E257" s="593"/>
      <c r="F257" s="592" t="s">
        <v>471</v>
      </c>
      <c r="G257" s="593"/>
      <c r="H257" s="303"/>
      <c r="I257" s="303"/>
      <c r="J257" s="303"/>
      <c r="K257" s="303"/>
      <c r="L257" s="303"/>
      <c r="M257" s="304"/>
    </row>
    <row r="260" spans="1:13" ht="15.75" thickBot="1" x14ac:dyDescent="0.3"/>
    <row r="261" spans="1:13" ht="15.75" x14ac:dyDescent="0.25">
      <c r="A261" s="267"/>
      <c r="B261" s="536" t="s">
        <v>518</v>
      </c>
      <c r="C261" s="536"/>
      <c r="D261" s="536"/>
      <c r="E261" s="536"/>
      <c r="F261" s="536"/>
      <c r="G261" s="536"/>
      <c r="H261" s="536"/>
      <c r="I261" s="537"/>
      <c r="J261" s="538" t="s">
        <v>519</v>
      </c>
      <c r="K261" s="536"/>
      <c r="L261" s="536"/>
      <c r="M261" s="539"/>
    </row>
    <row r="262" spans="1:13" ht="21" x14ac:dyDescent="0.35">
      <c r="A262" s="540" t="s">
        <v>520</v>
      </c>
      <c r="B262" s="541"/>
      <c r="C262" s="541"/>
      <c r="D262" s="541"/>
      <c r="E262" s="541"/>
      <c r="F262" s="541"/>
      <c r="G262" s="541"/>
      <c r="H262" s="541"/>
      <c r="I262" s="541"/>
      <c r="J262" s="541"/>
      <c r="K262" s="541"/>
      <c r="L262" s="541"/>
      <c r="M262" s="542"/>
    </row>
    <row r="263" spans="1:13" ht="21" x14ac:dyDescent="0.35">
      <c r="A263" s="268"/>
      <c r="B263" s="543" t="s">
        <v>521</v>
      </c>
      <c r="C263" s="543"/>
      <c r="D263" s="543"/>
      <c r="E263" s="544"/>
      <c r="F263" s="269" t="s">
        <v>522</v>
      </c>
      <c r="G263" s="269"/>
      <c r="H263" s="545" t="s">
        <v>523</v>
      </c>
      <c r="I263" s="543"/>
      <c r="J263" s="544"/>
      <c r="K263" s="270" t="s">
        <v>524</v>
      </c>
      <c r="L263" s="12"/>
      <c r="M263" s="271"/>
    </row>
    <row r="264" spans="1:13" x14ac:dyDescent="0.25">
      <c r="A264" s="546" t="s">
        <v>525</v>
      </c>
      <c r="B264" s="543"/>
      <c r="C264" s="543"/>
      <c r="D264" s="543"/>
      <c r="E264" s="543"/>
      <c r="F264" s="543"/>
      <c r="G264" s="543"/>
      <c r="H264" s="543"/>
      <c r="I264" s="543"/>
      <c r="J264" s="543"/>
      <c r="K264" s="543"/>
      <c r="L264" s="543"/>
      <c r="M264" s="547"/>
    </row>
    <row r="265" spans="1:13" x14ac:dyDescent="0.25">
      <c r="A265" s="562" t="s">
        <v>526</v>
      </c>
      <c r="B265" s="560"/>
      <c r="C265" s="560"/>
      <c r="D265" s="560"/>
      <c r="E265" s="560"/>
      <c r="F265" s="560"/>
      <c r="G265" s="560"/>
      <c r="H265" s="560"/>
      <c r="I265" s="560"/>
      <c r="J265" s="560"/>
      <c r="K265" s="560"/>
      <c r="L265" s="560"/>
      <c r="M265" s="561"/>
    </row>
    <row r="266" spans="1:13" x14ac:dyDescent="0.25">
      <c r="A266" s="554" t="s">
        <v>527</v>
      </c>
      <c r="B266" s="555"/>
      <c r="C266" s="559" t="s">
        <v>581</v>
      </c>
      <c r="D266" s="560"/>
      <c r="E266" s="560"/>
      <c r="F266" s="560"/>
      <c r="G266" s="563"/>
      <c r="H266" s="273" t="s">
        <v>529</v>
      </c>
      <c r="I266" s="272"/>
      <c r="J266" s="545">
        <v>6</v>
      </c>
      <c r="K266" s="543"/>
      <c r="L266" s="543"/>
      <c r="M266" s="547"/>
    </row>
    <row r="267" spans="1:13" x14ac:dyDescent="0.25">
      <c r="A267" s="554" t="s">
        <v>530</v>
      </c>
      <c r="B267" s="555"/>
      <c r="C267" s="559" t="s">
        <v>399</v>
      </c>
      <c r="D267" s="560"/>
      <c r="E267" s="560"/>
      <c r="F267" s="560"/>
      <c r="G267" s="563"/>
      <c r="H267" s="273" t="s">
        <v>531</v>
      </c>
      <c r="I267" s="272"/>
      <c r="J267" s="559" t="s">
        <v>170</v>
      </c>
      <c r="K267" s="560"/>
      <c r="L267" s="560"/>
      <c r="M267" s="561"/>
    </row>
    <row r="268" spans="1:13" x14ac:dyDescent="0.25">
      <c r="A268" s="554" t="s">
        <v>532</v>
      </c>
      <c r="B268" s="555"/>
      <c r="C268" s="556">
        <v>40640</v>
      </c>
      <c r="D268" s="557"/>
      <c r="E268" s="557"/>
      <c r="F268" s="557"/>
      <c r="G268" s="558"/>
      <c r="H268" s="273" t="s">
        <v>533</v>
      </c>
      <c r="I268" s="272"/>
      <c r="J268" s="559">
        <v>8492880353</v>
      </c>
      <c r="K268" s="560"/>
      <c r="L268" s="560"/>
      <c r="M268" s="561"/>
    </row>
    <row r="269" spans="1:13" x14ac:dyDescent="0.25">
      <c r="A269" s="554" t="s">
        <v>534</v>
      </c>
      <c r="B269" s="555"/>
      <c r="C269" s="559" t="s">
        <v>582</v>
      </c>
      <c r="D269" s="560"/>
      <c r="E269" s="560"/>
      <c r="F269" s="560"/>
      <c r="G269" s="561"/>
      <c r="H269" s="562" t="s">
        <v>18</v>
      </c>
      <c r="I269" s="563"/>
      <c r="J269" s="559" t="s">
        <v>583</v>
      </c>
      <c r="K269" s="560"/>
      <c r="L269" s="560"/>
      <c r="M269" s="561"/>
    </row>
    <row r="270" spans="1:13" x14ac:dyDescent="0.25">
      <c r="A270" s="546" t="s">
        <v>535</v>
      </c>
      <c r="B270" s="543"/>
      <c r="C270" s="543"/>
      <c r="D270" s="543"/>
      <c r="E270" s="543"/>
      <c r="F270" s="543"/>
      <c r="G270" s="543"/>
      <c r="H270" s="543"/>
      <c r="I270" s="543"/>
      <c r="J270" s="543"/>
      <c r="K270" s="543"/>
      <c r="L270" s="543"/>
      <c r="M270" s="547"/>
    </row>
    <row r="271" spans="1:13" x14ac:dyDescent="0.25">
      <c r="A271" s="548" t="s">
        <v>536</v>
      </c>
      <c r="B271" s="545" t="s">
        <v>537</v>
      </c>
      <c r="C271" s="543"/>
      <c r="D271" s="543"/>
      <c r="E271" s="543"/>
      <c r="F271" s="543"/>
      <c r="G271" s="544"/>
      <c r="H271" s="545" t="s">
        <v>538</v>
      </c>
      <c r="I271" s="543"/>
      <c r="J271" s="543"/>
      <c r="K271" s="543"/>
      <c r="L271" s="543"/>
      <c r="M271" s="547"/>
    </row>
    <row r="272" spans="1:13" ht="30" x14ac:dyDescent="0.25">
      <c r="A272" s="549"/>
      <c r="B272" s="274" t="s">
        <v>539</v>
      </c>
      <c r="C272" s="274" t="s">
        <v>540</v>
      </c>
      <c r="D272" s="274" t="s">
        <v>541</v>
      </c>
      <c r="E272" s="274" t="s">
        <v>542</v>
      </c>
      <c r="F272" s="274">
        <v>100</v>
      </c>
      <c r="G272" s="276" t="s">
        <v>20</v>
      </c>
      <c r="H272" s="274" t="s">
        <v>543</v>
      </c>
      <c r="I272" s="274" t="s">
        <v>540</v>
      </c>
      <c r="J272" s="274" t="s">
        <v>541</v>
      </c>
      <c r="K272" s="274" t="s">
        <v>544</v>
      </c>
      <c r="L272" s="274">
        <v>100</v>
      </c>
      <c r="M272" s="277" t="s">
        <v>20</v>
      </c>
    </row>
    <row r="273" spans="1:13" ht="15.75" x14ac:dyDescent="0.25">
      <c r="A273" s="278" t="s">
        <v>11</v>
      </c>
      <c r="B273" s="35">
        <v>7.25</v>
      </c>
      <c r="C273" s="35">
        <v>5</v>
      </c>
      <c r="D273" s="35">
        <v>5</v>
      </c>
      <c r="E273" s="314">
        <v>70.5</v>
      </c>
      <c r="F273" s="280">
        <f t="shared" ref="F273" si="30">SUM(B273:E273)</f>
        <v>87.75</v>
      </c>
      <c r="G273" s="37" t="str">
        <f t="shared" ref="G273:G277" si="31">IF(F273&gt;=91,"A1",IF(F273&gt;=81,"A2",IF(F273&gt;=71,"B1",IF(F273&gt;=61,"B2",IF(F273&gt;=51,"C1",IF(F273&gt;=41,"C2",IF(F273&gt;=33,"D","E")))))))</f>
        <v>A2</v>
      </c>
      <c r="H273" s="35">
        <v>7</v>
      </c>
      <c r="I273" s="35">
        <v>5</v>
      </c>
      <c r="J273" s="35">
        <v>5</v>
      </c>
      <c r="K273" s="284">
        <v>69</v>
      </c>
      <c r="L273" s="280">
        <f t="shared" ref="L273" si="32">SUM(H273:K273)</f>
        <v>86</v>
      </c>
      <c r="M273" s="424" t="str">
        <f t="shared" ref="M273:M277" si="33">IF(L273&gt;=91,"A1",IF(L273&gt;=81,"A2",IF(L273&gt;=71,"B1",IF(L273&gt;=61,"B2",IF(L273&gt;=51,"C1",IF(L273&gt;=41,"C2",IF(L273&gt;=33,"D","E")))))))</f>
        <v>A2</v>
      </c>
    </row>
    <row r="274" spans="1:13" ht="15.75" x14ac:dyDescent="0.25">
      <c r="A274" s="278" t="s">
        <v>12</v>
      </c>
      <c r="B274" s="314">
        <v>7.5</v>
      </c>
      <c r="C274" s="35">
        <v>4</v>
      </c>
      <c r="D274" s="35">
        <v>4.5</v>
      </c>
      <c r="E274" s="35">
        <v>45.5</v>
      </c>
      <c r="F274" s="280">
        <f t="shared" ref="F274:F277" si="34">(B274+C274+D274+E274)</f>
        <v>61.5</v>
      </c>
      <c r="G274" s="37" t="str">
        <f t="shared" si="31"/>
        <v>B2</v>
      </c>
      <c r="H274" s="35">
        <v>6.5</v>
      </c>
      <c r="I274" s="35">
        <v>3</v>
      </c>
      <c r="J274" s="35">
        <v>4</v>
      </c>
      <c r="K274" s="283">
        <v>49.5</v>
      </c>
      <c r="L274" s="280">
        <f t="shared" ref="L274:L277" si="35">SUM(H274:K274)</f>
        <v>63</v>
      </c>
      <c r="M274" s="424" t="str">
        <f t="shared" si="33"/>
        <v>B2</v>
      </c>
    </row>
    <row r="275" spans="1:13" ht="15.75" x14ac:dyDescent="0.25">
      <c r="A275" s="278" t="s">
        <v>545</v>
      </c>
      <c r="B275" s="35">
        <v>5.5</v>
      </c>
      <c r="C275" s="35">
        <v>4.5</v>
      </c>
      <c r="D275" s="35">
        <v>4.5</v>
      </c>
      <c r="E275" s="35">
        <v>57</v>
      </c>
      <c r="F275" s="37">
        <f t="shared" si="34"/>
        <v>71.5</v>
      </c>
      <c r="G275" s="37" t="str">
        <f t="shared" si="31"/>
        <v>B1</v>
      </c>
      <c r="H275" s="35">
        <v>7.5</v>
      </c>
      <c r="I275" s="35">
        <v>4</v>
      </c>
      <c r="J275" s="35">
        <v>5</v>
      </c>
      <c r="K275" s="283">
        <v>53</v>
      </c>
      <c r="L275" s="280">
        <f t="shared" si="35"/>
        <v>69.5</v>
      </c>
      <c r="M275" s="424" t="str">
        <f t="shared" si="33"/>
        <v>B2</v>
      </c>
    </row>
    <row r="276" spans="1:13" ht="15.75" x14ac:dyDescent="0.25">
      <c r="A276" s="278" t="s">
        <v>23</v>
      </c>
      <c r="B276" s="35">
        <v>8.25</v>
      </c>
      <c r="C276" s="35">
        <v>5</v>
      </c>
      <c r="D276" s="35">
        <v>4</v>
      </c>
      <c r="E276" s="35">
        <v>56.5</v>
      </c>
      <c r="F276" s="37">
        <f t="shared" si="34"/>
        <v>73.75</v>
      </c>
      <c r="G276" s="37" t="str">
        <f t="shared" si="31"/>
        <v>B1</v>
      </c>
      <c r="H276" s="282">
        <v>7.75</v>
      </c>
      <c r="I276" s="327">
        <v>4</v>
      </c>
      <c r="J276" s="284">
        <v>5</v>
      </c>
      <c r="K276" s="283">
        <v>53.5</v>
      </c>
      <c r="L276" s="280">
        <f t="shared" si="35"/>
        <v>70.25</v>
      </c>
      <c r="M276" s="425" t="str">
        <f t="shared" si="33"/>
        <v>B2</v>
      </c>
    </row>
    <row r="277" spans="1:13" ht="15.75" x14ac:dyDescent="0.25">
      <c r="A277" s="278" t="s">
        <v>26</v>
      </c>
      <c r="B277" s="35">
        <v>8.25</v>
      </c>
      <c r="C277" s="35">
        <v>5</v>
      </c>
      <c r="D277" s="35">
        <v>4</v>
      </c>
      <c r="E277" s="35">
        <v>59.5</v>
      </c>
      <c r="F277" s="280">
        <f t="shared" si="34"/>
        <v>76.75</v>
      </c>
      <c r="G277" s="37" t="str">
        <f t="shared" si="31"/>
        <v>B1</v>
      </c>
      <c r="H277" s="282">
        <v>9.5</v>
      </c>
      <c r="I277" s="35">
        <v>4</v>
      </c>
      <c r="J277" s="35">
        <v>4</v>
      </c>
      <c r="K277" s="283">
        <v>59.5</v>
      </c>
      <c r="L277" s="280">
        <f t="shared" si="35"/>
        <v>77</v>
      </c>
      <c r="M277" s="424" t="str">
        <f t="shared" si="33"/>
        <v>B1</v>
      </c>
    </row>
    <row r="278" spans="1:13" ht="15.75" x14ac:dyDescent="0.25">
      <c r="A278" s="278" t="s">
        <v>510</v>
      </c>
      <c r="B278" s="35"/>
      <c r="C278" s="35"/>
      <c r="D278" s="35"/>
      <c r="E278" s="328">
        <v>48.5</v>
      </c>
      <c r="F278" s="285"/>
      <c r="G278" s="35"/>
      <c r="H278" s="35"/>
      <c r="I278" s="35"/>
      <c r="J278" s="35"/>
      <c r="K278" s="35">
        <v>42</v>
      </c>
      <c r="L278" s="35"/>
      <c r="M278" s="286"/>
    </row>
    <row r="279" spans="1:13" ht="15.75" x14ac:dyDescent="0.25">
      <c r="A279" s="278" t="s">
        <v>546</v>
      </c>
      <c r="B279" s="35"/>
      <c r="C279" s="35"/>
      <c r="D279" s="35"/>
      <c r="E279" s="287">
        <v>39</v>
      </c>
      <c r="F279" s="35"/>
      <c r="G279" s="35"/>
      <c r="H279" s="35"/>
      <c r="I279" s="35"/>
      <c r="J279" s="35"/>
      <c r="K279" s="287">
        <v>37</v>
      </c>
      <c r="L279" s="35"/>
      <c r="M279" s="286"/>
    </row>
    <row r="280" spans="1:13" ht="15.75" x14ac:dyDescent="0.25">
      <c r="A280" s="278" t="s">
        <v>547</v>
      </c>
      <c r="B280" s="35"/>
      <c r="C280" s="35"/>
      <c r="D280" s="35"/>
      <c r="E280" s="35">
        <v>16.5</v>
      </c>
      <c r="F280" s="35"/>
      <c r="G280" s="35"/>
      <c r="H280" s="35"/>
      <c r="I280" s="35"/>
      <c r="J280" s="35"/>
      <c r="K280" s="35">
        <v>41</v>
      </c>
      <c r="L280" s="35"/>
      <c r="M280" s="286"/>
    </row>
    <row r="281" spans="1:13" ht="15.75" x14ac:dyDescent="0.25">
      <c r="A281" s="278" t="s">
        <v>548</v>
      </c>
      <c r="B281" s="35"/>
      <c r="C281" s="35"/>
      <c r="D281" s="35"/>
      <c r="E281" s="35">
        <v>16</v>
      </c>
      <c r="F281" s="35"/>
      <c r="G281" s="35"/>
      <c r="H281" s="35"/>
      <c r="I281" s="35"/>
      <c r="J281" s="35"/>
      <c r="K281" s="35">
        <v>35.5</v>
      </c>
      <c r="L281" s="35"/>
      <c r="M281" s="286"/>
    </row>
    <row r="282" spans="1:13" ht="26.25" x14ac:dyDescent="0.25">
      <c r="A282" s="278" t="s">
        <v>549</v>
      </c>
      <c r="B282" s="9">
        <v>500</v>
      </c>
      <c r="C282" s="288" t="s">
        <v>550</v>
      </c>
      <c r="D282" s="289">
        <f>(F273+F274+F275+F276+F277)</f>
        <v>371.25</v>
      </c>
      <c r="E282" s="290"/>
      <c r="F282" s="288" t="s">
        <v>551</v>
      </c>
      <c r="G282" s="289">
        <f>(D282/500)*100</f>
        <v>74.25</v>
      </c>
      <c r="H282" s="290"/>
      <c r="I282" s="291"/>
      <c r="J282" s="550" t="s">
        <v>552</v>
      </c>
      <c r="K282" s="551"/>
      <c r="L282" s="552" t="str">
        <f>IF(G282&gt;=91,"A1",IF(G282&gt;=81,"A2",IF(G282&gt;=71,"B1",IF(G282&gt;=61,"B2",IF(G282&gt;=51,"C1",IF(G282&gt;=41,"C2",IF(G282&gt;=33,"D","E")))))))</f>
        <v>B1</v>
      </c>
      <c r="M282" s="553" t="str">
        <f t="shared" ref="M282:M284" si="36">IF(K282&gt;=91,"A1",IF(K282&gt;=81,"A2",IF(K282&gt;=71,"B1",IF(K282&gt;=61,"B2",IF(K282&gt;=51,"C1",IF(K282&gt;=41,"C2",IF(K282&gt;=33,"D","E")))))))</f>
        <v>E</v>
      </c>
    </row>
    <row r="283" spans="1:13" ht="27.6" customHeight="1" x14ac:dyDescent="0.25">
      <c r="A283" s="292" t="s">
        <v>553</v>
      </c>
      <c r="B283" s="9">
        <v>500</v>
      </c>
      <c r="C283" s="288" t="s">
        <v>554</v>
      </c>
      <c r="D283" s="289">
        <f>(L273+L274+L275+L276+L277)</f>
        <v>365.75</v>
      </c>
      <c r="E283" s="290"/>
      <c r="F283" s="288" t="s">
        <v>555</v>
      </c>
      <c r="G283" s="289">
        <f>D283/500*100</f>
        <v>73.150000000000006</v>
      </c>
      <c r="H283" s="289"/>
      <c r="I283" s="293"/>
      <c r="J283" s="550" t="s">
        <v>556</v>
      </c>
      <c r="K283" s="551"/>
      <c r="L283" s="552" t="str">
        <f>IF(G283&gt;=91,"A1",IF(G283&gt;=81,"A2",IF(G283&gt;=71,"B1",IF(G283&gt;=61,"B2",IF(G283&gt;=51,"C1",IF(G283&gt;=41,"C2",IF(G283&gt;=33,"D","E")))))))</f>
        <v>B1</v>
      </c>
      <c r="M283" s="553" t="str">
        <f t="shared" si="36"/>
        <v>E</v>
      </c>
    </row>
    <row r="284" spans="1:13" x14ac:dyDescent="0.25">
      <c r="A284" s="294" t="s">
        <v>557</v>
      </c>
      <c r="B284" s="276">
        <v>1000</v>
      </c>
      <c r="C284" s="276">
        <f>SUM(D282:D283)</f>
        <v>737</v>
      </c>
      <c r="D284" s="567"/>
      <c r="E284" s="568"/>
      <c r="F284" s="295" t="s">
        <v>558</v>
      </c>
      <c r="G284" s="295"/>
      <c r="H284" s="295"/>
      <c r="I284" s="276">
        <f>(C284/1000)*100</f>
        <v>73.7</v>
      </c>
      <c r="J284" s="295" t="s">
        <v>559</v>
      </c>
      <c r="K284" s="295"/>
      <c r="L284" s="569" t="str">
        <f>IF(I284&gt;=91,"A1",IF(I284&gt;=81,"A2",IF(I284&gt;=71,"B1",IF(I284&gt;=61,"B2",IF(I284&gt;=51,"C1",IF(I284&gt;=41,"C2",IF(I284&gt;=33,"D","E")))))))</f>
        <v>B1</v>
      </c>
      <c r="M284" s="570" t="str">
        <f t="shared" si="36"/>
        <v>E</v>
      </c>
    </row>
    <row r="285" spans="1:13" x14ac:dyDescent="0.25">
      <c r="A285" s="571" t="s">
        <v>437</v>
      </c>
      <c r="B285" s="572"/>
      <c r="C285" s="572"/>
      <c r="D285" s="572"/>
      <c r="E285" s="572"/>
      <c r="F285" s="572"/>
      <c r="G285" s="572"/>
      <c r="H285" s="572"/>
      <c r="I285" s="572"/>
      <c r="J285" s="572"/>
      <c r="K285" s="572"/>
      <c r="L285" s="572"/>
      <c r="M285" s="573"/>
    </row>
    <row r="286" spans="1:13" x14ac:dyDescent="0.25">
      <c r="A286" s="546" t="s">
        <v>438</v>
      </c>
      <c r="B286" s="543"/>
      <c r="C286" s="543"/>
      <c r="D286" s="543"/>
      <c r="E286" s="543"/>
      <c r="F286" s="543"/>
      <c r="G286" s="543"/>
      <c r="H286" s="543"/>
      <c r="I286" s="543"/>
      <c r="J286" s="543"/>
      <c r="K286" s="543"/>
      <c r="L286" s="543"/>
      <c r="M286" s="547"/>
    </row>
    <row r="287" spans="1:13" x14ac:dyDescent="0.25">
      <c r="A287" s="546" t="s">
        <v>439</v>
      </c>
      <c r="B287" s="543"/>
      <c r="C287" s="543"/>
      <c r="D287" s="543"/>
      <c r="E287" s="544"/>
      <c r="F287" s="545" t="s">
        <v>560</v>
      </c>
      <c r="G287" s="543"/>
      <c r="H287" s="543"/>
      <c r="I287" s="543"/>
      <c r="J287" s="544"/>
      <c r="K287" s="545" t="s">
        <v>561</v>
      </c>
      <c r="L287" s="543"/>
      <c r="M287" s="547"/>
    </row>
    <row r="288" spans="1:13" x14ac:dyDescent="0.25">
      <c r="A288" s="562" t="s">
        <v>441</v>
      </c>
      <c r="B288" s="560"/>
      <c r="C288" s="560"/>
      <c r="D288" s="560"/>
      <c r="E288" s="563"/>
      <c r="F288" s="552" t="s">
        <v>457</v>
      </c>
      <c r="G288" s="565"/>
      <c r="H288" s="565"/>
      <c r="I288" s="565"/>
      <c r="J288" s="566"/>
      <c r="K288" s="552" t="s">
        <v>457</v>
      </c>
      <c r="L288" s="565"/>
      <c r="M288" s="553"/>
    </row>
    <row r="289" spans="1:13" x14ac:dyDescent="0.25">
      <c r="A289" s="546" t="s">
        <v>442</v>
      </c>
      <c r="B289" s="543"/>
      <c r="C289" s="543"/>
      <c r="D289" s="543"/>
      <c r="E289" s="543"/>
      <c r="F289" s="543"/>
      <c r="G289" s="543"/>
      <c r="H289" s="543"/>
      <c r="I289" s="543"/>
      <c r="J289" s="543"/>
      <c r="K289" s="543"/>
      <c r="L289" s="543"/>
      <c r="M289" s="547"/>
    </row>
    <row r="290" spans="1:13" x14ac:dyDescent="0.25">
      <c r="A290" s="546" t="s">
        <v>439</v>
      </c>
      <c r="B290" s="543"/>
      <c r="C290" s="543"/>
      <c r="D290" s="543"/>
      <c r="E290" s="544"/>
      <c r="F290" s="545" t="s">
        <v>560</v>
      </c>
      <c r="G290" s="543"/>
      <c r="H290" s="543"/>
      <c r="I290" s="543"/>
      <c r="J290" s="544"/>
      <c r="K290" s="545" t="s">
        <v>561</v>
      </c>
      <c r="L290" s="543"/>
      <c r="M290" s="547"/>
    </row>
    <row r="291" spans="1:13" x14ac:dyDescent="0.25">
      <c r="A291" s="554" t="s">
        <v>443</v>
      </c>
      <c r="B291" s="564"/>
      <c r="C291" s="564"/>
      <c r="D291" s="564"/>
      <c r="E291" s="555"/>
      <c r="F291" s="552" t="s">
        <v>457</v>
      </c>
      <c r="G291" s="565"/>
      <c r="H291" s="565"/>
      <c r="I291" s="565"/>
      <c r="J291" s="566"/>
      <c r="K291" s="552" t="s">
        <v>457</v>
      </c>
      <c r="L291" s="565"/>
      <c r="M291" s="553"/>
    </row>
    <row r="292" spans="1:13" x14ac:dyDescent="0.25">
      <c r="A292" s="554" t="s">
        <v>562</v>
      </c>
      <c r="B292" s="564"/>
      <c r="C292" s="564"/>
      <c r="D292" s="564"/>
      <c r="E292" s="555"/>
      <c r="F292" s="552" t="s">
        <v>457</v>
      </c>
      <c r="G292" s="565"/>
      <c r="H292" s="565"/>
      <c r="I292" s="565"/>
      <c r="J292" s="566"/>
      <c r="K292" s="552" t="s">
        <v>457</v>
      </c>
      <c r="L292" s="565"/>
      <c r="M292" s="553"/>
    </row>
    <row r="293" spans="1:13" x14ac:dyDescent="0.25">
      <c r="A293" s="562" t="s">
        <v>444</v>
      </c>
      <c r="B293" s="560"/>
      <c r="C293" s="560"/>
      <c r="D293" s="560"/>
      <c r="E293" s="563"/>
      <c r="F293" s="552" t="s">
        <v>457</v>
      </c>
      <c r="G293" s="565"/>
      <c r="H293" s="565"/>
      <c r="I293" s="565"/>
      <c r="J293" s="566"/>
      <c r="K293" s="552" t="s">
        <v>457</v>
      </c>
      <c r="L293" s="565"/>
      <c r="M293" s="553"/>
    </row>
    <row r="294" spans="1:13" x14ac:dyDescent="0.25">
      <c r="A294" s="562" t="s">
        <v>445</v>
      </c>
      <c r="B294" s="560"/>
      <c r="C294" s="560"/>
      <c r="D294" s="560"/>
      <c r="E294" s="563"/>
      <c r="F294" s="552" t="s">
        <v>457</v>
      </c>
      <c r="G294" s="565"/>
      <c r="H294" s="565"/>
      <c r="I294" s="565"/>
      <c r="J294" s="566"/>
      <c r="K294" s="552" t="s">
        <v>457</v>
      </c>
      <c r="L294" s="565"/>
      <c r="M294" s="553"/>
    </row>
    <row r="295" spans="1:13" x14ac:dyDescent="0.25">
      <c r="A295" s="546" t="s">
        <v>446</v>
      </c>
      <c r="B295" s="543"/>
      <c r="C295" s="543"/>
      <c r="D295" s="543"/>
      <c r="E295" s="543"/>
      <c r="F295" s="543"/>
      <c r="G295" s="543"/>
      <c r="H295" s="543"/>
      <c r="I295" s="543"/>
      <c r="J295" s="543"/>
      <c r="K295" s="543"/>
      <c r="L295" s="543"/>
      <c r="M295" s="547"/>
    </row>
    <row r="296" spans="1:13" x14ac:dyDescent="0.25">
      <c r="A296" s="546" t="s">
        <v>439</v>
      </c>
      <c r="B296" s="543"/>
      <c r="C296" s="543"/>
      <c r="D296" s="543"/>
      <c r="E296" s="544"/>
      <c r="F296" s="545" t="s">
        <v>560</v>
      </c>
      <c r="G296" s="543"/>
      <c r="H296" s="543"/>
      <c r="I296" s="543"/>
      <c r="J296" s="544"/>
      <c r="K296" s="545" t="s">
        <v>561</v>
      </c>
      <c r="L296" s="543"/>
      <c r="M296" s="547"/>
    </row>
    <row r="297" spans="1:13" x14ac:dyDescent="0.25">
      <c r="A297" s="562" t="s">
        <v>447</v>
      </c>
      <c r="B297" s="560"/>
      <c r="C297" s="560"/>
      <c r="D297" s="560"/>
      <c r="E297" s="560"/>
      <c r="F297" s="563"/>
      <c r="G297" s="545" t="s">
        <v>660</v>
      </c>
      <c r="H297" s="543"/>
      <c r="I297" s="543"/>
      <c r="J297" s="543"/>
      <c r="K297" s="543"/>
      <c r="L297" s="543"/>
      <c r="M297" s="547"/>
    </row>
    <row r="298" spans="1:13" ht="42" customHeight="1" x14ac:dyDescent="0.25">
      <c r="A298" s="342" t="s">
        <v>403</v>
      </c>
      <c r="B298" s="552"/>
      <c r="C298" s="565"/>
      <c r="D298" s="565"/>
      <c r="E298" s="565"/>
      <c r="F298" s="565"/>
      <c r="G298" s="565"/>
      <c r="H298" s="565"/>
      <c r="I298" s="565"/>
      <c r="J298" s="565"/>
      <c r="K298" s="565"/>
      <c r="L298" s="565"/>
      <c r="M298" s="553"/>
    </row>
    <row r="299" spans="1:13" x14ac:dyDescent="0.25">
      <c r="A299" s="278" t="s">
        <v>448</v>
      </c>
      <c r="B299" s="552"/>
      <c r="C299" s="565"/>
      <c r="D299" s="565"/>
      <c r="E299" s="565"/>
      <c r="F299" s="565"/>
      <c r="G299" s="565"/>
      <c r="H299" s="565"/>
      <c r="I299" s="565"/>
      <c r="J299" s="565"/>
      <c r="K299" s="565"/>
      <c r="L299" s="565"/>
      <c r="M299" s="553"/>
    </row>
    <row r="300" spans="1:13" x14ac:dyDescent="0.25">
      <c r="A300" s="577" t="s">
        <v>564</v>
      </c>
      <c r="B300" s="578"/>
      <c r="C300" s="579"/>
      <c r="D300" s="586" t="s">
        <v>565</v>
      </c>
      <c r="E300" s="578"/>
      <c r="F300" s="578"/>
      <c r="G300" s="578"/>
      <c r="H300" s="578"/>
      <c r="I300" s="579"/>
      <c r="J300" s="586" t="s">
        <v>566</v>
      </c>
      <c r="K300" s="578"/>
      <c r="L300" s="578"/>
      <c r="M300" s="589"/>
    </row>
    <row r="301" spans="1:13" x14ac:dyDescent="0.25">
      <c r="A301" s="580"/>
      <c r="B301" s="581"/>
      <c r="C301" s="582"/>
      <c r="D301" s="587"/>
      <c r="E301" s="581"/>
      <c r="F301" s="581"/>
      <c r="G301" s="581"/>
      <c r="H301" s="581"/>
      <c r="I301" s="582"/>
      <c r="J301" s="587"/>
      <c r="K301" s="581"/>
      <c r="L301" s="581"/>
      <c r="M301" s="590"/>
    </row>
    <row r="302" spans="1:13" x14ac:dyDescent="0.25">
      <c r="A302" s="580"/>
      <c r="B302" s="581"/>
      <c r="C302" s="582"/>
      <c r="D302" s="587"/>
      <c r="E302" s="581"/>
      <c r="F302" s="581"/>
      <c r="G302" s="581"/>
      <c r="H302" s="581"/>
      <c r="I302" s="582"/>
      <c r="J302" s="587"/>
      <c r="K302" s="581"/>
      <c r="L302" s="581"/>
      <c r="M302" s="590"/>
    </row>
    <row r="303" spans="1:13" x14ac:dyDescent="0.25">
      <c r="A303" s="583"/>
      <c r="B303" s="584"/>
      <c r="C303" s="585"/>
      <c r="D303" s="588"/>
      <c r="E303" s="584"/>
      <c r="F303" s="584"/>
      <c r="G303" s="584"/>
      <c r="H303" s="584"/>
      <c r="I303" s="585"/>
      <c r="J303" s="588"/>
      <c r="K303" s="584"/>
      <c r="L303" s="584"/>
      <c r="M303" s="591"/>
    </row>
    <row r="304" spans="1:13" x14ac:dyDescent="0.25">
      <c r="A304" s="596" t="s">
        <v>449</v>
      </c>
      <c r="B304" s="597"/>
      <c r="C304" s="597"/>
      <c r="D304" s="597"/>
      <c r="E304" s="597"/>
      <c r="F304" s="597"/>
      <c r="G304" s="598"/>
      <c r="H304" s="599" t="s">
        <v>450</v>
      </c>
      <c r="I304" s="597"/>
      <c r="J304" s="597"/>
      <c r="K304" s="597"/>
      <c r="L304" s="597"/>
      <c r="M304" s="600"/>
    </row>
    <row r="305" spans="1:13" x14ac:dyDescent="0.25">
      <c r="A305" s="297" t="s">
        <v>451</v>
      </c>
      <c r="B305" s="599" t="s">
        <v>20</v>
      </c>
      <c r="C305" s="598"/>
      <c r="D305" s="83" t="s">
        <v>451</v>
      </c>
      <c r="E305" s="123"/>
      <c r="F305" s="599" t="s">
        <v>20</v>
      </c>
      <c r="G305" s="598"/>
      <c r="H305" s="298"/>
      <c r="I305" s="298"/>
      <c r="J305" s="299" t="s">
        <v>452</v>
      </c>
      <c r="K305" s="298"/>
      <c r="L305" s="299" t="s">
        <v>20</v>
      </c>
      <c r="M305" s="300"/>
    </row>
    <row r="306" spans="1:13" x14ac:dyDescent="0.25">
      <c r="A306" s="301" t="s">
        <v>453</v>
      </c>
      <c r="B306" s="594" t="s">
        <v>454</v>
      </c>
      <c r="C306" s="595"/>
      <c r="D306" s="594" t="s">
        <v>455</v>
      </c>
      <c r="E306" s="595"/>
      <c r="F306" s="594" t="s">
        <v>456</v>
      </c>
      <c r="G306" s="595"/>
      <c r="H306" s="298"/>
      <c r="I306" s="298"/>
      <c r="J306" s="594">
        <v>3</v>
      </c>
      <c r="K306" s="595"/>
      <c r="L306" s="123" t="s">
        <v>457</v>
      </c>
      <c r="M306" s="300"/>
    </row>
    <row r="307" spans="1:13" x14ac:dyDescent="0.25">
      <c r="A307" s="301" t="s">
        <v>458</v>
      </c>
      <c r="B307" s="594" t="s">
        <v>459</v>
      </c>
      <c r="C307" s="595"/>
      <c r="D307" s="594" t="s">
        <v>460</v>
      </c>
      <c r="E307" s="595"/>
      <c r="F307" s="594" t="s">
        <v>461</v>
      </c>
      <c r="G307" s="595"/>
      <c r="H307" s="298"/>
      <c r="I307" s="298"/>
      <c r="J307" s="594">
        <v>2</v>
      </c>
      <c r="K307" s="595"/>
      <c r="L307" s="123" t="s">
        <v>462</v>
      </c>
      <c r="M307" s="300"/>
    </row>
    <row r="308" spans="1:13" x14ac:dyDescent="0.25">
      <c r="A308" s="301" t="s">
        <v>463</v>
      </c>
      <c r="B308" s="594" t="s">
        <v>464</v>
      </c>
      <c r="C308" s="595"/>
      <c r="D308" s="594" t="s">
        <v>465</v>
      </c>
      <c r="E308" s="595"/>
      <c r="F308" s="594" t="s">
        <v>466</v>
      </c>
      <c r="G308" s="595"/>
      <c r="H308" s="298"/>
      <c r="I308" s="298"/>
      <c r="J308" s="594">
        <v>1</v>
      </c>
      <c r="K308" s="595"/>
      <c r="L308" s="123" t="s">
        <v>467</v>
      </c>
      <c r="M308" s="300"/>
    </row>
    <row r="309" spans="1:13" ht="15.75" thickBot="1" x14ac:dyDescent="0.3">
      <c r="A309" s="302" t="s">
        <v>468</v>
      </c>
      <c r="B309" s="592" t="s">
        <v>469</v>
      </c>
      <c r="C309" s="593"/>
      <c r="D309" s="592" t="s">
        <v>470</v>
      </c>
      <c r="E309" s="593"/>
      <c r="F309" s="592" t="s">
        <v>471</v>
      </c>
      <c r="G309" s="593"/>
      <c r="H309" s="303"/>
      <c r="I309" s="303"/>
      <c r="J309" s="303"/>
      <c r="K309" s="303"/>
      <c r="L309" s="303"/>
      <c r="M309" s="304"/>
    </row>
    <row r="312" spans="1:13" ht="15.75" thickBot="1" x14ac:dyDescent="0.3"/>
    <row r="313" spans="1:13" ht="15.75" x14ac:dyDescent="0.25">
      <c r="A313" s="267"/>
      <c r="B313" s="536" t="s">
        <v>518</v>
      </c>
      <c r="C313" s="536"/>
      <c r="D313" s="536"/>
      <c r="E313" s="536"/>
      <c r="F313" s="536"/>
      <c r="G313" s="536"/>
      <c r="H313" s="536"/>
      <c r="I313" s="537"/>
      <c r="J313" s="538" t="s">
        <v>519</v>
      </c>
      <c r="K313" s="536"/>
      <c r="L313" s="536"/>
      <c r="M313" s="539"/>
    </row>
    <row r="314" spans="1:13" ht="21" x14ac:dyDescent="0.35">
      <c r="A314" s="540" t="s">
        <v>520</v>
      </c>
      <c r="B314" s="541"/>
      <c r="C314" s="541"/>
      <c r="D314" s="541"/>
      <c r="E314" s="541"/>
      <c r="F314" s="541"/>
      <c r="G314" s="541"/>
      <c r="H314" s="541"/>
      <c r="I314" s="541"/>
      <c r="J314" s="541"/>
      <c r="K314" s="541"/>
      <c r="L314" s="541"/>
      <c r="M314" s="542"/>
    </row>
    <row r="315" spans="1:13" ht="21" x14ac:dyDescent="0.35">
      <c r="A315" s="268"/>
      <c r="B315" s="543" t="s">
        <v>521</v>
      </c>
      <c r="C315" s="543"/>
      <c r="D315" s="543"/>
      <c r="E315" s="544"/>
      <c r="F315" s="269" t="s">
        <v>522</v>
      </c>
      <c r="G315" s="269"/>
      <c r="H315" s="545" t="s">
        <v>523</v>
      </c>
      <c r="I315" s="543"/>
      <c r="J315" s="544"/>
      <c r="K315" s="270" t="s">
        <v>524</v>
      </c>
      <c r="L315" s="12"/>
      <c r="M315" s="271"/>
    </row>
    <row r="316" spans="1:13" x14ac:dyDescent="0.25">
      <c r="A316" s="546" t="s">
        <v>525</v>
      </c>
      <c r="B316" s="543"/>
      <c r="C316" s="543"/>
      <c r="D316" s="543"/>
      <c r="E316" s="543"/>
      <c r="F316" s="543"/>
      <c r="G316" s="543"/>
      <c r="H316" s="543"/>
      <c r="I316" s="543"/>
      <c r="J316" s="543"/>
      <c r="K316" s="543"/>
      <c r="L316" s="543"/>
      <c r="M316" s="547"/>
    </row>
    <row r="317" spans="1:13" x14ac:dyDescent="0.25">
      <c r="A317" s="562" t="s">
        <v>526</v>
      </c>
      <c r="B317" s="560"/>
      <c r="C317" s="560"/>
      <c r="D317" s="560"/>
      <c r="E317" s="560"/>
      <c r="F317" s="560"/>
      <c r="G317" s="560"/>
      <c r="H317" s="560"/>
      <c r="I317" s="560"/>
      <c r="J317" s="560"/>
      <c r="K317" s="560"/>
      <c r="L317" s="560"/>
      <c r="M317" s="561"/>
    </row>
    <row r="318" spans="1:13" x14ac:dyDescent="0.25">
      <c r="A318" s="554" t="s">
        <v>527</v>
      </c>
      <c r="B318" s="555"/>
      <c r="C318" s="559" t="s">
        <v>584</v>
      </c>
      <c r="D318" s="560"/>
      <c r="E318" s="560"/>
      <c r="F318" s="560"/>
      <c r="G318" s="563"/>
      <c r="H318" s="273" t="s">
        <v>529</v>
      </c>
      <c r="I318" s="272"/>
      <c r="J318" s="545">
        <v>7</v>
      </c>
      <c r="K318" s="543"/>
      <c r="L318" s="543"/>
      <c r="M318" s="547"/>
    </row>
    <row r="319" spans="1:13" x14ac:dyDescent="0.25">
      <c r="A319" s="554" t="s">
        <v>530</v>
      </c>
      <c r="B319" s="555"/>
      <c r="C319" s="559" t="s">
        <v>399</v>
      </c>
      <c r="D319" s="560"/>
      <c r="E319" s="560"/>
      <c r="F319" s="560"/>
      <c r="G319" s="563"/>
      <c r="H319" s="273" t="s">
        <v>531</v>
      </c>
      <c r="I319" s="272"/>
      <c r="J319" s="559" t="s">
        <v>180</v>
      </c>
      <c r="K319" s="560"/>
      <c r="L319" s="560"/>
      <c r="M319" s="561"/>
    </row>
    <row r="320" spans="1:13" x14ac:dyDescent="0.25">
      <c r="A320" s="554" t="s">
        <v>532</v>
      </c>
      <c r="B320" s="555"/>
      <c r="C320" s="556">
        <v>40799</v>
      </c>
      <c r="D320" s="557"/>
      <c r="E320" s="557"/>
      <c r="F320" s="557"/>
      <c r="G320" s="558"/>
      <c r="H320" s="273" t="s">
        <v>533</v>
      </c>
      <c r="I320" s="272"/>
      <c r="J320" s="559">
        <v>9419630067</v>
      </c>
      <c r="K320" s="560"/>
      <c r="L320" s="560"/>
      <c r="M320" s="561"/>
    </row>
    <row r="321" spans="1:13" x14ac:dyDescent="0.25">
      <c r="A321" s="554" t="s">
        <v>534</v>
      </c>
      <c r="B321" s="555"/>
      <c r="C321" s="559" t="s">
        <v>585</v>
      </c>
      <c r="D321" s="560"/>
      <c r="E321" s="560"/>
      <c r="F321" s="560"/>
      <c r="G321" s="561"/>
      <c r="H321" s="562" t="s">
        <v>18</v>
      </c>
      <c r="I321" s="563"/>
      <c r="J321" s="559" t="s">
        <v>586</v>
      </c>
      <c r="K321" s="560"/>
      <c r="L321" s="560"/>
      <c r="M321" s="561"/>
    </row>
    <row r="322" spans="1:13" x14ac:dyDescent="0.25">
      <c r="A322" s="546" t="s">
        <v>535</v>
      </c>
      <c r="B322" s="543"/>
      <c r="C322" s="543"/>
      <c r="D322" s="543"/>
      <c r="E322" s="543"/>
      <c r="F322" s="543"/>
      <c r="G322" s="543"/>
      <c r="H322" s="543"/>
      <c r="I322" s="543"/>
      <c r="J322" s="543"/>
      <c r="K322" s="543"/>
      <c r="L322" s="543"/>
      <c r="M322" s="547"/>
    </row>
    <row r="323" spans="1:13" x14ac:dyDescent="0.25">
      <c r="A323" s="548" t="s">
        <v>536</v>
      </c>
      <c r="B323" s="545" t="s">
        <v>537</v>
      </c>
      <c r="C323" s="543"/>
      <c r="D323" s="543"/>
      <c r="E323" s="543"/>
      <c r="F323" s="543"/>
      <c r="G323" s="544"/>
      <c r="H323" s="545" t="s">
        <v>538</v>
      </c>
      <c r="I323" s="543"/>
      <c r="J323" s="543"/>
      <c r="K323" s="543"/>
      <c r="L323" s="543"/>
      <c r="M323" s="547"/>
    </row>
    <row r="324" spans="1:13" ht="30" x14ac:dyDescent="0.25">
      <c r="A324" s="549"/>
      <c r="B324" s="274" t="s">
        <v>539</v>
      </c>
      <c r="C324" s="274" t="s">
        <v>540</v>
      </c>
      <c r="D324" s="274" t="s">
        <v>541</v>
      </c>
      <c r="E324" s="274" t="s">
        <v>542</v>
      </c>
      <c r="F324" s="274">
        <v>100</v>
      </c>
      <c r="G324" s="276" t="s">
        <v>20</v>
      </c>
      <c r="H324" s="274" t="s">
        <v>543</v>
      </c>
      <c r="I324" s="274" t="s">
        <v>540</v>
      </c>
      <c r="J324" s="274" t="s">
        <v>587</v>
      </c>
      <c r="K324" s="274" t="s">
        <v>544</v>
      </c>
      <c r="L324" s="274">
        <v>100</v>
      </c>
      <c r="M324" s="277" t="s">
        <v>20</v>
      </c>
    </row>
    <row r="325" spans="1:13" ht="15.75" x14ac:dyDescent="0.25">
      <c r="A325" s="278" t="s">
        <v>11</v>
      </c>
      <c r="B325" s="35">
        <v>5.25</v>
      </c>
      <c r="C325" s="35">
        <v>4.5</v>
      </c>
      <c r="D325" s="35">
        <v>3.5</v>
      </c>
      <c r="E325" s="314">
        <v>54.5</v>
      </c>
      <c r="F325" s="280">
        <f t="shared" ref="F325" si="37">SUM(B325:E325)</f>
        <v>67.75</v>
      </c>
      <c r="G325" s="37" t="str">
        <f t="shared" ref="G325:G329" si="38">IF(F325&gt;=91,"A1",IF(F325&gt;=81,"A2",IF(F325&gt;=71,"B1",IF(F325&gt;=61,"B2",IF(F325&gt;=51,"C1",IF(F325&gt;=41,"C2",IF(F325&gt;=33,"D","E")))))))</f>
        <v>B2</v>
      </c>
      <c r="H325" s="35">
        <v>7.25</v>
      </c>
      <c r="I325" s="35">
        <v>4</v>
      </c>
      <c r="J325" s="35">
        <v>3.5</v>
      </c>
      <c r="K325" s="281">
        <v>66.5</v>
      </c>
      <c r="L325" s="280">
        <f t="shared" ref="L325" si="39">SUM(H325:K325)</f>
        <v>81.25</v>
      </c>
      <c r="M325" s="424" t="str">
        <f t="shared" ref="M325:M329" si="40">IF(L325&gt;=91,"A1",IF(L325&gt;=81,"A2",IF(L325&gt;=71,"B1",IF(L325&gt;=61,"B2",IF(L325&gt;=51,"C1",IF(L325&gt;=41,"C2",IF(L325&gt;=33,"D","E")))))))</f>
        <v>A2</v>
      </c>
    </row>
    <row r="326" spans="1:13" ht="15.75" x14ac:dyDescent="0.25">
      <c r="A326" s="278" t="s">
        <v>12</v>
      </c>
      <c r="B326" s="314">
        <v>7</v>
      </c>
      <c r="C326" s="35">
        <v>4</v>
      </c>
      <c r="D326" s="35">
        <v>4</v>
      </c>
      <c r="E326" s="35">
        <v>51</v>
      </c>
      <c r="F326" s="280">
        <f t="shared" ref="F326:F329" si="41">(B326+C326+D326+E326)</f>
        <v>66</v>
      </c>
      <c r="G326" s="37" t="str">
        <f t="shared" si="38"/>
        <v>B2</v>
      </c>
      <c r="H326" s="35">
        <v>6.5</v>
      </c>
      <c r="I326" s="35">
        <v>4</v>
      </c>
      <c r="J326" s="35">
        <v>3</v>
      </c>
      <c r="K326" s="283">
        <v>44.5</v>
      </c>
      <c r="L326" s="280">
        <f t="shared" ref="L326:L329" si="42">SUM(H326:K326)</f>
        <v>58</v>
      </c>
      <c r="M326" s="424" t="str">
        <f t="shared" si="40"/>
        <v>C1</v>
      </c>
    </row>
    <row r="327" spans="1:13" ht="15.75" x14ac:dyDescent="0.25">
      <c r="A327" s="278" t="s">
        <v>545</v>
      </c>
      <c r="B327" s="35">
        <v>5.5</v>
      </c>
      <c r="C327" s="35">
        <v>4</v>
      </c>
      <c r="D327" s="35">
        <v>4</v>
      </c>
      <c r="E327" s="35">
        <v>48</v>
      </c>
      <c r="F327" s="37">
        <f t="shared" si="41"/>
        <v>61.5</v>
      </c>
      <c r="G327" s="37" t="str">
        <f t="shared" si="38"/>
        <v>B2</v>
      </c>
      <c r="H327" s="35">
        <v>8.5</v>
      </c>
      <c r="I327" s="35">
        <v>3</v>
      </c>
      <c r="J327" s="35">
        <v>3</v>
      </c>
      <c r="K327" s="283">
        <v>46</v>
      </c>
      <c r="L327" s="280">
        <f t="shared" si="42"/>
        <v>60.5</v>
      </c>
      <c r="M327" s="424" t="str">
        <f t="shared" si="40"/>
        <v>C1</v>
      </c>
    </row>
    <row r="328" spans="1:13" ht="15.75" x14ac:dyDescent="0.25">
      <c r="A328" s="278" t="s">
        <v>23</v>
      </c>
      <c r="B328" s="35">
        <v>6.25</v>
      </c>
      <c r="C328" s="35">
        <v>3</v>
      </c>
      <c r="D328" s="35">
        <v>3</v>
      </c>
      <c r="E328" s="35">
        <v>34.5</v>
      </c>
      <c r="F328" s="37">
        <f t="shared" si="41"/>
        <v>46.75</v>
      </c>
      <c r="G328" s="37" t="str">
        <f t="shared" si="38"/>
        <v>C2</v>
      </c>
      <c r="H328" s="282">
        <v>8.25</v>
      </c>
      <c r="I328" s="327">
        <v>4</v>
      </c>
      <c r="J328" s="284">
        <v>4</v>
      </c>
      <c r="K328" s="283">
        <v>48.5</v>
      </c>
      <c r="L328" s="280">
        <f t="shared" si="42"/>
        <v>64.75</v>
      </c>
      <c r="M328" s="425" t="str">
        <f t="shared" si="40"/>
        <v>B2</v>
      </c>
    </row>
    <row r="329" spans="1:13" ht="15.75" x14ac:dyDescent="0.25">
      <c r="A329" s="278" t="s">
        <v>26</v>
      </c>
      <c r="B329" s="35">
        <v>8.25</v>
      </c>
      <c r="C329" s="35">
        <v>3</v>
      </c>
      <c r="D329" s="35">
        <v>3</v>
      </c>
      <c r="E329" s="35">
        <v>48</v>
      </c>
      <c r="F329" s="280">
        <f t="shared" si="41"/>
        <v>62.25</v>
      </c>
      <c r="G329" s="37" t="str">
        <f t="shared" si="38"/>
        <v>B2</v>
      </c>
      <c r="H329" s="282">
        <v>9.25</v>
      </c>
      <c r="I329" s="35">
        <v>4</v>
      </c>
      <c r="J329" s="35">
        <v>4</v>
      </c>
      <c r="K329" s="283">
        <v>53</v>
      </c>
      <c r="L329" s="280">
        <f t="shared" si="42"/>
        <v>70.25</v>
      </c>
      <c r="M329" s="424" t="str">
        <f t="shared" si="40"/>
        <v>B2</v>
      </c>
    </row>
    <row r="330" spans="1:13" ht="15.75" x14ac:dyDescent="0.25">
      <c r="A330" s="278" t="s">
        <v>510</v>
      </c>
      <c r="B330" s="35"/>
      <c r="C330" s="35"/>
      <c r="D330" s="35"/>
      <c r="E330" s="328">
        <v>38.5</v>
      </c>
      <c r="F330" s="285"/>
      <c r="G330" s="35"/>
      <c r="H330" s="35"/>
      <c r="I330" s="35"/>
      <c r="J330" s="35"/>
      <c r="K330" s="35">
        <v>41</v>
      </c>
      <c r="L330" s="35"/>
      <c r="M330" s="286"/>
    </row>
    <row r="331" spans="1:13" ht="15.75" x14ac:dyDescent="0.25">
      <c r="A331" s="278" t="s">
        <v>546</v>
      </c>
      <c r="B331" s="35"/>
      <c r="C331" s="35"/>
      <c r="D331" s="35"/>
      <c r="E331" s="287">
        <v>33</v>
      </c>
      <c r="F331" s="35"/>
      <c r="G331" s="35"/>
      <c r="H331" s="35"/>
      <c r="I331" s="35"/>
      <c r="J331" s="35"/>
      <c r="K331" s="287">
        <v>26</v>
      </c>
      <c r="L331" s="35"/>
      <c r="M331" s="286"/>
    </row>
    <row r="332" spans="1:13" ht="15.75" x14ac:dyDescent="0.25">
      <c r="A332" s="278" t="s">
        <v>547</v>
      </c>
      <c r="B332" s="35"/>
      <c r="C332" s="35"/>
      <c r="D332" s="35"/>
      <c r="E332" s="35">
        <v>22</v>
      </c>
      <c r="F332" s="35"/>
      <c r="G332" s="35"/>
      <c r="H332" s="35"/>
      <c r="I332" s="35"/>
      <c r="J332" s="35"/>
      <c r="K332" s="35">
        <v>44</v>
      </c>
      <c r="L332" s="35"/>
      <c r="M332" s="286"/>
    </row>
    <row r="333" spans="1:13" ht="15.75" x14ac:dyDescent="0.25">
      <c r="A333" s="278" t="s">
        <v>571</v>
      </c>
      <c r="B333" s="35"/>
      <c r="C333" s="35"/>
      <c r="D333" s="35"/>
      <c r="E333" s="35">
        <v>30</v>
      </c>
      <c r="F333" s="35"/>
      <c r="G333" s="35"/>
      <c r="H333" s="35"/>
      <c r="I333" s="35"/>
      <c r="J333" s="35"/>
      <c r="K333" s="35">
        <v>30</v>
      </c>
      <c r="L333" s="35"/>
      <c r="M333" s="286"/>
    </row>
    <row r="334" spans="1:13" ht="26.25" x14ac:dyDescent="0.25">
      <c r="A334" s="278" t="s">
        <v>549</v>
      </c>
      <c r="B334" s="9">
        <v>500</v>
      </c>
      <c r="C334" s="288" t="s">
        <v>550</v>
      </c>
      <c r="D334" s="289">
        <f>(F325+F326+F327+F328+F329)</f>
        <v>304.25</v>
      </c>
      <c r="E334" s="290"/>
      <c r="F334" s="288" t="s">
        <v>551</v>
      </c>
      <c r="G334" s="289">
        <f>(D334/500)*100</f>
        <v>60.85</v>
      </c>
      <c r="H334" s="290"/>
      <c r="I334" s="291"/>
      <c r="J334" s="550" t="s">
        <v>552</v>
      </c>
      <c r="K334" s="551"/>
      <c r="L334" s="552" t="str">
        <f>IF(G334&gt;=91,"A1",IF(G334&gt;=81,"A2",IF(G334&gt;=71,"B1",IF(G334&gt;=61,"B2",IF(G334&gt;=51,"C1",IF(G334&gt;=41,"C2",IF(G334&gt;=33,"D","E")))))))</f>
        <v>C1</v>
      </c>
      <c r="M334" s="553" t="str">
        <f t="shared" ref="M334:M336" si="43">IF(K334&gt;=91,"A1",IF(K334&gt;=81,"A2",IF(K334&gt;=71,"B1",IF(K334&gt;=61,"B2",IF(K334&gt;=51,"C1",IF(K334&gt;=41,"C2",IF(K334&gt;=33,"D","E")))))))</f>
        <v>E</v>
      </c>
    </row>
    <row r="335" spans="1:13" ht="27.6" customHeight="1" x14ac:dyDescent="0.25">
      <c r="A335" s="292" t="s">
        <v>553</v>
      </c>
      <c r="B335" s="9">
        <v>500</v>
      </c>
      <c r="C335" s="288" t="s">
        <v>554</v>
      </c>
      <c r="D335" s="289">
        <f>(L325+L326+L327+L328+L329)</f>
        <v>334.75</v>
      </c>
      <c r="E335" s="290"/>
      <c r="F335" s="288" t="s">
        <v>555</v>
      </c>
      <c r="G335" s="289">
        <f>D335/500*100</f>
        <v>66.95</v>
      </c>
      <c r="H335" s="289"/>
      <c r="I335" s="293"/>
      <c r="J335" s="550" t="s">
        <v>556</v>
      </c>
      <c r="K335" s="551"/>
      <c r="L335" s="552" t="str">
        <f>IF(G335&gt;=91,"A1",IF(G335&gt;=81,"A2",IF(G335&gt;=71,"B1",IF(G335&gt;=61,"B2",IF(G335&gt;=51,"C1",IF(G335&gt;=41,"C2",IF(G335&gt;=33,"D","E")))))))</f>
        <v>B2</v>
      </c>
      <c r="M335" s="553" t="str">
        <f t="shared" si="43"/>
        <v>E</v>
      </c>
    </row>
    <row r="336" spans="1:13" x14ac:dyDescent="0.25">
      <c r="A336" s="294" t="s">
        <v>557</v>
      </c>
      <c r="B336" s="276">
        <v>1000</v>
      </c>
      <c r="C336" s="276">
        <f>SUM(D334:D335)</f>
        <v>639</v>
      </c>
      <c r="D336" s="567"/>
      <c r="E336" s="568"/>
      <c r="F336" s="295" t="s">
        <v>558</v>
      </c>
      <c r="G336" s="295"/>
      <c r="H336" s="295"/>
      <c r="I336" s="276">
        <f>(C336/1000)*100</f>
        <v>63.9</v>
      </c>
      <c r="J336" s="295" t="s">
        <v>559</v>
      </c>
      <c r="K336" s="295"/>
      <c r="L336" s="569" t="str">
        <f>IF(I336&gt;=91,"A1",IF(I336&gt;=81,"A2",IF(I336&gt;=71,"B1",IF(I336&gt;=61,"B2",IF(I336&gt;=51,"C1",IF(I336&gt;=41,"C2",IF(I336&gt;=33,"D","E")))))))</f>
        <v>B2</v>
      </c>
      <c r="M336" s="570" t="str">
        <f t="shared" si="43"/>
        <v>E</v>
      </c>
    </row>
    <row r="337" spans="1:13" x14ac:dyDescent="0.25">
      <c r="A337" s="571" t="s">
        <v>437</v>
      </c>
      <c r="B337" s="572"/>
      <c r="C337" s="572"/>
      <c r="D337" s="572"/>
      <c r="E337" s="572"/>
      <c r="F337" s="572"/>
      <c r="G337" s="572"/>
      <c r="H337" s="572"/>
      <c r="I337" s="572"/>
      <c r="J337" s="572"/>
      <c r="K337" s="572"/>
      <c r="L337" s="572"/>
      <c r="M337" s="573"/>
    </row>
    <row r="338" spans="1:13" x14ac:dyDescent="0.25">
      <c r="A338" s="546" t="s">
        <v>438</v>
      </c>
      <c r="B338" s="543"/>
      <c r="C338" s="543"/>
      <c r="D338" s="543"/>
      <c r="E338" s="543"/>
      <c r="F338" s="543"/>
      <c r="G338" s="543"/>
      <c r="H338" s="543"/>
      <c r="I338" s="543"/>
      <c r="J338" s="543"/>
      <c r="K338" s="543"/>
      <c r="L338" s="543"/>
      <c r="M338" s="547"/>
    </row>
    <row r="339" spans="1:13" x14ac:dyDescent="0.25">
      <c r="A339" s="546" t="s">
        <v>439</v>
      </c>
      <c r="B339" s="543"/>
      <c r="C339" s="543"/>
      <c r="D339" s="543"/>
      <c r="E339" s="544"/>
      <c r="F339" s="545" t="s">
        <v>560</v>
      </c>
      <c r="G339" s="543"/>
      <c r="H339" s="543"/>
      <c r="I339" s="543"/>
      <c r="J339" s="544"/>
      <c r="K339" s="545" t="s">
        <v>561</v>
      </c>
      <c r="L339" s="543"/>
      <c r="M339" s="547"/>
    </row>
    <row r="340" spans="1:13" x14ac:dyDescent="0.25">
      <c r="A340" s="562" t="s">
        <v>441</v>
      </c>
      <c r="B340" s="560"/>
      <c r="C340" s="560"/>
      <c r="D340" s="560"/>
      <c r="E340" s="563"/>
      <c r="F340" s="552" t="s">
        <v>462</v>
      </c>
      <c r="G340" s="565"/>
      <c r="H340" s="565"/>
      <c r="I340" s="565"/>
      <c r="J340" s="566"/>
      <c r="K340" s="552" t="s">
        <v>457</v>
      </c>
      <c r="L340" s="565"/>
      <c r="M340" s="553"/>
    </row>
    <row r="341" spans="1:13" x14ac:dyDescent="0.25">
      <c r="A341" s="546" t="s">
        <v>442</v>
      </c>
      <c r="B341" s="543"/>
      <c r="C341" s="543"/>
      <c r="D341" s="543"/>
      <c r="E341" s="543"/>
      <c r="F341" s="543"/>
      <c r="G341" s="543"/>
      <c r="H341" s="543"/>
      <c r="I341" s="543"/>
      <c r="J341" s="543"/>
      <c r="K341" s="543"/>
      <c r="L341" s="543"/>
      <c r="M341" s="547"/>
    </row>
    <row r="342" spans="1:13" x14ac:dyDescent="0.25">
      <c r="A342" s="546" t="s">
        <v>439</v>
      </c>
      <c r="B342" s="543"/>
      <c r="C342" s="543"/>
      <c r="D342" s="543"/>
      <c r="E342" s="544"/>
      <c r="F342" s="545" t="s">
        <v>560</v>
      </c>
      <c r="G342" s="543"/>
      <c r="H342" s="543"/>
      <c r="I342" s="543"/>
      <c r="J342" s="544"/>
      <c r="K342" s="545" t="s">
        <v>561</v>
      </c>
      <c r="L342" s="543"/>
      <c r="M342" s="547"/>
    </row>
    <row r="343" spans="1:13" x14ac:dyDescent="0.25">
      <c r="A343" s="554" t="s">
        <v>443</v>
      </c>
      <c r="B343" s="564"/>
      <c r="C343" s="564"/>
      <c r="D343" s="564"/>
      <c r="E343" s="555"/>
      <c r="F343" s="552" t="s">
        <v>457</v>
      </c>
      <c r="G343" s="565"/>
      <c r="H343" s="565"/>
      <c r="I343" s="565"/>
      <c r="J343" s="566"/>
      <c r="K343" s="552" t="s">
        <v>457</v>
      </c>
      <c r="L343" s="565"/>
      <c r="M343" s="553"/>
    </row>
    <row r="344" spans="1:13" x14ac:dyDescent="0.25">
      <c r="A344" s="554" t="s">
        <v>562</v>
      </c>
      <c r="B344" s="564"/>
      <c r="C344" s="564"/>
      <c r="D344" s="564"/>
      <c r="E344" s="555"/>
      <c r="F344" s="552" t="s">
        <v>457</v>
      </c>
      <c r="G344" s="565"/>
      <c r="H344" s="565"/>
      <c r="I344" s="565"/>
      <c r="J344" s="566"/>
      <c r="K344" s="552" t="s">
        <v>457</v>
      </c>
      <c r="L344" s="565"/>
      <c r="M344" s="553"/>
    </row>
    <row r="345" spans="1:13" x14ac:dyDescent="0.25">
      <c r="A345" s="562" t="s">
        <v>444</v>
      </c>
      <c r="B345" s="560"/>
      <c r="C345" s="560"/>
      <c r="D345" s="560"/>
      <c r="E345" s="563"/>
      <c r="F345" s="552" t="s">
        <v>457</v>
      </c>
      <c r="G345" s="565"/>
      <c r="H345" s="565"/>
      <c r="I345" s="565"/>
      <c r="J345" s="566"/>
      <c r="K345" s="552" t="s">
        <v>457</v>
      </c>
      <c r="L345" s="565"/>
      <c r="M345" s="553"/>
    </row>
    <row r="346" spans="1:13" x14ac:dyDescent="0.25">
      <c r="A346" s="562" t="s">
        <v>445</v>
      </c>
      <c r="B346" s="560"/>
      <c r="C346" s="560"/>
      <c r="D346" s="560"/>
      <c r="E346" s="563"/>
      <c r="F346" s="552" t="s">
        <v>457</v>
      </c>
      <c r="G346" s="565"/>
      <c r="H346" s="565"/>
      <c r="I346" s="565"/>
      <c r="J346" s="566"/>
      <c r="K346" s="552" t="s">
        <v>457</v>
      </c>
      <c r="L346" s="565"/>
      <c r="M346" s="553"/>
    </row>
    <row r="347" spans="1:13" x14ac:dyDescent="0.25">
      <c r="A347" s="546" t="s">
        <v>446</v>
      </c>
      <c r="B347" s="543"/>
      <c r="C347" s="543"/>
      <c r="D347" s="543"/>
      <c r="E347" s="543"/>
      <c r="F347" s="543"/>
      <c r="G347" s="543"/>
      <c r="H347" s="543"/>
      <c r="I347" s="543"/>
      <c r="J347" s="543"/>
      <c r="K347" s="543"/>
      <c r="L347" s="543"/>
      <c r="M347" s="547"/>
    </row>
    <row r="348" spans="1:13" x14ac:dyDescent="0.25">
      <c r="A348" s="546" t="s">
        <v>439</v>
      </c>
      <c r="B348" s="543"/>
      <c r="C348" s="543"/>
      <c r="D348" s="543"/>
      <c r="E348" s="544"/>
      <c r="F348" s="545" t="s">
        <v>560</v>
      </c>
      <c r="G348" s="543"/>
      <c r="H348" s="543"/>
      <c r="I348" s="543"/>
      <c r="J348" s="544"/>
      <c r="K348" s="545" t="s">
        <v>561</v>
      </c>
      <c r="L348" s="543"/>
      <c r="M348" s="547"/>
    </row>
    <row r="349" spans="1:13" x14ac:dyDescent="0.25">
      <c r="A349" s="562" t="s">
        <v>447</v>
      </c>
      <c r="B349" s="560"/>
      <c r="C349" s="560"/>
      <c r="D349" s="560"/>
      <c r="E349" s="560"/>
      <c r="F349" s="563"/>
      <c r="G349" s="545" t="s">
        <v>659</v>
      </c>
      <c r="H349" s="543"/>
      <c r="I349" s="543"/>
      <c r="J349" s="543"/>
      <c r="K349" s="543"/>
      <c r="L349" s="543"/>
      <c r="M349" s="547"/>
    </row>
    <row r="350" spans="1:13" ht="42" customHeight="1" x14ac:dyDescent="0.25">
      <c r="A350" s="342" t="s">
        <v>403</v>
      </c>
      <c r="B350" s="552"/>
      <c r="C350" s="565"/>
      <c r="D350" s="565"/>
      <c r="E350" s="565"/>
      <c r="F350" s="565"/>
      <c r="G350" s="565"/>
      <c r="H350" s="565"/>
      <c r="I350" s="565"/>
      <c r="J350" s="565"/>
      <c r="K350" s="565"/>
      <c r="L350" s="565"/>
      <c r="M350" s="553"/>
    </row>
    <row r="351" spans="1:13" x14ac:dyDescent="0.25">
      <c r="A351" s="278" t="s">
        <v>448</v>
      </c>
      <c r="B351" s="552"/>
      <c r="C351" s="565"/>
      <c r="D351" s="565"/>
      <c r="E351" s="565"/>
      <c r="F351" s="565"/>
      <c r="G351" s="565"/>
      <c r="H351" s="565"/>
      <c r="I351" s="565"/>
      <c r="J351" s="565"/>
      <c r="K351" s="565"/>
      <c r="L351" s="565"/>
      <c r="M351" s="553"/>
    </row>
    <row r="352" spans="1:13" x14ac:dyDescent="0.25">
      <c r="A352" s="577" t="s">
        <v>564</v>
      </c>
      <c r="B352" s="578"/>
      <c r="C352" s="579"/>
      <c r="D352" s="586" t="s">
        <v>565</v>
      </c>
      <c r="E352" s="578"/>
      <c r="F352" s="578"/>
      <c r="G352" s="578"/>
      <c r="H352" s="578"/>
      <c r="I352" s="579"/>
      <c r="J352" s="586" t="s">
        <v>566</v>
      </c>
      <c r="K352" s="578"/>
      <c r="L352" s="578"/>
      <c r="M352" s="589"/>
    </row>
    <row r="353" spans="1:13" x14ac:dyDescent="0.25">
      <c r="A353" s="580"/>
      <c r="B353" s="581"/>
      <c r="C353" s="582"/>
      <c r="D353" s="587"/>
      <c r="E353" s="581"/>
      <c r="F353" s="581"/>
      <c r="G353" s="581"/>
      <c r="H353" s="581"/>
      <c r="I353" s="582"/>
      <c r="J353" s="587"/>
      <c r="K353" s="581"/>
      <c r="L353" s="581"/>
      <c r="M353" s="590"/>
    </row>
    <row r="354" spans="1:13" x14ac:dyDescent="0.25">
      <c r="A354" s="580"/>
      <c r="B354" s="581"/>
      <c r="C354" s="582"/>
      <c r="D354" s="587"/>
      <c r="E354" s="581"/>
      <c r="F354" s="581"/>
      <c r="G354" s="581"/>
      <c r="H354" s="581"/>
      <c r="I354" s="582"/>
      <c r="J354" s="587"/>
      <c r="K354" s="581"/>
      <c r="L354" s="581"/>
      <c r="M354" s="590"/>
    </row>
    <row r="355" spans="1:13" x14ac:dyDescent="0.25">
      <c r="A355" s="583"/>
      <c r="B355" s="584"/>
      <c r="C355" s="585"/>
      <c r="D355" s="588"/>
      <c r="E355" s="584"/>
      <c r="F355" s="584"/>
      <c r="G355" s="584"/>
      <c r="H355" s="584"/>
      <c r="I355" s="585"/>
      <c r="J355" s="588"/>
      <c r="K355" s="584"/>
      <c r="L355" s="584"/>
      <c r="M355" s="591"/>
    </row>
    <row r="356" spans="1:13" x14ac:dyDescent="0.25">
      <c r="A356" s="596" t="s">
        <v>449</v>
      </c>
      <c r="B356" s="597"/>
      <c r="C356" s="597"/>
      <c r="D356" s="597"/>
      <c r="E356" s="597"/>
      <c r="F356" s="597"/>
      <c r="G356" s="598"/>
      <c r="H356" s="599" t="s">
        <v>450</v>
      </c>
      <c r="I356" s="597"/>
      <c r="J356" s="597"/>
      <c r="K356" s="597"/>
      <c r="L356" s="597"/>
      <c r="M356" s="600"/>
    </row>
    <row r="357" spans="1:13" x14ac:dyDescent="0.25">
      <c r="A357" s="297" t="s">
        <v>451</v>
      </c>
      <c r="B357" s="599" t="s">
        <v>20</v>
      </c>
      <c r="C357" s="598"/>
      <c r="D357" s="83" t="s">
        <v>451</v>
      </c>
      <c r="E357" s="123"/>
      <c r="F357" s="599" t="s">
        <v>20</v>
      </c>
      <c r="G357" s="598"/>
      <c r="H357" s="298"/>
      <c r="I357" s="298"/>
      <c r="J357" s="299" t="s">
        <v>452</v>
      </c>
      <c r="K357" s="298"/>
      <c r="L357" s="299" t="s">
        <v>20</v>
      </c>
      <c r="M357" s="300"/>
    </row>
    <row r="358" spans="1:13" x14ac:dyDescent="0.25">
      <c r="A358" s="301" t="s">
        <v>453</v>
      </c>
      <c r="B358" s="594" t="s">
        <v>454</v>
      </c>
      <c r="C358" s="595"/>
      <c r="D358" s="594" t="s">
        <v>455</v>
      </c>
      <c r="E358" s="595"/>
      <c r="F358" s="594" t="s">
        <v>456</v>
      </c>
      <c r="G358" s="595"/>
      <c r="H358" s="298"/>
      <c r="I358" s="298"/>
      <c r="J358" s="594">
        <v>3</v>
      </c>
      <c r="K358" s="595"/>
      <c r="L358" s="123" t="s">
        <v>457</v>
      </c>
      <c r="M358" s="300"/>
    </row>
    <row r="359" spans="1:13" x14ac:dyDescent="0.25">
      <c r="A359" s="301" t="s">
        <v>458</v>
      </c>
      <c r="B359" s="594" t="s">
        <v>459</v>
      </c>
      <c r="C359" s="595"/>
      <c r="D359" s="594" t="s">
        <v>460</v>
      </c>
      <c r="E359" s="595"/>
      <c r="F359" s="594" t="s">
        <v>461</v>
      </c>
      <c r="G359" s="595"/>
      <c r="H359" s="298"/>
      <c r="I359" s="298"/>
      <c r="J359" s="594">
        <v>2</v>
      </c>
      <c r="K359" s="595"/>
      <c r="L359" s="123" t="s">
        <v>462</v>
      </c>
      <c r="M359" s="300"/>
    </row>
    <row r="360" spans="1:13" x14ac:dyDescent="0.25">
      <c r="A360" s="301" t="s">
        <v>463</v>
      </c>
      <c r="B360" s="594" t="s">
        <v>464</v>
      </c>
      <c r="C360" s="595"/>
      <c r="D360" s="594" t="s">
        <v>465</v>
      </c>
      <c r="E360" s="595"/>
      <c r="F360" s="594" t="s">
        <v>466</v>
      </c>
      <c r="G360" s="595"/>
      <c r="H360" s="298"/>
      <c r="I360" s="298"/>
      <c r="J360" s="594">
        <v>1</v>
      </c>
      <c r="K360" s="595"/>
      <c r="L360" s="123" t="s">
        <v>467</v>
      </c>
      <c r="M360" s="300"/>
    </row>
    <row r="361" spans="1:13" ht="15.75" thickBot="1" x14ac:dyDescent="0.3">
      <c r="A361" s="302" t="s">
        <v>468</v>
      </c>
      <c r="B361" s="592" t="s">
        <v>469</v>
      </c>
      <c r="C361" s="593"/>
      <c r="D361" s="592" t="s">
        <v>470</v>
      </c>
      <c r="E361" s="593"/>
      <c r="F361" s="592" t="s">
        <v>471</v>
      </c>
      <c r="G361" s="593"/>
      <c r="H361" s="303"/>
      <c r="I361" s="303"/>
      <c r="J361" s="303"/>
      <c r="K361" s="303"/>
      <c r="L361" s="303"/>
      <c r="M361" s="304"/>
    </row>
    <row r="364" spans="1:13" ht="15.75" thickBot="1" x14ac:dyDescent="0.3"/>
    <row r="365" spans="1:13" ht="15.75" x14ac:dyDescent="0.25">
      <c r="A365" s="267"/>
      <c r="B365" s="536" t="s">
        <v>518</v>
      </c>
      <c r="C365" s="536"/>
      <c r="D365" s="536"/>
      <c r="E365" s="536"/>
      <c r="F365" s="536"/>
      <c r="G365" s="536"/>
      <c r="H365" s="536"/>
      <c r="I365" s="537"/>
      <c r="J365" s="538" t="s">
        <v>519</v>
      </c>
      <c r="K365" s="536"/>
      <c r="L365" s="536"/>
      <c r="M365" s="539"/>
    </row>
    <row r="366" spans="1:13" ht="21" x14ac:dyDescent="0.35">
      <c r="A366" s="540" t="s">
        <v>520</v>
      </c>
      <c r="B366" s="541"/>
      <c r="C366" s="541"/>
      <c r="D366" s="541"/>
      <c r="E366" s="541"/>
      <c r="F366" s="541"/>
      <c r="G366" s="541"/>
      <c r="H366" s="541"/>
      <c r="I366" s="541"/>
      <c r="J366" s="541"/>
      <c r="K366" s="541"/>
      <c r="L366" s="541"/>
      <c r="M366" s="542"/>
    </row>
    <row r="367" spans="1:13" ht="21" x14ac:dyDescent="0.35">
      <c r="A367" s="268"/>
      <c r="B367" s="543" t="s">
        <v>521</v>
      </c>
      <c r="C367" s="543"/>
      <c r="D367" s="543"/>
      <c r="E367" s="544"/>
      <c r="F367" s="269" t="s">
        <v>522</v>
      </c>
      <c r="G367" s="269"/>
      <c r="H367" s="545" t="s">
        <v>523</v>
      </c>
      <c r="I367" s="543"/>
      <c r="J367" s="544"/>
      <c r="K367" s="270" t="s">
        <v>524</v>
      </c>
      <c r="L367" s="12"/>
      <c r="M367" s="271"/>
    </row>
    <row r="368" spans="1:13" x14ac:dyDescent="0.25">
      <c r="A368" s="546" t="s">
        <v>525</v>
      </c>
      <c r="B368" s="543"/>
      <c r="C368" s="543"/>
      <c r="D368" s="543"/>
      <c r="E368" s="543"/>
      <c r="F368" s="543"/>
      <c r="G368" s="543"/>
      <c r="H368" s="543"/>
      <c r="I368" s="543"/>
      <c r="J368" s="543"/>
      <c r="K368" s="543"/>
      <c r="L368" s="543"/>
      <c r="M368" s="547"/>
    </row>
    <row r="369" spans="1:13" x14ac:dyDescent="0.25">
      <c r="A369" s="562" t="s">
        <v>526</v>
      </c>
      <c r="B369" s="560"/>
      <c r="C369" s="560"/>
      <c r="D369" s="560"/>
      <c r="E369" s="560"/>
      <c r="F369" s="560"/>
      <c r="G369" s="560"/>
      <c r="H369" s="560"/>
      <c r="I369" s="560"/>
      <c r="J369" s="560"/>
      <c r="K369" s="560"/>
      <c r="L369" s="560"/>
      <c r="M369" s="561"/>
    </row>
    <row r="370" spans="1:13" x14ac:dyDescent="0.25">
      <c r="A370" s="554" t="s">
        <v>527</v>
      </c>
      <c r="B370" s="555"/>
      <c r="C370" s="559" t="s">
        <v>588</v>
      </c>
      <c r="D370" s="560"/>
      <c r="E370" s="560"/>
      <c r="F370" s="560"/>
      <c r="G370" s="563"/>
      <c r="H370" s="273" t="s">
        <v>529</v>
      </c>
      <c r="I370" s="272"/>
      <c r="J370" s="545">
        <v>8</v>
      </c>
      <c r="K370" s="543"/>
      <c r="L370" s="543"/>
      <c r="M370" s="547"/>
    </row>
    <row r="371" spans="1:13" x14ac:dyDescent="0.25">
      <c r="A371" s="554" t="s">
        <v>530</v>
      </c>
      <c r="B371" s="555"/>
      <c r="C371" s="559" t="s">
        <v>399</v>
      </c>
      <c r="D371" s="560"/>
      <c r="E371" s="560"/>
      <c r="F371" s="560"/>
      <c r="G371" s="563"/>
      <c r="H371" s="273" t="s">
        <v>531</v>
      </c>
      <c r="I371" s="272"/>
      <c r="J371" s="559" t="s">
        <v>192</v>
      </c>
      <c r="K371" s="560"/>
      <c r="L371" s="560"/>
      <c r="M371" s="561"/>
    </row>
    <row r="372" spans="1:13" x14ac:dyDescent="0.25">
      <c r="A372" s="554" t="s">
        <v>532</v>
      </c>
      <c r="B372" s="555"/>
      <c r="C372" s="556">
        <v>41290</v>
      </c>
      <c r="D372" s="557"/>
      <c r="E372" s="557"/>
      <c r="F372" s="557"/>
      <c r="G372" s="558"/>
      <c r="H372" s="273" t="s">
        <v>533</v>
      </c>
      <c r="I372" s="272"/>
      <c r="J372" s="559">
        <v>8434822114</v>
      </c>
      <c r="K372" s="560"/>
      <c r="L372" s="560"/>
      <c r="M372" s="561"/>
    </row>
    <row r="373" spans="1:13" x14ac:dyDescent="0.25">
      <c r="A373" s="554" t="s">
        <v>534</v>
      </c>
      <c r="B373" s="555"/>
      <c r="C373" s="559" t="s">
        <v>589</v>
      </c>
      <c r="D373" s="560"/>
      <c r="E373" s="560"/>
      <c r="F373" s="560"/>
      <c r="G373" s="561"/>
      <c r="H373" s="562" t="s">
        <v>18</v>
      </c>
      <c r="I373" s="563"/>
      <c r="J373" s="559" t="s">
        <v>590</v>
      </c>
      <c r="K373" s="560"/>
      <c r="L373" s="560"/>
      <c r="M373" s="561"/>
    </row>
    <row r="374" spans="1:13" x14ac:dyDescent="0.25">
      <c r="A374" s="546" t="s">
        <v>535</v>
      </c>
      <c r="B374" s="543"/>
      <c r="C374" s="543"/>
      <c r="D374" s="543"/>
      <c r="E374" s="543"/>
      <c r="F374" s="543"/>
      <c r="G374" s="543"/>
      <c r="H374" s="543"/>
      <c r="I374" s="543"/>
      <c r="J374" s="543"/>
      <c r="K374" s="543"/>
      <c r="L374" s="543"/>
      <c r="M374" s="547"/>
    </row>
    <row r="375" spans="1:13" x14ac:dyDescent="0.25">
      <c r="A375" s="548" t="s">
        <v>536</v>
      </c>
      <c r="B375" s="545" t="s">
        <v>537</v>
      </c>
      <c r="C375" s="543"/>
      <c r="D375" s="543"/>
      <c r="E375" s="543"/>
      <c r="F375" s="543"/>
      <c r="G375" s="544"/>
      <c r="H375" s="545" t="s">
        <v>538</v>
      </c>
      <c r="I375" s="543"/>
      <c r="J375" s="543"/>
      <c r="K375" s="543"/>
      <c r="L375" s="543"/>
      <c r="M375" s="547"/>
    </row>
    <row r="376" spans="1:13" ht="30" x14ac:dyDescent="0.25">
      <c r="A376" s="549"/>
      <c r="B376" s="274" t="s">
        <v>539</v>
      </c>
      <c r="C376" s="274" t="s">
        <v>570</v>
      </c>
      <c r="D376" s="274" t="s">
        <v>587</v>
      </c>
      <c r="E376" s="274" t="s">
        <v>542</v>
      </c>
      <c r="F376" s="274">
        <v>100</v>
      </c>
      <c r="G376" s="276" t="s">
        <v>20</v>
      </c>
      <c r="H376" s="274" t="s">
        <v>543</v>
      </c>
      <c r="I376" s="274" t="s">
        <v>540</v>
      </c>
      <c r="J376" s="274" t="s">
        <v>587</v>
      </c>
      <c r="K376" s="274" t="s">
        <v>544</v>
      </c>
      <c r="L376" s="274">
        <v>100</v>
      </c>
      <c r="M376" s="277" t="s">
        <v>20</v>
      </c>
    </row>
    <row r="377" spans="1:13" ht="15.75" x14ac:dyDescent="0.25">
      <c r="A377" s="278" t="s">
        <v>11</v>
      </c>
      <c r="B377" s="35">
        <v>5.25</v>
      </c>
      <c r="C377" s="35">
        <v>4</v>
      </c>
      <c r="D377" s="35">
        <v>4</v>
      </c>
      <c r="E377" s="314">
        <v>62.5</v>
      </c>
      <c r="F377" s="280">
        <f t="shared" ref="F377" si="44">SUM(B377:E377)</f>
        <v>75.75</v>
      </c>
      <c r="G377" s="37" t="str">
        <f t="shared" ref="G377:G381" si="45">IF(F377&gt;=91,"A1",IF(F377&gt;=81,"A2",IF(F377&gt;=71,"B1",IF(F377&gt;=61,"B2",IF(F377&gt;=51,"C1",IF(F377&gt;=41,"C2",IF(F377&gt;=33,"D","E")))))))</f>
        <v>B1</v>
      </c>
      <c r="H377" s="35">
        <v>6</v>
      </c>
      <c r="I377" s="35">
        <v>3.5</v>
      </c>
      <c r="J377" s="35">
        <v>3.5</v>
      </c>
      <c r="K377" s="284">
        <v>55</v>
      </c>
      <c r="L377" s="280">
        <f t="shared" ref="L377" si="46">SUM(H377:K377)</f>
        <v>68</v>
      </c>
      <c r="M377" s="424" t="str">
        <f t="shared" ref="M377:M381" si="47">IF(L377&gt;=91,"A1",IF(L377&gt;=81,"A2",IF(L377&gt;=71,"B1",IF(L377&gt;=61,"B2",IF(L377&gt;=51,"C1",IF(L377&gt;=41,"C2",IF(L377&gt;=33,"D","E")))))))</f>
        <v>B2</v>
      </c>
    </row>
    <row r="378" spans="1:13" ht="15.75" x14ac:dyDescent="0.25">
      <c r="A378" s="278" t="s">
        <v>12</v>
      </c>
      <c r="B378" s="314">
        <v>5.75</v>
      </c>
      <c r="C378" s="35">
        <v>4</v>
      </c>
      <c r="D378" s="35">
        <v>4.5</v>
      </c>
      <c r="E378" s="35">
        <v>56</v>
      </c>
      <c r="F378" s="280">
        <f t="shared" ref="F378:F381" si="48">(B378+C378+D378+E378)</f>
        <v>70.25</v>
      </c>
      <c r="G378" s="37" t="str">
        <f t="shared" si="45"/>
        <v>B2</v>
      </c>
      <c r="H378" s="35">
        <v>7.25</v>
      </c>
      <c r="I378" s="35">
        <v>3</v>
      </c>
      <c r="J378" s="35">
        <v>4</v>
      </c>
      <c r="K378" s="35">
        <v>52.5</v>
      </c>
      <c r="L378" s="280">
        <f t="shared" ref="L378:L381" si="49">SUM(H378:K378)</f>
        <v>66.75</v>
      </c>
      <c r="M378" s="424" t="str">
        <f t="shared" si="47"/>
        <v>B2</v>
      </c>
    </row>
    <row r="379" spans="1:13" ht="15.75" x14ac:dyDescent="0.25">
      <c r="A379" s="278" t="s">
        <v>545</v>
      </c>
      <c r="B379" s="35">
        <v>4.25</v>
      </c>
      <c r="C379" s="35">
        <v>3.5</v>
      </c>
      <c r="D379" s="35">
        <v>4</v>
      </c>
      <c r="E379" s="35">
        <v>44.5</v>
      </c>
      <c r="F379" s="37">
        <f t="shared" si="48"/>
        <v>56.25</v>
      </c>
      <c r="G379" s="37" t="str">
        <f t="shared" si="45"/>
        <v>C1</v>
      </c>
      <c r="H379" s="35">
        <v>7.25</v>
      </c>
      <c r="I379" s="35">
        <v>3</v>
      </c>
      <c r="J379" s="35">
        <v>4</v>
      </c>
      <c r="K379" s="35">
        <v>48</v>
      </c>
      <c r="L379" s="280">
        <f t="shared" si="49"/>
        <v>62.25</v>
      </c>
      <c r="M379" s="424" t="str">
        <f t="shared" si="47"/>
        <v>B2</v>
      </c>
    </row>
    <row r="380" spans="1:13" ht="15.75" x14ac:dyDescent="0.25">
      <c r="A380" s="278" t="s">
        <v>23</v>
      </c>
      <c r="B380" s="35">
        <v>6.75</v>
      </c>
      <c r="C380" s="35">
        <v>4</v>
      </c>
      <c r="D380" s="35">
        <v>4</v>
      </c>
      <c r="E380" s="35">
        <v>40.5</v>
      </c>
      <c r="F380" s="37">
        <f t="shared" si="48"/>
        <v>55.25</v>
      </c>
      <c r="G380" s="37" t="str">
        <f t="shared" si="45"/>
        <v>C1</v>
      </c>
      <c r="H380" s="282">
        <v>4.5</v>
      </c>
      <c r="I380" s="322">
        <v>3.5</v>
      </c>
      <c r="J380" s="284">
        <v>4</v>
      </c>
      <c r="K380" s="35">
        <v>43.5</v>
      </c>
      <c r="L380" s="280">
        <f t="shared" si="49"/>
        <v>55.5</v>
      </c>
      <c r="M380" s="425" t="str">
        <f t="shared" si="47"/>
        <v>C1</v>
      </c>
    </row>
    <row r="381" spans="1:13" ht="15.75" x14ac:dyDescent="0.25">
      <c r="A381" s="278" t="s">
        <v>26</v>
      </c>
      <c r="B381" s="35">
        <v>6.75</v>
      </c>
      <c r="C381" s="35">
        <v>4</v>
      </c>
      <c r="D381" s="35">
        <v>4</v>
      </c>
      <c r="E381" s="35">
        <v>54.5</v>
      </c>
      <c r="F381" s="280">
        <f t="shared" si="48"/>
        <v>69.25</v>
      </c>
      <c r="G381" s="37" t="str">
        <f t="shared" si="45"/>
        <v>B2</v>
      </c>
      <c r="H381" s="282">
        <v>9</v>
      </c>
      <c r="I381" s="35">
        <v>4</v>
      </c>
      <c r="J381" s="35">
        <v>5</v>
      </c>
      <c r="K381" s="35">
        <v>64.5</v>
      </c>
      <c r="L381" s="280">
        <f t="shared" si="49"/>
        <v>82.5</v>
      </c>
      <c r="M381" s="424" t="str">
        <f t="shared" si="47"/>
        <v>A2</v>
      </c>
    </row>
    <row r="382" spans="1:13" ht="15.75" x14ac:dyDescent="0.25">
      <c r="A382" s="278" t="s">
        <v>510</v>
      </c>
      <c r="B382" s="35"/>
      <c r="C382" s="35"/>
      <c r="D382" s="35"/>
      <c r="E382" s="328">
        <v>34.5</v>
      </c>
      <c r="F382" s="285"/>
      <c r="G382" s="35"/>
      <c r="H382" s="35"/>
      <c r="I382" s="35"/>
      <c r="J382" s="35"/>
      <c r="K382" s="35">
        <v>34.5</v>
      </c>
      <c r="L382" s="35"/>
      <c r="M382" s="286"/>
    </row>
    <row r="383" spans="1:13" ht="15.75" x14ac:dyDescent="0.25">
      <c r="A383" s="278" t="s">
        <v>546</v>
      </c>
      <c r="B383" s="35"/>
      <c r="C383" s="35"/>
      <c r="D383" s="35"/>
      <c r="E383" s="287">
        <v>32.5</v>
      </c>
      <c r="F383" s="35"/>
      <c r="G383" s="35"/>
      <c r="H383" s="35"/>
      <c r="I383" s="35"/>
      <c r="J383" s="35"/>
      <c r="K383" s="287">
        <v>26.5</v>
      </c>
      <c r="L383" s="35"/>
      <c r="M383" s="286"/>
    </row>
    <row r="384" spans="1:13" ht="15.75" x14ac:dyDescent="0.25">
      <c r="A384" s="278" t="s">
        <v>547</v>
      </c>
      <c r="B384" s="35"/>
      <c r="C384" s="35"/>
      <c r="D384" s="35"/>
      <c r="E384" s="35">
        <v>22</v>
      </c>
      <c r="F384" s="35"/>
      <c r="G384" s="35"/>
      <c r="H384" s="35"/>
      <c r="I384" s="35"/>
      <c r="J384" s="35"/>
      <c r="K384" s="35">
        <v>29.5</v>
      </c>
      <c r="L384" s="35"/>
      <c r="M384" s="286"/>
    </row>
    <row r="385" spans="1:13" ht="15.75" x14ac:dyDescent="0.25">
      <c r="A385" s="278" t="s">
        <v>571</v>
      </c>
      <c r="B385" s="35"/>
      <c r="C385" s="35"/>
      <c r="D385" s="35"/>
      <c r="E385" s="35">
        <v>31.5</v>
      </c>
      <c r="F385" s="35"/>
      <c r="G385" s="35"/>
      <c r="H385" s="35"/>
      <c r="I385" s="35"/>
      <c r="J385" s="35"/>
      <c r="K385" s="35">
        <v>33.5</v>
      </c>
      <c r="L385" s="35"/>
      <c r="M385" s="286"/>
    </row>
    <row r="386" spans="1:13" ht="26.25" x14ac:dyDescent="0.25">
      <c r="A386" s="278" t="s">
        <v>549</v>
      </c>
      <c r="B386" s="9">
        <v>500</v>
      </c>
      <c r="C386" s="288" t="s">
        <v>550</v>
      </c>
      <c r="D386" s="289">
        <f>(F377+F378+F379+F380+F381)</f>
        <v>326.75</v>
      </c>
      <c r="E386" s="290"/>
      <c r="F386" s="288" t="s">
        <v>551</v>
      </c>
      <c r="G386" s="289">
        <f>(D386/500)*100</f>
        <v>65.349999999999994</v>
      </c>
      <c r="H386" s="290"/>
      <c r="I386" s="291"/>
      <c r="J386" s="550" t="s">
        <v>552</v>
      </c>
      <c r="K386" s="551"/>
      <c r="L386" s="552" t="str">
        <f>IF(G386&gt;=91,"A1",IF(G386&gt;=81,"A2",IF(G386&gt;=71,"B1",IF(G386&gt;=61,"B2",IF(G386&gt;=51,"C1",IF(G386&gt;=41,"C2",IF(G386&gt;=33,"D","E")))))))</f>
        <v>B2</v>
      </c>
      <c r="M386" s="553" t="str">
        <f t="shared" ref="M386:M388" si="50">IF(K386&gt;=91,"A1",IF(K386&gt;=81,"A2",IF(K386&gt;=71,"B1",IF(K386&gt;=61,"B2",IF(K386&gt;=51,"C1",IF(K386&gt;=41,"C2",IF(K386&gt;=33,"D","E")))))))</f>
        <v>E</v>
      </c>
    </row>
    <row r="387" spans="1:13" ht="27.6" customHeight="1" x14ac:dyDescent="0.25">
      <c r="A387" s="292" t="s">
        <v>553</v>
      </c>
      <c r="B387" s="9">
        <v>500</v>
      </c>
      <c r="C387" s="288" t="s">
        <v>554</v>
      </c>
      <c r="D387" s="289">
        <f>(L377+L378+L379+L380+L381)</f>
        <v>335</v>
      </c>
      <c r="E387" s="290"/>
      <c r="F387" s="288" t="s">
        <v>555</v>
      </c>
      <c r="G387" s="289">
        <f>D387/500*100</f>
        <v>67</v>
      </c>
      <c r="H387" s="289"/>
      <c r="I387" s="293"/>
      <c r="J387" s="550" t="s">
        <v>556</v>
      </c>
      <c r="K387" s="551"/>
      <c r="L387" s="552" t="str">
        <f>IF(G387&gt;=91,"A1",IF(G387&gt;=81,"A2",IF(G387&gt;=71,"B1",IF(G387&gt;=61,"B2",IF(G387&gt;=51,"C1",IF(G387&gt;=41,"C2",IF(G387&gt;=33,"D","E")))))))</f>
        <v>B2</v>
      </c>
      <c r="M387" s="553" t="str">
        <f t="shared" si="50"/>
        <v>E</v>
      </c>
    </row>
    <row r="388" spans="1:13" x14ac:dyDescent="0.25">
      <c r="A388" s="294" t="s">
        <v>557</v>
      </c>
      <c r="B388" s="276">
        <v>1000</v>
      </c>
      <c r="C388" s="276">
        <f>SUM(D386:D387)</f>
        <v>661.75</v>
      </c>
      <c r="D388" s="567"/>
      <c r="E388" s="568"/>
      <c r="F388" s="295" t="s">
        <v>558</v>
      </c>
      <c r="G388" s="295"/>
      <c r="H388" s="295"/>
      <c r="I388" s="276">
        <f>(C388/1000)*100</f>
        <v>66.174999999999997</v>
      </c>
      <c r="J388" s="295" t="s">
        <v>559</v>
      </c>
      <c r="K388" s="295"/>
      <c r="L388" s="569" t="str">
        <f>IF(I388&gt;=91,"A1",IF(I388&gt;=81,"A2",IF(I388&gt;=71,"B1",IF(I388&gt;=61,"B2",IF(I388&gt;=51,"C1",IF(I388&gt;=41,"C2",IF(I388&gt;=33,"D","E")))))))</f>
        <v>B2</v>
      </c>
      <c r="M388" s="570" t="str">
        <f t="shared" si="50"/>
        <v>E</v>
      </c>
    </row>
    <row r="389" spans="1:13" x14ac:dyDescent="0.25">
      <c r="A389" s="571" t="s">
        <v>437</v>
      </c>
      <c r="B389" s="572"/>
      <c r="C389" s="572"/>
      <c r="D389" s="572"/>
      <c r="E389" s="572"/>
      <c r="F389" s="572"/>
      <c r="G389" s="572"/>
      <c r="H389" s="572"/>
      <c r="I389" s="572"/>
      <c r="J389" s="572"/>
      <c r="K389" s="572"/>
      <c r="L389" s="572"/>
      <c r="M389" s="573"/>
    </row>
    <row r="390" spans="1:13" x14ac:dyDescent="0.25">
      <c r="A390" s="546" t="s">
        <v>438</v>
      </c>
      <c r="B390" s="543"/>
      <c r="C390" s="543"/>
      <c r="D390" s="543"/>
      <c r="E390" s="543"/>
      <c r="F390" s="543"/>
      <c r="G390" s="543"/>
      <c r="H390" s="543"/>
      <c r="I390" s="543"/>
      <c r="J390" s="543"/>
      <c r="K390" s="543"/>
      <c r="L390" s="543"/>
      <c r="M390" s="547"/>
    </row>
    <row r="391" spans="1:13" x14ac:dyDescent="0.25">
      <c r="A391" s="546" t="s">
        <v>439</v>
      </c>
      <c r="B391" s="543"/>
      <c r="C391" s="543"/>
      <c r="D391" s="543"/>
      <c r="E391" s="544"/>
      <c r="F391" s="545" t="s">
        <v>560</v>
      </c>
      <c r="G391" s="543"/>
      <c r="H391" s="543"/>
      <c r="I391" s="543"/>
      <c r="J391" s="544"/>
      <c r="K391" s="545" t="s">
        <v>561</v>
      </c>
      <c r="L391" s="543"/>
      <c r="M391" s="547"/>
    </row>
    <row r="392" spans="1:13" x14ac:dyDescent="0.25">
      <c r="A392" s="562" t="s">
        <v>441</v>
      </c>
      <c r="B392" s="560"/>
      <c r="C392" s="560"/>
      <c r="D392" s="560"/>
      <c r="E392" s="563"/>
      <c r="F392" s="552" t="s">
        <v>462</v>
      </c>
      <c r="G392" s="565"/>
      <c r="H392" s="565"/>
      <c r="I392" s="565"/>
      <c r="J392" s="566"/>
      <c r="K392" s="552" t="s">
        <v>457</v>
      </c>
      <c r="L392" s="565"/>
      <c r="M392" s="553"/>
    </row>
    <row r="393" spans="1:13" x14ac:dyDescent="0.25">
      <c r="A393" s="546" t="s">
        <v>442</v>
      </c>
      <c r="B393" s="543"/>
      <c r="C393" s="543"/>
      <c r="D393" s="543"/>
      <c r="E393" s="543"/>
      <c r="F393" s="543"/>
      <c r="G393" s="543"/>
      <c r="H393" s="543"/>
      <c r="I393" s="543"/>
      <c r="J393" s="543"/>
      <c r="K393" s="543"/>
      <c r="L393" s="543"/>
      <c r="M393" s="547"/>
    </row>
    <row r="394" spans="1:13" x14ac:dyDescent="0.25">
      <c r="A394" s="546" t="s">
        <v>439</v>
      </c>
      <c r="B394" s="543"/>
      <c r="C394" s="543"/>
      <c r="D394" s="543"/>
      <c r="E394" s="544"/>
      <c r="F394" s="545" t="s">
        <v>560</v>
      </c>
      <c r="G394" s="543"/>
      <c r="H394" s="543"/>
      <c r="I394" s="543"/>
      <c r="J394" s="544"/>
      <c r="K394" s="545" t="s">
        <v>561</v>
      </c>
      <c r="L394" s="543"/>
      <c r="M394" s="547"/>
    </row>
    <row r="395" spans="1:13" x14ac:dyDescent="0.25">
      <c r="A395" s="554" t="s">
        <v>443</v>
      </c>
      <c r="B395" s="564"/>
      <c r="C395" s="564"/>
      <c r="D395" s="564"/>
      <c r="E395" s="555"/>
      <c r="F395" s="552" t="s">
        <v>462</v>
      </c>
      <c r="G395" s="565"/>
      <c r="H395" s="565"/>
      <c r="I395" s="565"/>
      <c r="J395" s="566"/>
      <c r="K395" s="552" t="s">
        <v>462</v>
      </c>
      <c r="L395" s="565"/>
      <c r="M395" s="553"/>
    </row>
    <row r="396" spans="1:13" x14ac:dyDescent="0.25">
      <c r="A396" s="554" t="s">
        <v>562</v>
      </c>
      <c r="B396" s="564"/>
      <c r="C396" s="564"/>
      <c r="D396" s="564"/>
      <c r="E396" s="555"/>
      <c r="F396" s="552" t="s">
        <v>462</v>
      </c>
      <c r="G396" s="565"/>
      <c r="H396" s="565"/>
      <c r="I396" s="565"/>
      <c r="J396" s="566"/>
      <c r="K396" s="552" t="s">
        <v>462</v>
      </c>
      <c r="L396" s="565"/>
      <c r="M396" s="553"/>
    </row>
    <row r="397" spans="1:13" x14ac:dyDescent="0.25">
      <c r="A397" s="562" t="s">
        <v>444</v>
      </c>
      <c r="B397" s="560"/>
      <c r="C397" s="560"/>
      <c r="D397" s="560"/>
      <c r="E397" s="563"/>
      <c r="F397" s="552" t="s">
        <v>457</v>
      </c>
      <c r="G397" s="565"/>
      <c r="H397" s="565"/>
      <c r="I397" s="565"/>
      <c r="J397" s="566"/>
      <c r="K397" s="552" t="s">
        <v>457</v>
      </c>
      <c r="L397" s="565"/>
      <c r="M397" s="553"/>
    </row>
    <row r="398" spans="1:13" x14ac:dyDescent="0.25">
      <c r="A398" s="562" t="s">
        <v>445</v>
      </c>
      <c r="B398" s="560"/>
      <c r="C398" s="560"/>
      <c r="D398" s="560"/>
      <c r="E398" s="563"/>
      <c r="F398" s="552" t="s">
        <v>457</v>
      </c>
      <c r="G398" s="565"/>
      <c r="H398" s="565"/>
      <c r="I398" s="565"/>
      <c r="J398" s="566"/>
      <c r="K398" s="552" t="s">
        <v>462</v>
      </c>
      <c r="L398" s="565"/>
      <c r="M398" s="553"/>
    </row>
    <row r="399" spans="1:13" x14ac:dyDescent="0.25">
      <c r="A399" s="546" t="s">
        <v>446</v>
      </c>
      <c r="B399" s="543"/>
      <c r="C399" s="543"/>
      <c r="D399" s="543"/>
      <c r="E399" s="543"/>
      <c r="F399" s="543"/>
      <c r="G399" s="543"/>
      <c r="H399" s="543"/>
      <c r="I399" s="543"/>
      <c r="J399" s="543"/>
      <c r="K399" s="543"/>
      <c r="L399" s="543"/>
      <c r="M399" s="547"/>
    </row>
    <row r="400" spans="1:13" x14ac:dyDescent="0.25">
      <c r="A400" s="546" t="s">
        <v>439</v>
      </c>
      <c r="B400" s="543"/>
      <c r="C400" s="543"/>
      <c r="D400" s="543"/>
      <c r="E400" s="544"/>
      <c r="F400" s="545" t="s">
        <v>560</v>
      </c>
      <c r="G400" s="543"/>
      <c r="H400" s="543"/>
      <c r="I400" s="543"/>
      <c r="J400" s="544"/>
      <c r="K400" s="545" t="s">
        <v>561</v>
      </c>
      <c r="L400" s="543"/>
      <c r="M400" s="547"/>
    </row>
    <row r="401" spans="1:13" x14ac:dyDescent="0.25">
      <c r="A401" s="562" t="s">
        <v>447</v>
      </c>
      <c r="B401" s="560"/>
      <c r="C401" s="560"/>
      <c r="D401" s="560"/>
      <c r="E401" s="560"/>
      <c r="F401" s="563"/>
      <c r="G401" s="545" t="s">
        <v>661</v>
      </c>
      <c r="H401" s="543"/>
      <c r="I401" s="543"/>
      <c r="J401" s="543"/>
      <c r="K401" s="543"/>
      <c r="L401" s="543"/>
      <c r="M401" s="547"/>
    </row>
    <row r="402" spans="1:13" ht="42" customHeight="1" x14ac:dyDescent="0.25">
      <c r="A402" s="342" t="s">
        <v>403</v>
      </c>
      <c r="B402" s="552"/>
      <c r="C402" s="565"/>
      <c r="D402" s="565"/>
      <c r="E402" s="565"/>
      <c r="F402" s="565"/>
      <c r="G402" s="565"/>
      <c r="H402" s="565"/>
      <c r="I402" s="565"/>
      <c r="J402" s="565"/>
      <c r="K402" s="565"/>
      <c r="L402" s="565"/>
      <c r="M402" s="553"/>
    </row>
    <row r="403" spans="1:13" x14ac:dyDescent="0.25">
      <c r="A403" s="278" t="s">
        <v>448</v>
      </c>
      <c r="B403" s="552"/>
      <c r="C403" s="565"/>
      <c r="D403" s="565"/>
      <c r="E403" s="565"/>
      <c r="F403" s="565"/>
      <c r="G403" s="565"/>
      <c r="H403" s="565"/>
      <c r="I403" s="565"/>
      <c r="J403" s="565"/>
      <c r="K403" s="565"/>
      <c r="L403" s="565"/>
      <c r="M403" s="553"/>
    </row>
    <row r="404" spans="1:13" x14ac:dyDescent="0.25">
      <c r="A404" s="577" t="s">
        <v>564</v>
      </c>
      <c r="B404" s="578"/>
      <c r="C404" s="579"/>
      <c r="D404" s="586" t="s">
        <v>565</v>
      </c>
      <c r="E404" s="578"/>
      <c r="F404" s="578"/>
      <c r="G404" s="578"/>
      <c r="H404" s="578"/>
      <c r="I404" s="579"/>
      <c r="J404" s="586" t="s">
        <v>566</v>
      </c>
      <c r="K404" s="578"/>
      <c r="L404" s="578"/>
      <c r="M404" s="589"/>
    </row>
    <row r="405" spans="1:13" x14ac:dyDescent="0.25">
      <c r="A405" s="580"/>
      <c r="B405" s="581"/>
      <c r="C405" s="582"/>
      <c r="D405" s="587"/>
      <c r="E405" s="581"/>
      <c r="F405" s="581"/>
      <c r="G405" s="581"/>
      <c r="H405" s="581"/>
      <c r="I405" s="582"/>
      <c r="J405" s="587"/>
      <c r="K405" s="581"/>
      <c r="L405" s="581"/>
      <c r="M405" s="590"/>
    </row>
    <row r="406" spans="1:13" x14ac:dyDescent="0.25">
      <c r="A406" s="580"/>
      <c r="B406" s="581"/>
      <c r="C406" s="582"/>
      <c r="D406" s="587"/>
      <c r="E406" s="581"/>
      <c r="F406" s="581"/>
      <c r="G406" s="581"/>
      <c r="H406" s="581"/>
      <c r="I406" s="582"/>
      <c r="J406" s="587"/>
      <c r="K406" s="581"/>
      <c r="L406" s="581"/>
      <c r="M406" s="590"/>
    </row>
    <row r="407" spans="1:13" x14ac:dyDescent="0.25">
      <c r="A407" s="583"/>
      <c r="B407" s="584"/>
      <c r="C407" s="585"/>
      <c r="D407" s="588"/>
      <c r="E407" s="584"/>
      <c r="F407" s="584"/>
      <c r="G407" s="584"/>
      <c r="H407" s="584"/>
      <c r="I407" s="585"/>
      <c r="J407" s="588"/>
      <c r="K407" s="584"/>
      <c r="L407" s="584"/>
      <c r="M407" s="591"/>
    </row>
    <row r="408" spans="1:13" x14ac:dyDescent="0.25">
      <c r="A408" s="596" t="s">
        <v>449</v>
      </c>
      <c r="B408" s="597"/>
      <c r="C408" s="597"/>
      <c r="D408" s="597"/>
      <c r="E408" s="597"/>
      <c r="F408" s="597"/>
      <c r="G408" s="598"/>
      <c r="H408" s="599" t="s">
        <v>450</v>
      </c>
      <c r="I408" s="597"/>
      <c r="J408" s="597"/>
      <c r="K408" s="597"/>
      <c r="L408" s="597"/>
      <c r="M408" s="600"/>
    </row>
    <row r="409" spans="1:13" x14ac:dyDescent="0.25">
      <c r="A409" s="297" t="s">
        <v>451</v>
      </c>
      <c r="B409" s="599" t="s">
        <v>20</v>
      </c>
      <c r="C409" s="598"/>
      <c r="D409" s="83" t="s">
        <v>451</v>
      </c>
      <c r="E409" s="123"/>
      <c r="F409" s="599" t="s">
        <v>20</v>
      </c>
      <c r="G409" s="598"/>
      <c r="H409" s="298"/>
      <c r="I409" s="298"/>
      <c r="J409" s="299" t="s">
        <v>452</v>
      </c>
      <c r="K409" s="298"/>
      <c r="L409" s="299" t="s">
        <v>20</v>
      </c>
      <c r="M409" s="300"/>
    </row>
    <row r="410" spans="1:13" x14ac:dyDescent="0.25">
      <c r="A410" s="301" t="s">
        <v>453</v>
      </c>
      <c r="B410" s="594" t="s">
        <v>454</v>
      </c>
      <c r="C410" s="595"/>
      <c r="D410" s="594" t="s">
        <v>455</v>
      </c>
      <c r="E410" s="595"/>
      <c r="F410" s="594" t="s">
        <v>456</v>
      </c>
      <c r="G410" s="595"/>
      <c r="H410" s="298"/>
      <c r="I410" s="298"/>
      <c r="J410" s="594">
        <v>3</v>
      </c>
      <c r="K410" s="595"/>
      <c r="L410" s="123" t="s">
        <v>457</v>
      </c>
      <c r="M410" s="300"/>
    </row>
    <row r="411" spans="1:13" x14ac:dyDescent="0.25">
      <c r="A411" s="301" t="s">
        <v>458</v>
      </c>
      <c r="B411" s="594" t="s">
        <v>459</v>
      </c>
      <c r="C411" s="595"/>
      <c r="D411" s="594" t="s">
        <v>460</v>
      </c>
      <c r="E411" s="595"/>
      <c r="F411" s="594" t="s">
        <v>461</v>
      </c>
      <c r="G411" s="595"/>
      <c r="H411" s="298"/>
      <c r="I411" s="298"/>
      <c r="J411" s="594">
        <v>2</v>
      </c>
      <c r="K411" s="595"/>
      <c r="L411" s="123" t="s">
        <v>462</v>
      </c>
      <c r="M411" s="300"/>
    </row>
    <row r="412" spans="1:13" x14ac:dyDescent="0.25">
      <c r="A412" s="301" t="s">
        <v>463</v>
      </c>
      <c r="B412" s="594" t="s">
        <v>464</v>
      </c>
      <c r="C412" s="595"/>
      <c r="D412" s="594" t="s">
        <v>465</v>
      </c>
      <c r="E412" s="595"/>
      <c r="F412" s="594" t="s">
        <v>466</v>
      </c>
      <c r="G412" s="595"/>
      <c r="H412" s="298"/>
      <c r="I412" s="298"/>
      <c r="J412" s="594">
        <v>1</v>
      </c>
      <c r="K412" s="595"/>
      <c r="L412" s="123" t="s">
        <v>467</v>
      </c>
      <c r="M412" s="300"/>
    </row>
    <row r="413" spans="1:13" ht="15.75" thickBot="1" x14ac:dyDescent="0.3">
      <c r="A413" s="302" t="s">
        <v>468</v>
      </c>
      <c r="B413" s="592" t="s">
        <v>469</v>
      </c>
      <c r="C413" s="593"/>
      <c r="D413" s="592" t="s">
        <v>470</v>
      </c>
      <c r="E413" s="593"/>
      <c r="F413" s="592" t="s">
        <v>471</v>
      </c>
      <c r="G413" s="593"/>
      <c r="H413" s="303"/>
      <c r="I413" s="303"/>
      <c r="J413" s="303"/>
      <c r="K413" s="303"/>
      <c r="L413" s="303"/>
      <c r="M413" s="304"/>
    </row>
    <row r="416" spans="1:13" ht="15.75" thickBot="1" x14ac:dyDescent="0.3"/>
    <row r="417" spans="1:13" ht="15.75" x14ac:dyDescent="0.25">
      <c r="A417" s="267"/>
      <c r="B417" s="536" t="s">
        <v>518</v>
      </c>
      <c r="C417" s="536"/>
      <c r="D417" s="536"/>
      <c r="E417" s="536"/>
      <c r="F417" s="536"/>
      <c r="G417" s="536"/>
      <c r="H417" s="536"/>
      <c r="I417" s="537"/>
      <c r="J417" s="538" t="s">
        <v>519</v>
      </c>
      <c r="K417" s="536"/>
      <c r="L417" s="536"/>
      <c r="M417" s="539"/>
    </row>
    <row r="418" spans="1:13" ht="21" x14ac:dyDescent="0.35">
      <c r="A418" s="540" t="s">
        <v>520</v>
      </c>
      <c r="B418" s="541"/>
      <c r="C418" s="541"/>
      <c r="D418" s="541"/>
      <c r="E418" s="541"/>
      <c r="F418" s="541"/>
      <c r="G418" s="541"/>
      <c r="H418" s="541"/>
      <c r="I418" s="541"/>
      <c r="J418" s="541"/>
      <c r="K418" s="541"/>
      <c r="L418" s="541"/>
      <c r="M418" s="542"/>
    </row>
    <row r="419" spans="1:13" ht="21" x14ac:dyDescent="0.35">
      <c r="A419" s="268"/>
      <c r="B419" s="543" t="s">
        <v>521</v>
      </c>
      <c r="C419" s="543"/>
      <c r="D419" s="543"/>
      <c r="E419" s="544"/>
      <c r="F419" s="269" t="s">
        <v>522</v>
      </c>
      <c r="G419" s="269"/>
      <c r="H419" s="545" t="s">
        <v>523</v>
      </c>
      <c r="I419" s="543"/>
      <c r="J419" s="544"/>
      <c r="K419" s="270" t="s">
        <v>524</v>
      </c>
      <c r="L419" s="12"/>
      <c r="M419" s="271"/>
    </row>
    <row r="420" spans="1:13" x14ac:dyDescent="0.25">
      <c r="A420" s="546" t="s">
        <v>525</v>
      </c>
      <c r="B420" s="543"/>
      <c r="C420" s="543"/>
      <c r="D420" s="543"/>
      <c r="E420" s="543"/>
      <c r="F420" s="543"/>
      <c r="G420" s="543"/>
      <c r="H420" s="543"/>
      <c r="I420" s="543"/>
      <c r="J420" s="543"/>
      <c r="K420" s="543"/>
      <c r="L420" s="543"/>
      <c r="M420" s="547"/>
    </row>
    <row r="421" spans="1:13" x14ac:dyDescent="0.25">
      <c r="A421" s="562" t="s">
        <v>526</v>
      </c>
      <c r="B421" s="560"/>
      <c r="C421" s="560"/>
      <c r="D421" s="560"/>
      <c r="E421" s="560"/>
      <c r="F421" s="560"/>
      <c r="G421" s="560"/>
      <c r="H421" s="560"/>
      <c r="I421" s="560"/>
      <c r="J421" s="560"/>
      <c r="K421" s="560"/>
      <c r="L421" s="560"/>
      <c r="M421" s="561"/>
    </row>
    <row r="422" spans="1:13" x14ac:dyDescent="0.25">
      <c r="A422" s="554" t="s">
        <v>527</v>
      </c>
      <c r="B422" s="555"/>
      <c r="C422" s="559" t="s">
        <v>591</v>
      </c>
      <c r="D422" s="560"/>
      <c r="E422" s="560"/>
      <c r="F422" s="560"/>
      <c r="G422" s="563"/>
      <c r="H422" s="273" t="s">
        <v>529</v>
      </c>
      <c r="I422" s="272"/>
      <c r="J422" s="545">
        <v>9</v>
      </c>
      <c r="K422" s="543"/>
      <c r="L422" s="543"/>
      <c r="M422" s="547"/>
    </row>
    <row r="423" spans="1:13" x14ac:dyDescent="0.25">
      <c r="A423" s="554" t="s">
        <v>530</v>
      </c>
      <c r="B423" s="555"/>
      <c r="C423" s="559" t="s">
        <v>399</v>
      </c>
      <c r="D423" s="560"/>
      <c r="E423" s="560"/>
      <c r="F423" s="560"/>
      <c r="G423" s="563"/>
      <c r="H423" s="273" t="s">
        <v>531</v>
      </c>
      <c r="I423" s="272"/>
      <c r="J423" s="559" t="s">
        <v>203</v>
      </c>
      <c r="K423" s="560"/>
      <c r="L423" s="560"/>
      <c r="M423" s="561"/>
    </row>
    <row r="424" spans="1:13" x14ac:dyDescent="0.25">
      <c r="A424" s="554" t="s">
        <v>532</v>
      </c>
      <c r="B424" s="555"/>
      <c r="C424" s="556">
        <v>40787</v>
      </c>
      <c r="D424" s="557"/>
      <c r="E424" s="557"/>
      <c r="F424" s="557"/>
      <c r="G424" s="558"/>
      <c r="H424" s="273" t="s">
        <v>533</v>
      </c>
      <c r="I424" s="272"/>
      <c r="J424" s="559">
        <v>7006172316</v>
      </c>
      <c r="K424" s="560"/>
      <c r="L424" s="560"/>
      <c r="M424" s="561"/>
    </row>
    <row r="425" spans="1:13" x14ac:dyDescent="0.25">
      <c r="A425" s="554" t="s">
        <v>534</v>
      </c>
      <c r="B425" s="555"/>
      <c r="C425" s="559" t="s">
        <v>592</v>
      </c>
      <c r="D425" s="560"/>
      <c r="E425" s="560"/>
      <c r="F425" s="560"/>
      <c r="G425" s="561"/>
      <c r="H425" s="562" t="s">
        <v>18</v>
      </c>
      <c r="I425" s="563"/>
      <c r="J425" s="559" t="s">
        <v>593</v>
      </c>
      <c r="K425" s="560"/>
      <c r="L425" s="560"/>
      <c r="M425" s="561"/>
    </row>
    <row r="426" spans="1:13" x14ac:dyDescent="0.25">
      <c r="A426" s="546" t="s">
        <v>535</v>
      </c>
      <c r="B426" s="543"/>
      <c r="C426" s="543"/>
      <c r="D426" s="543"/>
      <c r="E426" s="543"/>
      <c r="F426" s="543"/>
      <c r="G426" s="543"/>
      <c r="H426" s="543"/>
      <c r="I426" s="543"/>
      <c r="J426" s="543"/>
      <c r="K426" s="543"/>
      <c r="L426" s="543"/>
      <c r="M426" s="547"/>
    </row>
    <row r="427" spans="1:13" x14ac:dyDescent="0.25">
      <c r="A427" s="548" t="s">
        <v>536</v>
      </c>
      <c r="B427" s="545" t="s">
        <v>537</v>
      </c>
      <c r="C427" s="543"/>
      <c r="D427" s="543"/>
      <c r="E427" s="543"/>
      <c r="F427" s="543"/>
      <c r="G427" s="544"/>
      <c r="H427" s="545" t="s">
        <v>538</v>
      </c>
      <c r="I427" s="543"/>
      <c r="J427" s="543"/>
      <c r="K427" s="543"/>
      <c r="L427" s="543"/>
      <c r="M427" s="547"/>
    </row>
    <row r="428" spans="1:13" ht="30" x14ac:dyDescent="0.25">
      <c r="A428" s="549"/>
      <c r="B428" s="274" t="s">
        <v>539</v>
      </c>
      <c r="C428" s="274" t="s">
        <v>570</v>
      </c>
      <c r="D428" s="274" t="s">
        <v>587</v>
      </c>
      <c r="E428" s="274" t="s">
        <v>542</v>
      </c>
      <c r="F428" s="274">
        <v>100</v>
      </c>
      <c r="G428" s="276" t="s">
        <v>20</v>
      </c>
      <c r="H428" s="274" t="s">
        <v>543</v>
      </c>
      <c r="I428" s="274" t="s">
        <v>594</v>
      </c>
      <c r="J428" s="274" t="s">
        <v>587</v>
      </c>
      <c r="K428" s="274" t="s">
        <v>544</v>
      </c>
      <c r="L428" s="274">
        <v>100</v>
      </c>
      <c r="M428" s="277" t="s">
        <v>20</v>
      </c>
    </row>
    <row r="429" spans="1:13" ht="15.75" x14ac:dyDescent="0.25">
      <c r="A429" s="278" t="s">
        <v>11</v>
      </c>
      <c r="B429" s="35">
        <v>4.75</v>
      </c>
      <c r="C429" s="35">
        <v>4</v>
      </c>
      <c r="D429" s="35">
        <v>4</v>
      </c>
      <c r="E429" s="314">
        <v>57</v>
      </c>
      <c r="F429" s="280">
        <f t="shared" ref="F429" si="51">SUM(B429:E429)</f>
        <v>69.75</v>
      </c>
      <c r="G429" s="37" t="str">
        <f t="shared" ref="G429:G433" si="52">IF(F429&gt;=91,"A1",IF(F429&gt;=81,"A2",IF(F429&gt;=71,"B1",IF(F429&gt;=61,"B2",IF(F429&gt;=51,"C1",IF(F429&gt;=41,"C2",IF(F429&gt;=33,"D","E")))))))</f>
        <v>B2</v>
      </c>
      <c r="H429" s="35">
        <v>5.25</v>
      </c>
      <c r="I429" s="35">
        <v>4</v>
      </c>
      <c r="J429" s="35">
        <v>4</v>
      </c>
      <c r="K429" s="281">
        <v>47.5</v>
      </c>
      <c r="L429" s="280">
        <f t="shared" ref="L429" si="53">SUM(H429:K429)</f>
        <v>60.75</v>
      </c>
      <c r="M429" s="424" t="str">
        <f t="shared" ref="M429:M433" si="54">IF(L429&gt;=91,"A1",IF(L429&gt;=81,"A2",IF(L429&gt;=71,"B1",IF(L429&gt;=61,"B2",IF(L429&gt;=51,"C1",IF(L429&gt;=41,"C2",IF(L429&gt;=33,"D","E")))))))</f>
        <v>C1</v>
      </c>
    </row>
    <row r="430" spans="1:13" ht="15.75" x14ac:dyDescent="0.25">
      <c r="A430" s="278" t="s">
        <v>12</v>
      </c>
      <c r="B430" s="314">
        <v>5.5</v>
      </c>
      <c r="C430" s="35">
        <v>4</v>
      </c>
      <c r="D430" s="35">
        <v>4</v>
      </c>
      <c r="E430" s="35">
        <v>47</v>
      </c>
      <c r="F430" s="280">
        <f t="shared" ref="F430:F433" si="55">(B430+C430+D430+E430)</f>
        <v>60.5</v>
      </c>
      <c r="G430" s="37" t="str">
        <f t="shared" si="52"/>
        <v>C1</v>
      </c>
      <c r="H430" s="35">
        <v>6</v>
      </c>
      <c r="I430" s="35">
        <v>3</v>
      </c>
      <c r="J430" s="35">
        <v>4</v>
      </c>
      <c r="K430" s="35">
        <v>33</v>
      </c>
      <c r="L430" s="280">
        <f t="shared" ref="L430:L433" si="56">SUM(H430:K430)</f>
        <v>46</v>
      </c>
      <c r="M430" s="424" t="str">
        <f t="shared" si="54"/>
        <v>C2</v>
      </c>
    </row>
    <row r="431" spans="1:13" ht="15.75" x14ac:dyDescent="0.25">
      <c r="A431" s="278" t="s">
        <v>545</v>
      </c>
      <c r="B431" s="35">
        <v>3.5</v>
      </c>
      <c r="C431" s="35">
        <v>3</v>
      </c>
      <c r="D431" s="35">
        <v>3.5</v>
      </c>
      <c r="E431" s="35">
        <v>35</v>
      </c>
      <c r="F431" s="37">
        <f t="shared" si="55"/>
        <v>45</v>
      </c>
      <c r="G431" s="37" t="str">
        <f t="shared" si="52"/>
        <v>C2</v>
      </c>
      <c r="H431" s="35">
        <v>8</v>
      </c>
      <c r="I431" s="35">
        <v>3</v>
      </c>
      <c r="J431" s="35">
        <v>3</v>
      </c>
      <c r="K431" s="35">
        <v>29</v>
      </c>
      <c r="L431" s="280">
        <f t="shared" si="56"/>
        <v>43</v>
      </c>
      <c r="M431" s="424" t="str">
        <f t="shared" si="54"/>
        <v>C2</v>
      </c>
    </row>
    <row r="432" spans="1:13" ht="15.75" x14ac:dyDescent="0.25">
      <c r="A432" s="278" t="s">
        <v>23</v>
      </c>
      <c r="B432" s="35">
        <v>5.25</v>
      </c>
      <c r="C432" s="35">
        <v>3</v>
      </c>
      <c r="D432" s="35">
        <v>3</v>
      </c>
      <c r="E432" s="35">
        <v>31</v>
      </c>
      <c r="F432" s="37">
        <f t="shared" si="55"/>
        <v>42.25</v>
      </c>
      <c r="G432" s="37" t="str">
        <f t="shared" si="52"/>
        <v>C2</v>
      </c>
      <c r="H432" s="423" t="s">
        <v>397</v>
      </c>
      <c r="I432" s="327">
        <v>2</v>
      </c>
      <c r="J432" s="284">
        <v>3</v>
      </c>
      <c r="K432" s="35">
        <v>33</v>
      </c>
      <c r="L432" s="280">
        <f t="shared" si="56"/>
        <v>38</v>
      </c>
      <c r="M432" s="425" t="str">
        <f t="shared" si="54"/>
        <v>D</v>
      </c>
    </row>
    <row r="433" spans="1:13" ht="15.75" x14ac:dyDescent="0.25">
      <c r="A433" s="278" t="s">
        <v>26</v>
      </c>
      <c r="B433" s="35">
        <v>3.75</v>
      </c>
      <c r="C433" s="35">
        <v>3</v>
      </c>
      <c r="D433" s="35">
        <v>3</v>
      </c>
      <c r="E433" s="35">
        <v>28.5</v>
      </c>
      <c r="F433" s="280">
        <f t="shared" si="55"/>
        <v>38.25</v>
      </c>
      <c r="G433" s="37" t="str">
        <f t="shared" si="52"/>
        <v>D</v>
      </c>
      <c r="H433" s="282">
        <v>3.5</v>
      </c>
      <c r="I433" s="35">
        <v>3</v>
      </c>
      <c r="J433" s="35">
        <v>3</v>
      </c>
      <c r="K433" s="35">
        <v>41.5</v>
      </c>
      <c r="L433" s="280">
        <f t="shared" si="56"/>
        <v>51</v>
      </c>
      <c r="M433" s="424" t="str">
        <f t="shared" si="54"/>
        <v>C1</v>
      </c>
    </row>
    <row r="434" spans="1:13" ht="15.75" x14ac:dyDescent="0.25">
      <c r="A434" s="278" t="s">
        <v>510</v>
      </c>
      <c r="B434" s="35"/>
      <c r="C434" s="35"/>
      <c r="D434" s="35"/>
      <c r="E434" s="328">
        <v>30.5</v>
      </c>
      <c r="F434" s="285"/>
      <c r="G434" s="35"/>
      <c r="H434" s="35"/>
      <c r="I434" s="35"/>
      <c r="J434" s="35"/>
      <c r="K434" s="35">
        <v>21</v>
      </c>
      <c r="L434" s="35"/>
      <c r="M434" s="286"/>
    </row>
    <row r="435" spans="1:13" ht="15.75" x14ac:dyDescent="0.25">
      <c r="A435" s="278" t="s">
        <v>546</v>
      </c>
      <c r="B435" s="35"/>
      <c r="C435" s="35"/>
      <c r="D435" s="35"/>
      <c r="E435" s="287">
        <v>26.5</v>
      </c>
      <c r="F435" s="35"/>
      <c r="G435" s="35"/>
      <c r="H435" s="35"/>
      <c r="I435" s="35"/>
      <c r="J435" s="35"/>
      <c r="K435" s="287">
        <v>20</v>
      </c>
      <c r="L435" s="35"/>
      <c r="M435" s="286"/>
    </row>
    <row r="436" spans="1:13" ht="15.75" x14ac:dyDescent="0.25">
      <c r="A436" s="278" t="s">
        <v>547</v>
      </c>
      <c r="B436" s="35"/>
      <c r="C436" s="35"/>
      <c r="D436" s="35"/>
      <c r="E436" s="35">
        <v>8.5</v>
      </c>
      <c r="F436" s="35"/>
      <c r="G436" s="35"/>
      <c r="H436" s="35"/>
      <c r="I436" s="35"/>
      <c r="J436" s="35"/>
      <c r="K436" s="35">
        <v>24</v>
      </c>
      <c r="L436" s="35"/>
      <c r="M436" s="286"/>
    </row>
    <row r="437" spans="1:13" ht="15.75" x14ac:dyDescent="0.25">
      <c r="A437" s="278" t="s">
        <v>548</v>
      </c>
      <c r="B437" s="35"/>
      <c r="C437" s="35"/>
      <c r="D437" s="35"/>
      <c r="E437" s="35">
        <v>11</v>
      </c>
      <c r="F437" s="35"/>
      <c r="G437" s="35"/>
      <c r="H437" s="35"/>
      <c r="I437" s="35"/>
      <c r="J437" s="35"/>
      <c r="K437" s="35">
        <v>22</v>
      </c>
      <c r="L437" s="35"/>
      <c r="M437" s="286"/>
    </row>
    <row r="438" spans="1:13" ht="26.25" x14ac:dyDescent="0.25">
      <c r="A438" s="278" t="s">
        <v>549</v>
      </c>
      <c r="B438" s="9">
        <v>500</v>
      </c>
      <c r="C438" s="288" t="s">
        <v>550</v>
      </c>
      <c r="D438" s="289">
        <f>(F429+F430+F431+F432+F433)</f>
        <v>255.75</v>
      </c>
      <c r="E438" s="290"/>
      <c r="F438" s="288" t="s">
        <v>551</v>
      </c>
      <c r="G438" s="289">
        <f>(D438/500)*100</f>
        <v>51.15</v>
      </c>
      <c r="H438" s="290"/>
      <c r="I438" s="291"/>
      <c r="J438" s="550" t="s">
        <v>552</v>
      </c>
      <c r="K438" s="551"/>
      <c r="L438" s="552" t="str">
        <f>IF(G438&gt;=91,"A1",IF(G438&gt;=81,"A2",IF(G438&gt;=71,"B1",IF(G438&gt;=61,"B2",IF(G438&gt;=51,"C1",IF(G438&gt;=41,"C2",IF(G438&gt;=33,"D","E")))))))</f>
        <v>C1</v>
      </c>
      <c r="M438" s="553" t="str">
        <f t="shared" ref="M438:M440" si="57">IF(K438&gt;=91,"A1",IF(K438&gt;=81,"A2",IF(K438&gt;=71,"B1",IF(K438&gt;=61,"B2",IF(K438&gt;=51,"C1",IF(K438&gt;=41,"C2",IF(K438&gt;=33,"D","E")))))))</f>
        <v>E</v>
      </c>
    </row>
    <row r="439" spans="1:13" ht="27.6" customHeight="1" x14ac:dyDescent="0.25">
      <c r="A439" s="292" t="s">
        <v>553</v>
      </c>
      <c r="B439" s="9">
        <v>500</v>
      </c>
      <c r="C439" s="288" t="s">
        <v>554</v>
      </c>
      <c r="D439" s="289">
        <f>(L429+L430+L431+L432+L433)</f>
        <v>238.75</v>
      </c>
      <c r="E439" s="290"/>
      <c r="F439" s="288" t="s">
        <v>555</v>
      </c>
      <c r="G439" s="289">
        <f>D439/500*100</f>
        <v>47.75</v>
      </c>
      <c r="H439" s="289"/>
      <c r="I439" s="293"/>
      <c r="J439" s="550" t="s">
        <v>556</v>
      </c>
      <c r="K439" s="551"/>
      <c r="L439" s="552" t="str">
        <f>IF(G439&gt;=91,"A1",IF(G439&gt;=81,"A2",IF(G439&gt;=71,"B1",IF(G439&gt;=61,"B2",IF(G439&gt;=51,"C1",IF(G439&gt;=41,"C2",IF(G439&gt;=33,"D","E")))))))</f>
        <v>C2</v>
      </c>
      <c r="M439" s="553" t="str">
        <f t="shared" si="57"/>
        <v>E</v>
      </c>
    </row>
    <row r="440" spans="1:13" x14ac:dyDescent="0.25">
      <c r="A440" s="294" t="s">
        <v>557</v>
      </c>
      <c r="B440" s="276">
        <v>1000</v>
      </c>
      <c r="C440" s="276">
        <f>SUM(D438:D439)</f>
        <v>494.5</v>
      </c>
      <c r="D440" s="567"/>
      <c r="E440" s="568"/>
      <c r="F440" s="295" t="s">
        <v>558</v>
      </c>
      <c r="G440" s="295"/>
      <c r="H440" s="295"/>
      <c r="I440" s="276">
        <f>(C440/1000)*100</f>
        <v>49.45</v>
      </c>
      <c r="J440" s="295" t="s">
        <v>559</v>
      </c>
      <c r="K440" s="295"/>
      <c r="L440" s="569" t="str">
        <f>IF(I440&gt;=91,"A1",IF(I440&gt;=81,"A2",IF(I440&gt;=71,"B1",IF(I440&gt;=61,"B2",IF(I440&gt;=51,"C1",IF(I440&gt;=41,"C2",IF(I440&gt;=33,"D","E")))))))</f>
        <v>C2</v>
      </c>
      <c r="M440" s="570" t="str">
        <f t="shared" si="57"/>
        <v>E</v>
      </c>
    </row>
    <row r="441" spans="1:13" x14ac:dyDescent="0.25">
      <c r="A441" s="571" t="s">
        <v>437</v>
      </c>
      <c r="B441" s="572"/>
      <c r="C441" s="572"/>
      <c r="D441" s="572"/>
      <c r="E441" s="572"/>
      <c r="F441" s="572"/>
      <c r="G441" s="572"/>
      <c r="H441" s="572"/>
      <c r="I441" s="572"/>
      <c r="J441" s="572"/>
      <c r="K441" s="572"/>
      <c r="L441" s="572"/>
      <c r="M441" s="573"/>
    </row>
    <row r="442" spans="1:13" x14ac:dyDescent="0.25">
      <c r="A442" s="546" t="s">
        <v>438</v>
      </c>
      <c r="B442" s="543"/>
      <c r="C442" s="543"/>
      <c r="D442" s="543"/>
      <c r="E442" s="543"/>
      <c r="F442" s="543"/>
      <c r="G442" s="543"/>
      <c r="H442" s="543"/>
      <c r="I442" s="543"/>
      <c r="J442" s="543"/>
      <c r="K442" s="543"/>
      <c r="L442" s="543"/>
      <c r="M442" s="547"/>
    </row>
    <row r="443" spans="1:13" x14ac:dyDescent="0.25">
      <c r="A443" s="546" t="s">
        <v>439</v>
      </c>
      <c r="B443" s="543"/>
      <c r="C443" s="543"/>
      <c r="D443" s="543"/>
      <c r="E443" s="544"/>
      <c r="F443" s="545" t="s">
        <v>560</v>
      </c>
      <c r="G443" s="543"/>
      <c r="H443" s="543"/>
      <c r="I443" s="543"/>
      <c r="J443" s="544"/>
      <c r="K443" s="545" t="s">
        <v>561</v>
      </c>
      <c r="L443" s="543"/>
      <c r="M443" s="547"/>
    </row>
    <row r="444" spans="1:13" x14ac:dyDescent="0.25">
      <c r="A444" s="562" t="s">
        <v>441</v>
      </c>
      <c r="B444" s="560"/>
      <c r="C444" s="560"/>
      <c r="D444" s="560"/>
      <c r="E444" s="563"/>
      <c r="F444" s="552" t="s">
        <v>462</v>
      </c>
      <c r="G444" s="565"/>
      <c r="H444" s="565"/>
      <c r="I444" s="565"/>
      <c r="J444" s="566"/>
      <c r="K444" s="552" t="s">
        <v>457</v>
      </c>
      <c r="L444" s="565"/>
      <c r="M444" s="553"/>
    </row>
    <row r="445" spans="1:13" x14ac:dyDescent="0.25">
      <c r="A445" s="546" t="s">
        <v>442</v>
      </c>
      <c r="B445" s="543"/>
      <c r="C445" s="543"/>
      <c r="D445" s="543"/>
      <c r="E445" s="543"/>
      <c r="F445" s="543"/>
      <c r="G445" s="543"/>
      <c r="H445" s="543"/>
      <c r="I445" s="543"/>
      <c r="J445" s="543"/>
      <c r="K445" s="543"/>
      <c r="L445" s="543"/>
      <c r="M445" s="547"/>
    </row>
    <row r="446" spans="1:13" x14ac:dyDescent="0.25">
      <c r="A446" s="546" t="s">
        <v>439</v>
      </c>
      <c r="B446" s="543"/>
      <c r="C446" s="543"/>
      <c r="D446" s="543"/>
      <c r="E446" s="544"/>
      <c r="F446" s="545" t="s">
        <v>560</v>
      </c>
      <c r="G446" s="543"/>
      <c r="H446" s="543"/>
      <c r="I446" s="543"/>
      <c r="J446" s="544"/>
      <c r="K446" s="545" t="s">
        <v>561</v>
      </c>
      <c r="L446" s="543"/>
      <c r="M446" s="547"/>
    </row>
    <row r="447" spans="1:13" x14ac:dyDescent="0.25">
      <c r="A447" s="554" t="s">
        <v>443</v>
      </c>
      <c r="B447" s="564"/>
      <c r="C447" s="564"/>
      <c r="D447" s="564"/>
      <c r="E447" s="555"/>
      <c r="F447" s="552" t="s">
        <v>457</v>
      </c>
      <c r="G447" s="565"/>
      <c r="H447" s="565"/>
      <c r="I447" s="565"/>
      <c r="J447" s="566"/>
      <c r="K447" s="552" t="s">
        <v>457</v>
      </c>
      <c r="L447" s="565"/>
      <c r="M447" s="553"/>
    </row>
    <row r="448" spans="1:13" x14ac:dyDescent="0.25">
      <c r="A448" s="554" t="s">
        <v>562</v>
      </c>
      <c r="B448" s="564"/>
      <c r="C448" s="564"/>
      <c r="D448" s="564"/>
      <c r="E448" s="555"/>
      <c r="F448" s="552" t="s">
        <v>457</v>
      </c>
      <c r="G448" s="565"/>
      <c r="H448" s="565"/>
      <c r="I448" s="565"/>
      <c r="J448" s="566"/>
      <c r="K448" s="552" t="s">
        <v>457</v>
      </c>
      <c r="L448" s="565"/>
      <c r="M448" s="553"/>
    </row>
    <row r="449" spans="1:13" x14ac:dyDescent="0.25">
      <c r="A449" s="562" t="s">
        <v>444</v>
      </c>
      <c r="B449" s="560"/>
      <c r="C449" s="560"/>
      <c r="D449" s="560"/>
      <c r="E449" s="563"/>
      <c r="F449" s="552" t="s">
        <v>457</v>
      </c>
      <c r="G449" s="565"/>
      <c r="H449" s="565"/>
      <c r="I449" s="565"/>
      <c r="J449" s="566"/>
      <c r="K449" s="552" t="s">
        <v>457</v>
      </c>
      <c r="L449" s="565"/>
      <c r="M449" s="553"/>
    </row>
    <row r="450" spans="1:13" x14ac:dyDescent="0.25">
      <c r="A450" s="562" t="s">
        <v>445</v>
      </c>
      <c r="B450" s="560"/>
      <c r="C450" s="560"/>
      <c r="D450" s="560"/>
      <c r="E450" s="563"/>
      <c r="F450" s="552" t="s">
        <v>457</v>
      </c>
      <c r="G450" s="565"/>
      <c r="H450" s="565"/>
      <c r="I450" s="565"/>
      <c r="J450" s="566"/>
      <c r="K450" s="552" t="s">
        <v>457</v>
      </c>
      <c r="L450" s="565"/>
      <c r="M450" s="553"/>
    </row>
    <row r="451" spans="1:13" x14ac:dyDescent="0.25">
      <c r="A451" s="546" t="s">
        <v>446</v>
      </c>
      <c r="B451" s="543"/>
      <c r="C451" s="543"/>
      <c r="D451" s="543"/>
      <c r="E451" s="543"/>
      <c r="F451" s="543"/>
      <c r="G451" s="543"/>
      <c r="H451" s="543"/>
      <c r="I451" s="543"/>
      <c r="J451" s="543"/>
      <c r="K451" s="543"/>
      <c r="L451" s="543"/>
      <c r="M451" s="547"/>
    </row>
    <row r="452" spans="1:13" x14ac:dyDescent="0.25">
      <c r="A452" s="546" t="s">
        <v>439</v>
      </c>
      <c r="B452" s="543"/>
      <c r="C452" s="543"/>
      <c r="D452" s="543"/>
      <c r="E452" s="544"/>
      <c r="F452" s="545" t="s">
        <v>560</v>
      </c>
      <c r="G452" s="543"/>
      <c r="H452" s="543"/>
      <c r="I452" s="543"/>
      <c r="J452" s="544"/>
      <c r="K452" s="545" t="s">
        <v>561</v>
      </c>
      <c r="L452" s="543"/>
      <c r="M452" s="547"/>
    </row>
    <row r="453" spans="1:13" x14ac:dyDescent="0.25">
      <c r="A453" s="562" t="s">
        <v>447</v>
      </c>
      <c r="B453" s="560"/>
      <c r="C453" s="560"/>
      <c r="D453" s="560"/>
      <c r="E453" s="560"/>
      <c r="F453" s="563"/>
      <c r="G453" s="545" t="s">
        <v>662</v>
      </c>
      <c r="H453" s="543"/>
      <c r="I453" s="543"/>
      <c r="J453" s="543"/>
      <c r="K453" s="543"/>
      <c r="L453" s="543"/>
      <c r="M453" s="547"/>
    </row>
    <row r="454" spans="1:13" ht="42" customHeight="1" x14ac:dyDescent="0.25">
      <c r="A454" s="342" t="s">
        <v>403</v>
      </c>
      <c r="B454" s="552"/>
      <c r="C454" s="565"/>
      <c r="D454" s="565"/>
      <c r="E454" s="565"/>
      <c r="F454" s="565"/>
      <c r="G454" s="565"/>
      <c r="H454" s="565"/>
      <c r="I454" s="565"/>
      <c r="J454" s="565"/>
      <c r="K454" s="565"/>
      <c r="L454" s="565"/>
      <c r="M454" s="553"/>
    </row>
    <row r="455" spans="1:13" x14ac:dyDescent="0.25">
      <c r="A455" s="278" t="s">
        <v>448</v>
      </c>
      <c r="B455" s="552"/>
      <c r="C455" s="565"/>
      <c r="D455" s="565"/>
      <c r="E455" s="565"/>
      <c r="F455" s="565"/>
      <c r="G455" s="565"/>
      <c r="H455" s="565"/>
      <c r="I455" s="565"/>
      <c r="J455" s="565"/>
      <c r="K455" s="565"/>
      <c r="L455" s="565"/>
      <c r="M455" s="553"/>
    </row>
    <row r="456" spans="1:13" x14ac:dyDescent="0.25">
      <c r="A456" s="577" t="s">
        <v>564</v>
      </c>
      <c r="B456" s="578"/>
      <c r="C456" s="579"/>
      <c r="D456" s="586" t="s">
        <v>565</v>
      </c>
      <c r="E456" s="578"/>
      <c r="F456" s="578"/>
      <c r="G456" s="578"/>
      <c r="H456" s="578"/>
      <c r="I456" s="579"/>
      <c r="J456" s="586" t="s">
        <v>566</v>
      </c>
      <c r="K456" s="578"/>
      <c r="L456" s="578"/>
      <c r="M456" s="589"/>
    </row>
    <row r="457" spans="1:13" x14ac:dyDescent="0.25">
      <c r="A457" s="580"/>
      <c r="B457" s="581"/>
      <c r="C457" s="582"/>
      <c r="D457" s="587"/>
      <c r="E457" s="581"/>
      <c r="F457" s="581"/>
      <c r="G457" s="581"/>
      <c r="H457" s="581"/>
      <c r="I457" s="582"/>
      <c r="J457" s="587"/>
      <c r="K457" s="581"/>
      <c r="L457" s="581"/>
      <c r="M457" s="590"/>
    </row>
    <row r="458" spans="1:13" x14ac:dyDescent="0.25">
      <c r="A458" s="580"/>
      <c r="B458" s="581"/>
      <c r="C458" s="582"/>
      <c r="D458" s="587"/>
      <c r="E458" s="581"/>
      <c r="F458" s="581"/>
      <c r="G458" s="581"/>
      <c r="H458" s="581"/>
      <c r="I458" s="582"/>
      <c r="J458" s="587"/>
      <c r="K458" s="581"/>
      <c r="L458" s="581"/>
      <c r="M458" s="590"/>
    </row>
    <row r="459" spans="1:13" x14ac:dyDescent="0.25">
      <c r="A459" s="583"/>
      <c r="B459" s="584"/>
      <c r="C459" s="585"/>
      <c r="D459" s="588"/>
      <c r="E459" s="584"/>
      <c r="F459" s="584"/>
      <c r="G459" s="584"/>
      <c r="H459" s="584"/>
      <c r="I459" s="585"/>
      <c r="J459" s="588"/>
      <c r="K459" s="584"/>
      <c r="L459" s="584"/>
      <c r="M459" s="591"/>
    </row>
    <row r="460" spans="1:13" x14ac:dyDescent="0.25">
      <c r="A460" s="596" t="s">
        <v>449</v>
      </c>
      <c r="B460" s="597"/>
      <c r="C460" s="597"/>
      <c r="D460" s="597"/>
      <c r="E460" s="597"/>
      <c r="F460" s="597"/>
      <c r="G460" s="598"/>
      <c r="H460" s="599" t="s">
        <v>450</v>
      </c>
      <c r="I460" s="597"/>
      <c r="J460" s="597"/>
      <c r="K460" s="597"/>
      <c r="L460" s="597"/>
      <c r="M460" s="600"/>
    </row>
    <row r="461" spans="1:13" x14ac:dyDescent="0.25">
      <c r="A461" s="297" t="s">
        <v>451</v>
      </c>
      <c r="B461" s="599" t="s">
        <v>20</v>
      </c>
      <c r="C461" s="598"/>
      <c r="D461" s="83" t="s">
        <v>451</v>
      </c>
      <c r="E461" s="123"/>
      <c r="F461" s="599" t="s">
        <v>20</v>
      </c>
      <c r="G461" s="598"/>
      <c r="H461" s="298"/>
      <c r="I461" s="298"/>
      <c r="J461" s="299" t="s">
        <v>452</v>
      </c>
      <c r="K461" s="298"/>
      <c r="L461" s="299" t="s">
        <v>20</v>
      </c>
      <c r="M461" s="300"/>
    </row>
    <row r="462" spans="1:13" x14ac:dyDescent="0.25">
      <c r="A462" s="301" t="s">
        <v>453</v>
      </c>
      <c r="B462" s="594" t="s">
        <v>454</v>
      </c>
      <c r="C462" s="595"/>
      <c r="D462" s="594" t="s">
        <v>455</v>
      </c>
      <c r="E462" s="595"/>
      <c r="F462" s="594" t="s">
        <v>456</v>
      </c>
      <c r="G462" s="595"/>
      <c r="H462" s="298"/>
      <c r="I462" s="298"/>
      <c r="J462" s="594">
        <v>3</v>
      </c>
      <c r="K462" s="595"/>
      <c r="L462" s="123" t="s">
        <v>457</v>
      </c>
      <c r="M462" s="300"/>
    </row>
    <row r="463" spans="1:13" x14ac:dyDescent="0.25">
      <c r="A463" s="301" t="s">
        <v>458</v>
      </c>
      <c r="B463" s="594" t="s">
        <v>459</v>
      </c>
      <c r="C463" s="595"/>
      <c r="D463" s="594" t="s">
        <v>460</v>
      </c>
      <c r="E463" s="595"/>
      <c r="F463" s="594" t="s">
        <v>461</v>
      </c>
      <c r="G463" s="595"/>
      <c r="H463" s="298"/>
      <c r="I463" s="298"/>
      <c r="J463" s="594">
        <v>2</v>
      </c>
      <c r="K463" s="595"/>
      <c r="L463" s="123" t="s">
        <v>462</v>
      </c>
      <c r="M463" s="300"/>
    </row>
    <row r="464" spans="1:13" x14ac:dyDescent="0.25">
      <c r="A464" s="301" t="s">
        <v>463</v>
      </c>
      <c r="B464" s="594" t="s">
        <v>464</v>
      </c>
      <c r="C464" s="595"/>
      <c r="D464" s="594" t="s">
        <v>465</v>
      </c>
      <c r="E464" s="595"/>
      <c r="F464" s="594" t="s">
        <v>466</v>
      </c>
      <c r="G464" s="595"/>
      <c r="H464" s="298"/>
      <c r="I464" s="298"/>
      <c r="J464" s="594">
        <v>1</v>
      </c>
      <c r="K464" s="595"/>
      <c r="L464" s="123" t="s">
        <v>467</v>
      </c>
      <c r="M464" s="300"/>
    </row>
    <row r="465" spans="1:13" ht="15.75" thickBot="1" x14ac:dyDescent="0.3">
      <c r="A465" s="302" t="s">
        <v>468</v>
      </c>
      <c r="B465" s="592" t="s">
        <v>469</v>
      </c>
      <c r="C465" s="593"/>
      <c r="D465" s="592" t="s">
        <v>470</v>
      </c>
      <c r="E465" s="593"/>
      <c r="F465" s="592" t="s">
        <v>471</v>
      </c>
      <c r="G465" s="593"/>
      <c r="H465" s="303"/>
      <c r="I465" s="303"/>
      <c r="J465" s="303"/>
      <c r="K465" s="303"/>
      <c r="L465" s="303"/>
      <c r="M465" s="304"/>
    </row>
    <row r="468" spans="1:13" ht="15.75" thickBot="1" x14ac:dyDescent="0.3"/>
    <row r="469" spans="1:13" ht="15.75" x14ac:dyDescent="0.25">
      <c r="A469" s="267"/>
      <c r="B469" s="536" t="s">
        <v>518</v>
      </c>
      <c r="C469" s="536"/>
      <c r="D469" s="536"/>
      <c r="E469" s="536"/>
      <c r="F469" s="536"/>
      <c r="G469" s="536"/>
      <c r="H469" s="536"/>
      <c r="I469" s="537"/>
      <c r="J469" s="538" t="s">
        <v>519</v>
      </c>
      <c r="K469" s="536"/>
      <c r="L469" s="536"/>
      <c r="M469" s="539"/>
    </row>
    <row r="470" spans="1:13" ht="21" x14ac:dyDescent="0.35">
      <c r="A470" s="540" t="s">
        <v>520</v>
      </c>
      <c r="B470" s="541"/>
      <c r="C470" s="541"/>
      <c r="D470" s="541"/>
      <c r="E470" s="541"/>
      <c r="F470" s="541"/>
      <c r="G470" s="541"/>
      <c r="H470" s="541"/>
      <c r="I470" s="541"/>
      <c r="J470" s="541"/>
      <c r="K470" s="541"/>
      <c r="L470" s="541"/>
      <c r="M470" s="542"/>
    </row>
    <row r="471" spans="1:13" ht="21" x14ac:dyDescent="0.35">
      <c r="A471" s="268"/>
      <c r="B471" s="543" t="s">
        <v>521</v>
      </c>
      <c r="C471" s="543"/>
      <c r="D471" s="543"/>
      <c r="E471" s="544"/>
      <c r="F471" s="269" t="s">
        <v>522</v>
      </c>
      <c r="G471" s="269"/>
      <c r="H471" s="545" t="s">
        <v>523</v>
      </c>
      <c r="I471" s="543"/>
      <c r="J471" s="544"/>
      <c r="K471" s="270" t="s">
        <v>524</v>
      </c>
      <c r="L471" s="12"/>
      <c r="M471" s="271"/>
    </row>
    <row r="472" spans="1:13" x14ac:dyDescent="0.25">
      <c r="A472" s="546" t="s">
        <v>525</v>
      </c>
      <c r="B472" s="543"/>
      <c r="C472" s="543"/>
      <c r="D472" s="543"/>
      <c r="E472" s="543"/>
      <c r="F472" s="543"/>
      <c r="G472" s="543"/>
      <c r="H472" s="543"/>
      <c r="I472" s="543"/>
      <c r="J472" s="543"/>
      <c r="K472" s="543"/>
      <c r="L472" s="543"/>
      <c r="M472" s="547"/>
    </row>
    <row r="473" spans="1:13" x14ac:dyDescent="0.25">
      <c r="A473" s="562" t="s">
        <v>526</v>
      </c>
      <c r="B473" s="560"/>
      <c r="C473" s="560"/>
      <c r="D473" s="560"/>
      <c r="E473" s="560"/>
      <c r="F473" s="560"/>
      <c r="G473" s="560"/>
      <c r="H473" s="560"/>
      <c r="I473" s="560"/>
      <c r="J473" s="560"/>
      <c r="K473" s="560"/>
      <c r="L473" s="560"/>
      <c r="M473" s="561"/>
    </row>
    <row r="474" spans="1:13" x14ac:dyDescent="0.25">
      <c r="A474" s="554" t="s">
        <v>527</v>
      </c>
      <c r="B474" s="555"/>
      <c r="C474" s="559" t="s">
        <v>595</v>
      </c>
      <c r="D474" s="560"/>
      <c r="E474" s="560"/>
      <c r="F474" s="560"/>
      <c r="G474" s="563"/>
      <c r="H474" s="273" t="s">
        <v>529</v>
      </c>
      <c r="I474" s="272"/>
      <c r="J474" s="545">
        <v>10</v>
      </c>
      <c r="K474" s="543"/>
      <c r="L474" s="543"/>
      <c r="M474" s="547"/>
    </row>
    <row r="475" spans="1:13" x14ac:dyDescent="0.25">
      <c r="A475" s="554" t="s">
        <v>530</v>
      </c>
      <c r="B475" s="555"/>
      <c r="C475" s="559" t="s">
        <v>399</v>
      </c>
      <c r="D475" s="560"/>
      <c r="E475" s="560"/>
      <c r="F475" s="560"/>
      <c r="G475" s="563"/>
      <c r="H475" s="273" t="s">
        <v>531</v>
      </c>
      <c r="I475" s="272"/>
      <c r="J475" s="559" t="s">
        <v>214</v>
      </c>
      <c r="K475" s="560"/>
      <c r="L475" s="560"/>
      <c r="M475" s="561"/>
    </row>
    <row r="476" spans="1:13" x14ac:dyDescent="0.25">
      <c r="A476" s="554" t="s">
        <v>532</v>
      </c>
      <c r="B476" s="555"/>
      <c r="C476" s="556">
        <v>40803</v>
      </c>
      <c r="D476" s="557"/>
      <c r="E476" s="557"/>
      <c r="F476" s="557"/>
      <c r="G476" s="558"/>
      <c r="H476" s="273" t="s">
        <v>533</v>
      </c>
      <c r="I476" s="272"/>
      <c r="J476" s="559">
        <v>7298106761</v>
      </c>
      <c r="K476" s="560"/>
      <c r="L476" s="560"/>
      <c r="M476" s="561"/>
    </row>
    <row r="477" spans="1:13" x14ac:dyDescent="0.25">
      <c r="A477" s="554" t="s">
        <v>534</v>
      </c>
      <c r="B477" s="555"/>
      <c r="C477" s="559" t="s">
        <v>596</v>
      </c>
      <c r="D477" s="560"/>
      <c r="E477" s="560"/>
      <c r="F477" s="560"/>
      <c r="G477" s="561"/>
      <c r="H477" s="562" t="s">
        <v>18</v>
      </c>
      <c r="I477" s="563"/>
      <c r="J477" s="559" t="s">
        <v>597</v>
      </c>
      <c r="K477" s="560"/>
      <c r="L477" s="560"/>
      <c r="M477" s="561"/>
    </row>
    <row r="478" spans="1:13" x14ac:dyDescent="0.25">
      <c r="A478" s="546" t="s">
        <v>535</v>
      </c>
      <c r="B478" s="543"/>
      <c r="C478" s="543"/>
      <c r="D478" s="543"/>
      <c r="E478" s="543"/>
      <c r="F478" s="543"/>
      <c r="G478" s="543"/>
      <c r="H478" s="543"/>
      <c r="I478" s="543"/>
      <c r="J478" s="543"/>
      <c r="K478" s="543"/>
      <c r="L478" s="543"/>
      <c r="M478" s="547"/>
    </row>
    <row r="479" spans="1:13" x14ac:dyDescent="0.25">
      <c r="A479" s="548" t="s">
        <v>536</v>
      </c>
      <c r="B479" s="545" t="s">
        <v>537</v>
      </c>
      <c r="C479" s="543"/>
      <c r="D479" s="543"/>
      <c r="E479" s="543"/>
      <c r="F479" s="543"/>
      <c r="G479" s="544"/>
      <c r="H479" s="545" t="s">
        <v>538</v>
      </c>
      <c r="I479" s="543"/>
      <c r="J479" s="543"/>
      <c r="K479" s="543"/>
      <c r="L479" s="543"/>
      <c r="M479" s="547"/>
    </row>
    <row r="480" spans="1:13" ht="30" x14ac:dyDescent="0.25">
      <c r="A480" s="549"/>
      <c r="B480" s="274" t="s">
        <v>539</v>
      </c>
      <c r="C480" s="274" t="s">
        <v>540</v>
      </c>
      <c r="D480" s="274" t="s">
        <v>598</v>
      </c>
      <c r="E480" s="274" t="s">
        <v>542</v>
      </c>
      <c r="F480" s="274">
        <v>100</v>
      </c>
      <c r="G480" s="276" t="s">
        <v>20</v>
      </c>
      <c r="H480" s="274" t="s">
        <v>543</v>
      </c>
      <c r="I480" s="274" t="s">
        <v>599</v>
      </c>
      <c r="J480" s="274" t="s">
        <v>541</v>
      </c>
      <c r="K480" s="274" t="s">
        <v>544</v>
      </c>
      <c r="L480" s="274">
        <v>100</v>
      </c>
      <c r="M480" s="277" t="s">
        <v>20</v>
      </c>
    </row>
    <row r="481" spans="1:13" ht="15.75" x14ac:dyDescent="0.25">
      <c r="A481" s="278" t="s">
        <v>11</v>
      </c>
      <c r="B481" s="35">
        <v>4</v>
      </c>
      <c r="C481" s="35">
        <v>3</v>
      </c>
      <c r="D481" s="35">
        <v>3</v>
      </c>
      <c r="E481" s="314">
        <v>28</v>
      </c>
      <c r="F481" s="280">
        <f t="shared" ref="F481" si="58">SUM(B481:E481)</f>
        <v>38</v>
      </c>
      <c r="G481" s="37" t="str">
        <f t="shared" ref="G481:G485" si="59">IF(F481&gt;=91,"A1",IF(F481&gt;=81,"A2",IF(F481&gt;=71,"B1",IF(F481&gt;=61,"B2",IF(F481&gt;=51,"C1",IF(F481&gt;=41,"C2",IF(F481&gt;=33,"D","E")))))))</f>
        <v>D</v>
      </c>
      <c r="H481" s="35">
        <v>4.25</v>
      </c>
      <c r="I481" s="35">
        <v>1</v>
      </c>
      <c r="J481" s="35">
        <v>1</v>
      </c>
      <c r="K481" s="281">
        <v>39.5</v>
      </c>
      <c r="L481" s="280">
        <f t="shared" ref="L481" si="60">SUM(H481:K481)</f>
        <v>45.75</v>
      </c>
      <c r="M481" s="424" t="str">
        <f t="shared" ref="M481:M485" si="61">IF(L481&gt;=91,"A1",IF(L481&gt;=81,"A2",IF(L481&gt;=71,"B1",IF(L481&gt;=61,"B2",IF(L481&gt;=51,"C1",IF(L481&gt;=41,"C2",IF(L481&gt;=33,"D","E")))))))</f>
        <v>C2</v>
      </c>
    </row>
    <row r="482" spans="1:13" ht="15.75" x14ac:dyDescent="0.25">
      <c r="A482" s="278" t="s">
        <v>12</v>
      </c>
      <c r="B482" s="312">
        <v>4.5</v>
      </c>
      <c r="C482" s="312">
        <v>4</v>
      </c>
      <c r="D482" s="312">
        <v>4.5</v>
      </c>
      <c r="E482" s="312">
        <v>30</v>
      </c>
      <c r="F482" s="310">
        <f t="shared" ref="F482:F485" si="62">(B482+C482+D482+E482)</f>
        <v>43</v>
      </c>
      <c r="G482" s="263" t="str">
        <f t="shared" si="59"/>
        <v>C2</v>
      </c>
      <c r="H482" s="312">
        <v>4.5</v>
      </c>
      <c r="I482" s="312">
        <v>2</v>
      </c>
      <c r="J482" s="312">
        <v>3</v>
      </c>
      <c r="K482" s="312">
        <v>22</v>
      </c>
      <c r="L482" s="310">
        <f t="shared" ref="L482:L485" si="63">SUM(H482:K482)</f>
        <v>31.5</v>
      </c>
      <c r="M482" s="426" t="str">
        <f t="shared" si="61"/>
        <v>E</v>
      </c>
    </row>
    <row r="483" spans="1:13" ht="15.75" x14ac:dyDescent="0.25">
      <c r="A483" s="278" t="s">
        <v>545</v>
      </c>
      <c r="B483" s="312">
        <v>3.5</v>
      </c>
      <c r="C483" s="312">
        <v>3</v>
      </c>
      <c r="D483" s="312">
        <v>3.5</v>
      </c>
      <c r="E483" s="312">
        <v>36</v>
      </c>
      <c r="F483" s="263">
        <f t="shared" si="62"/>
        <v>46</v>
      </c>
      <c r="G483" s="263" t="str">
        <f t="shared" si="59"/>
        <v>C2</v>
      </c>
      <c r="H483" s="312">
        <v>5.5</v>
      </c>
      <c r="I483" s="312">
        <v>2</v>
      </c>
      <c r="J483" s="312">
        <v>3</v>
      </c>
      <c r="K483" s="312">
        <v>18</v>
      </c>
      <c r="L483" s="310">
        <f t="shared" si="63"/>
        <v>28.5</v>
      </c>
      <c r="M483" s="426" t="str">
        <f t="shared" si="61"/>
        <v>E</v>
      </c>
    </row>
    <row r="484" spans="1:13" ht="15.75" x14ac:dyDescent="0.25">
      <c r="A484" s="278" t="s">
        <v>23</v>
      </c>
      <c r="B484" s="312">
        <v>3.75</v>
      </c>
      <c r="C484" s="312">
        <v>2</v>
      </c>
      <c r="D484" s="312">
        <v>2</v>
      </c>
      <c r="E484" s="312">
        <v>14</v>
      </c>
      <c r="F484" s="263">
        <f t="shared" si="62"/>
        <v>21.75</v>
      </c>
      <c r="G484" s="263" t="str">
        <f t="shared" si="59"/>
        <v>E</v>
      </c>
      <c r="H484" s="316">
        <v>3.75</v>
      </c>
      <c r="I484" s="329">
        <v>2</v>
      </c>
      <c r="J484" s="313">
        <v>3</v>
      </c>
      <c r="K484" s="312">
        <v>36.5</v>
      </c>
      <c r="L484" s="310">
        <f t="shared" si="63"/>
        <v>45.25</v>
      </c>
      <c r="M484" s="427" t="str">
        <f t="shared" si="61"/>
        <v>C2</v>
      </c>
    </row>
    <row r="485" spans="1:13" ht="15.75" x14ac:dyDescent="0.25">
      <c r="A485" s="278" t="s">
        <v>26</v>
      </c>
      <c r="B485" s="312">
        <v>4.5</v>
      </c>
      <c r="C485" s="312">
        <v>2</v>
      </c>
      <c r="D485" s="312">
        <v>2</v>
      </c>
      <c r="E485" s="312">
        <v>34</v>
      </c>
      <c r="F485" s="310">
        <f t="shared" si="62"/>
        <v>42.5</v>
      </c>
      <c r="G485" s="263" t="str">
        <f t="shared" si="59"/>
        <v>C2</v>
      </c>
      <c r="H485" s="316">
        <v>4.5</v>
      </c>
      <c r="I485" s="312">
        <v>2</v>
      </c>
      <c r="J485" s="312">
        <v>2</v>
      </c>
      <c r="K485" s="312">
        <v>25</v>
      </c>
      <c r="L485" s="310">
        <f t="shared" si="63"/>
        <v>33.5</v>
      </c>
      <c r="M485" s="426" t="str">
        <f t="shared" si="61"/>
        <v>D</v>
      </c>
    </row>
    <row r="486" spans="1:13" ht="15.75" x14ac:dyDescent="0.25">
      <c r="A486" s="278" t="s">
        <v>510</v>
      </c>
      <c r="B486" s="35"/>
      <c r="C486" s="35"/>
      <c r="D486" s="35"/>
      <c r="E486" s="328">
        <v>18.5</v>
      </c>
      <c r="F486" s="285"/>
      <c r="G486" s="35"/>
      <c r="H486" s="35"/>
      <c r="I486" s="35"/>
      <c r="J486" s="35"/>
      <c r="K486" s="35">
        <v>20</v>
      </c>
      <c r="L486" s="35"/>
      <c r="M486" s="286"/>
    </row>
    <row r="487" spans="1:13" ht="15.75" x14ac:dyDescent="0.25">
      <c r="A487" s="278" t="s">
        <v>546</v>
      </c>
      <c r="B487" s="35"/>
      <c r="C487" s="35"/>
      <c r="D487" s="35"/>
      <c r="E487" s="287">
        <v>7.5</v>
      </c>
      <c r="F487" s="35"/>
      <c r="G487" s="35"/>
      <c r="H487" s="35"/>
      <c r="I487" s="35"/>
      <c r="J487" s="35"/>
      <c r="K487" s="287">
        <v>3.5</v>
      </c>
      <c r="L487" s="35"/>
      <c r="M487" s="286"/>
    </row>
    <row r="488" spans="1:13" ht="15.75" x14ac:dyDescent="0.25">
      <c r="A488" s="278" t="s">
        <v>547</v>
      </c>
      <c r="B488" s="35"/>
      <c r="C488" s="35"/>
      <c r="D488" s="35"/>
      <c r="E488" s="35">
        <v>5.5</v>
      </c>
      <c r="F488" s="35"/>
      <c r="G488" s="35"/>
      <c r="H488" s="35"/>
      <c r="I488" s="35"/>
      <c r="J488" s="35"/>
      <c r="K488" s="35">
        <v>22</v>
      </c>
      <c r="L488" s="35"/>
      <c r="M488" s="286"/>
    </row>
    <row r="489" spans="1:13" ht="15.75" x14ac:dyDescent="0.25">
      <c r="A489" s="278" t="s">
        <v>571</v>
      </c>
      <c r="B489" s="35"/>
      <c r="C489" s="35"/>
      <c r="D489" s="35"/>
      <c r="E489" s="35">
        <v>11</v>
      </c>
      <c r="F489" s="35"/>
      <c r="G489" s="35"/>
      <c r="H489" s="35"/>
      <c r="I489" s="35"/>
      <c r="J489" s="35"/>
      <c r="K489" s="35">
        <v>10</v>
      </c>
      <c r="L489" s="35"/>
      <c r="M489" s="286"/>
    </row>
    <row r="490" spans="1:13" ht="26.25" x14ac:dyDescent="0.25">
      <c r="A490" s="278" t="s">
        <v>549</v>
      </c>
      <c r="B490" s="9">
        <v>500</v>
      </c>
      <c r="C490" s="288" t="s">
        <v>550</v>
      </c>
      <c r="D490" s="289">
        <f>(F481+F482+F483+F484+F485)</f>
        <v>191.25</v>
      </c>
      <c r="E490" s="290"/>
      <c r="F490" s="288" t="s">
        <v>551</v>
      </c>
      <c r="G490" s="289">
        <f>(D490/500)*100</f>
        <v>38.25</v>
      </c>
      <c r="H490" s="290"/>
      <c r="I490" s="291"/>
      <c r="J490" s="550" t="s">
        <v>552</v>
      </c>
      <c r="K490" s="551"/>
      <c r="L490" s="552" t="str">
        <f>IF(G490&gt;=91,"A1",IF(G490&gt;=81,"A2",IF(G490&gt;=71,"B1",IF(G490&gt;=61,"B2",IF(G490&gt;=51,"C1",IF(G490&gt;=41,"C2",IF(G490&gt;=33,"D","E")))))))</f>
        <v>D</v>
      </c>
      <c r="M490" s="553" t="str">
        <f t="shared" ref="M490:M492" si="64">IF(K490&gt;=91,"A1",IF(K490&gt;=81,"A2",IF(K490&gt;=71,"B1",IF(K490&gt;=61,"B2",IF(K490&gt;=51,"C1",IF(K490&gt;=41,"C2",IF(K490&gt;=33,"D","E")))))))</f>
        <v>E</v>
      </c>
    </row>
    <row r="491" spans="1:13" ht="27.6" customHeight="1" x14ac:dyDescent="0.25">
      <c r="A491" s="292" t="s">
        <v>553</v>
      </c>
      <c r="B491" s="9">
        <v>500</v>
      </c>
      <c r="C491" s="288" t="s">
        <v>554</v>
      </c>
      <c r="D491" s="289">
        <f>(L481+L482+L483+L484+L485)</f>
        <v>184.5</v>
      </c>
      <c r="E491" s="290"/>
      <c r="F491" s="288" t="s">
        <v>555</v>
      </c>
      <c r="G491" s="289">
        <f>D491/500*100</f>
        <v>36.9</v>
      </c>
      <c r="H491" s="289"/>
      <c r="I491" s="293"/>
      <c r="J491" s="550" t="s">
        <v>556</v>
      </c>
      <c r="K491" s="551"/>
      <c r="L491" s="552" t="str">
        <f>IF(G491&gt;=91,"A1",IF(G491&gt;=81,"A2",IF(G491&gt;=71,"B1",IF(G491&gt;=61,"B2",IF(G491&gt;=51,"C1",IF(G491&gt;=41,"C2",IF(G491&gt;=33,"D","E")))))))</f>
        <v>D</v>
      </c>
      <c r="M491" s="553" t="str">
        <f t="shared" si="64"/>
        <v>E</v>
      </c>
    </row>
    <row r="492" spans="1:13" x14ac:dyDescent="0.25">
      <c r="A492" s="294" t="s">
        <v>557</v>
      </c>
      <c r="B492" s="276">
        <v>1000</v>
      </c>
      <c r="C492" s="276">
        <f>SUM(D490:D491)</f>
        <v>375.75</v>
      </c>
      <c r="D492" s="567"/>
      <c r="E492" s="568"/>
      <c r="F492" s="295" t="s">
        <v>558</v>
      </c>
      <c r="G492" s="295"/>
      <c r="H492" s="295"/>
      <c r="I492" s="330">
        <f>(C492/1000)*100</f>
        <v>37.574999999999996</v>
      </c>
      <c r="J492" s="295" t="s">
        <v>559</v>
      </c>
      <c r="K492" s="295"/>
      <c r="L492" s="569" t="str">
        <f>IF(I492&gt;=91,"A1",IF(I492&gt;=81,"A2",IF(I492&gt;=71,"B1",IF(I492&gt;=61,"B2",IF(I492&gt;=51,"C1",IF(I492&gt;=41,"C2",IF(I492&gt;=33,"D","E")))))))</f>
        <v>D</v>
      </c>
      <c r="M492" s="570" t="str">
        <f t="shared" si="64"/>
        <v>E</v>
      </c>
    </row>
    <row r="493" spans="1:13" x14ac:dyDescent="0.25">
      <c r="A493" s="571" t="s">
        <v>437</v>
      </c>
      <c r="B493" s="572"/>
      <c r="C493" s="572"/>
      <c r="D493" s="572"/>
      <c r="E493" s="572"/>
      <c r="F493" s="572"/>
      <c r="G493" s="572"/>
      <c r="H493" s="572"/>
      <c r="I493" s="572"/>
      <c r="J493" s="572"/>
      <c r="K493" s="572"/>
      <c r="L493" s="572"/>
      <c r="M493" s="573"/>
    </row>
    <row r="494" spans="1:13" x14ac:dyDescent="0.25">
      <c r="A494" s="546" t="s">
        <v>438</v>
      </c>
      <c r="B494" s="543"/>
      <c r="C494" s="543"/>
      <c r="D494" s="543"/>
      <c r="E494" s="543"/>
      <c r="F494" s="543"/>
      <c r="G494" s="543"/>
      <c r="H494" s="543"/>
      <c r="I494" s="543"/>
      <c r="J494" s="543"/>
      <c r="K494" s="543"/>
      <c r="L494" s="543"/>
      <c r="M494" s="547"/>
    </row>
    <row r="495" spans="1:13" x14ac:dyDescent="0.25">
      <c r="A495" s="546" t="s">
        <v>439</v>
      </c>
      <c r="B495" s="543"/>
      <c r="C495" s="543"/>
      <c r="D495" s="543"/>
      <c r="E495" s="544"/>
      <c r="F495" s="545" t="s">
        <v>560</v>
      </c>
      <c r="G495" s="543"/>
      <c r="H495" s="543"/>
      <c r="I495" s="543"/>
      <c r="J495" s="544"/>
      <c r="K495" s="545" t="s">
        <v>561</v>
      </c>
      <c r="L495" s="543"/>
      <c r="M495" s="547"/>
    </row>
    <row r="496" spans="1:13" x14ac:dyDescent="0.25">
      <c r="A496" s="562" t="s">
        <v>441</v>
      </c>
      <c r="B496" s="560"/>
      <c r="C496" s="560"/>
      <c r="D496" s="560"/>
      <c r="E496" s="563"/>
      <c r="F496" s="552"/>
      <c r="G496" s="565"/>
      <c r="H496" s="565"/>
      <c r="I496" s="565"/>
      <c r="J496" s="566"/>
      <c r="K496" s="552" t="s">
        <v>457</v>
      </c>
      <c r="L496" s="565"/>
      <c r="M496" s="553"/>
    </row>
    <row r="497" spans="1:13" x14ac:dyDescent="0.25">
      <c r="A497" s="610" t="s">
        <v>663</v>
      </c>
      <c r="B497" s="565"/>
      <c r="C497" s="565"/>
      <c r="D497" s="565"/>
      <c r="E497" s="565"/>
      <c r="F497" s="565"/>
      <c r="G497" s="565"/>
      <c r="H497" s="565"/>
      <c r="I497" s="565"/>
      <c r="J497" s="565"/>
      <c r="K497" s="565"/>
      <c r="L497" s="565"/>
      <c r="M497" s="553"/>
    </row>
    <row r="498" spans="1:13" x14ac:dyDescent="0.25">
      <c r="A498" s="546" t="s">
        <v>439</v>
      </c>
      <c r="B498" s="543"/>
      <c r="C498" s="543"/>
      <c r="D498" s="543"/>
      <c r="E498" s="544"/>
      <c r="F498" s="545" t="s">
        <v>560</v>
      </c>
      <c r="G498" s="543"/>
      <c r="H498" s="543"/>
      <c r="I498" s="543"/>
      <c r="J498" s="544"/>
      <c r="K498" s="545" t="s">
        <v>561</v>
      </c>
      <c r="L498" s="543"/>
      <c r="M498" s="547"/>
    </row>
    <row r="499" spans="1:13" x14ac:dyDescent="0.25">
      <c r="A499" s="554" t="s">
        <v>443</v>
      </c>
      <c r="B499" s="564"/>
      <c r="C499" s="564"/>
      <c r="D499" s="564"/>
      <c r="E499" s="555"/>
      <c r="F499" s="552" t="s">
        <v>462</v>
      </c>
      <c r="G499" s="565"/>
      <c r="H499" s="565"/>
      <c r="I499" s="565"/>
      <c r="J499" s="566"/>
      <c r="K499" s="552" t="s">
        <v>457</v>
      </c>
      <c r="L499" s="565"/>
      <c r="M499" s="553"/>
    </row>
    <row r="500" spans="1:13" x14ac:dyDescent="0.25">
      <c r="A500" s="554" t="s">
        <v>562</v>
      </c>
      <c r="B500" s="564"/>
      <c r="C500" s="564"/>
      <c r="D500" s="564"/>
      <c r="E500" s="555"/>
      <c r="F500" s="552" t="s">
        <v>462</v>
      </c>
      <c r="G500" s="565"/>
      <c r="H500" s="565"/>
      <c r="I500" s="565"/>
      <c r="J500" s="566"/>
      <c r="K500" s="552" t="s">
        <v>457</v>
      </c>
      <c r="L500" s="565"/>
      <c r="M500" s="553"/>
    </row>
    <row r="501" spans="1:13" x14ac:dyDescent="0.25">
      <c r="A501" s="562" t="s">
        <v>444</v>
      </c>
      <c r="B501" s="560"/>
      <c r="C501" s="560"/>
      <c r="D501" s="560"/>
      <c r="E501" s="563"/>
      <c r="F501" s="552" t="s">
        <v>457</v>
      </c>
      <c r="G501" s="565"/>
      <c r="H501" s="565"/>
      <c r="I501" s="565"/>
      <c r="J501" s="566"/>
      <c r="K501" s="552" t="s">
        <v>462</v>
      </c>
      <c r="L501" s="565"/>
      <c r="M501" s="553"/>
    </row>
    <row r="502" spans="1:13" x14ac:dyDescent="0.25">
      <c r="A502" s="562" t="s">
        <v>445</v>
      </c>
      <c r="B502" s="560"/>
      <c r="C502" s="560"/>
      <c r="D502" s="560"/>
      <c r="E502" s="563"/>
      <c r="F502" s="552" t="s">
        <v>462</v>
      </c>
      <c r="G502" s="565"/>
      <c r="H502" s="565"/>
      <c r="I502" s="565"/>
      <c r="J502" s="566"/>
      <c r="K502" s="552" t="s">
        <v>462</v>
      </c>
      <c r="L502" s="565"/>
      <c r="M502" s="553"/>
    </row>
    <row r="503" spans="1:13" x14ac:dyDescent="0.25">
      <c r="A503" s="546" t="s">
        <v>446</v>
      </c>
      <c r="B503" s="543"/>
      <c r="C503" s="543"/>
      <c r="D503" s="543"/>
      <c r="E503" s="543"/>
      <c r="F503" s="543"/>
      <c r="G503" s="543"/>
      <c r="H503" s="543"/>
      <c r="I503" s="543"/>
      <c r="J503" s="543"/>
      <c r="K503" s="543"/>
      <c r="L503" s="543"/>
      <c r="M503" s="547"/>
    </row>
    <row r="504" spans="1:13" x14ac:dyDescent="0.25">
      <c r="A504" s="546" t="s">
        <v>439</v>
      </c>
      <c r="B504" s="543"/>
      <c r="C504" s="543"/>
      <c r="D504" s="543"/>
      <c r="E504" s="544"/>
      <c r="F504" s="545" t="s">
        <v>560</v>
      </c>
      <c r="G504" s="543"/>
      <c r="H504" s="543"/>
      <c r="I504" s="543"/>
      <c r="J504" s="544"/>
      <c r="K504" s="545" t="s">
        <v>561</v>
      </c>
      <c r="L504" s="543"/>
      <c r="M504" s="547"/>
    </row>
    <row r="505" spans="1:13" x14ac:dyDescent="0.25">
      <c r="A505" s="562" t="s">
        <v>447</v>
      </c>
      <c r="B505" s="560"/>
      <c r="C505" s="560"/>
      <c r="D505" s="560"/>
      <c r="E505" s="560"/>
      <c r="F505" s="563"/>
      <c r="G505" s="545" t="s">
        <v>664</v>
      </c>
      <c r="H505" s="543"/>
      <c r="I505" s="543"/>
      <c r="J505" s="543"/>
      <c r="K505" s="543"/>
      <c r="L505" s="543"/>
      <c r="M505" s="547"/>
    </row>
    <row r="506" spans="1:13" ht="42" customHeight="1" x14ac:dyDescent="0.25">
      <c r="A506" s="342" t="s">
        <v>403</v>
      </c>
      <c r="B506" s="552"/>
      <c r="C506" s="565"/>
      <c r="D506" s="565"/>
      <c r="E506" s="565"/>
      <c r="F506" s="565"/>
      <c r="G506" s="565"/>
      <c r="H506" s="565"/>
      <c r="I506" s="565"/>
      <c r="J506" s="565"/>
      <c r="K506" s="565"/>
      <c r="L506" s="565"/>
      <c r="M506" s="553"/>
    </row>
    <row r="507" spans="1:13" x14ac:dyDescent="0.25">
      <c r="A507" s="278" t="s">
        <v>448</v>
      </c>
      <c r="B507" s="552"/>
      <c r="C507" s="565"/>
      <c r="D507" s="565"/>
      <c r="E507" s="565"/>
      <c r="F507" s="565"/>
      <c r="G507" s="565"/>
      <c r="H507" s="565"/>
      <c r="I507" s="565"/>
      <c r="J507" s="565"/>
      <c r="K507" s="565"/>
      <c r="L507" s="565"/>
      <c r="M507" s="553"/>
    </row>
    <row r="508" spans="1:13" x14ac:dyDescent="0.25">
      <c r="A508" s="577" t="s">
        <v>564</v>
      </c>
      <c r="B508" s="578"/>
      <c r="C508" s="579"/>
      <c r="D508" s="586" t="s">
        <v>565</v>
      </c>
      <c r="E508" s="578"/>
      <c r="F508" s="578"/>
      <c r="G508" s="578"/>
      <c r="H508" s="578"/>
      <c r="I508" s="579"/>
      <c r="J508" s="586" t="s">
        <v>566</v>
      </c>
      <c r="K508" s="578"/>
      <c r="L508" s="578"/>
      <c r="M508" s="589"/>
    </row>
    <row r="509" spans="1:13" x14ac:dyDescent="0.25">
      <c r="A509" s="580"/>
      <c r="B509" s="581"/>
      <c r="C509" s="582"/>
      <c r="D509" s="587"/>
      <c r="E509" s="581"/>
      <c r="F509" s="581"/>
      <c r="G509" s="581"/>
      <c r="H509" s="581"/>
      <c r="I509" s="582"/>
      <c r="J509" s="587"/>
      <c r="K509" s="581"/>
      <c r="L509" s="581"/>
      <c r="M509" s="590"/>
    </row>
    <row r="510" spans="1:13" x14ac:dyDescent="0.25">
      <c r="A510" s="580"/>
      <c r="B510" s="581"/>
      <c r="C510" s="582"/>
      <c r="D510" s="587"/>
      <c r="E510" s="581"/>
      <c r="F510" s="581"/>
      <c r="G510" s="581"/>
      <c r="H510" s="581"/>
      <c r="I510" s="582"/>
      <c r="J510" s="587"/>
      <c r="K510" s="581"/>
      <c r="L510" s="581"/>
      <c r="M510" s="590"/>
    </row>
    <row r="511" spans="1:13" x14ac:dyDescent="0.25">
      <c r="A511" s="583"/>
      <c r="B511" s="584"/>
      <c r="C511" s="585"/>
      <c r="D511" s="588"/>
      <c r="E511" s="584"/>
      <c r="F511" s="584"/>
      <c r="G511" s="584"/>
      <c r="H511" s="584"/>
      <c r="I511" s="585"/>
      <c r="J511" s="588"/>
      <c r="K511" s="584"/>
      <c r="L511" s="584"/>
      <c r="M511" s="591"/>
    </row>
    <row r="512" spans="1:13" x14ac:dyDescent="0.25">
      <c r="A512" s="596" t="s">
        <v>449</v>
      </c>
      <c r="B512" s="597"/>
      <c r="C512" s="597"/>
      <c r="D512" s="597"/>
      <c r="E512" s="597"/>
      <c r="F512" s="597"/>
      <c r="G512" s="598"/>
      <c r="H512" s="599" t="s">
        <v>450</v>
      </c>
      <c r="I512" s="597"/>
      <c r="J512" s="597"/>
      <c r="K512" s="597"/>
      <c r="L512" s="597"/>
      <c r="M512" s="600"/>
    </row>
    <row r="513" spans="1:13" x14ac:dyDescent="0.25">
      <c r="A513" s="297" t="s">
        <v>451</v>
      </c>
      <c r="B513" s="599" t="s">
        <v>20</v>
      </c>
      <c r="C513" s="598"/>
      <c r="D513" s="83" t="s">
        <v>451</v>
      </c>
      <c r="E513" s="123"/>
      <c r="F513" s="599" t="s">
        <v>20</v>
      </c>
      <c r="G513" s="598"/>
      <c r="H513" s="298"/>
      <c r="I513" s="298"/>
      <c r="J513" s="299" t="s">
        <v>452</v>
      </c>
      <c r="K513" s="298"/>
      <c r="L513" s="299" t="s">
        <v>20</v>
      </c>
      <c r="M513" s="300"/>
    </row>
    <row r="514" spans="1:13" x14ac:dyDescent="0.25">
      <c r="A514" s="301" t="s">
        <v>453</v>
      </c>
      <c r="B514" s="594" t="s">
        <v>454</v>
      </c>
      <c r="C514" s="595"/>
      <c r="D514" s="594" t="s">
        <v>455</v>
      </c>
      <c r="E514" s="595"/>
      <c r="F514" s="594" t="s">
        <v>456</v>
      </c>
      <c r="G514" s="595"/>
      <c r="H514" s="298"/>
      <c r="I514" s="298"/>
      <c r="J514" s="594">
        <v>3</v>
      </c>
      <c r="K514" s="595"/>
      <c r="L514" s="123" t="s">
        <v>457</v>
      </c>
      <c r="M514" s="300"/>
    </row>
    <row r="515" spans="1:13" x14ac:dyDescent="0.25">
      <c r="A515" s="301" t="s">
        <v>458</v>
      </c>
      <c r="B515" s="594" t="s">
        <v>459</v>
      </c>
      <c r="C515" s="595"/>
      <c r="D515" s="594" t="s">
        <v>460</v>
      </c>
      <c r="E515" s="595"/>
      <c r="F515" s="594" t="s">
        <v>461</v>
      </c>
      <c r="G515" s="595"/>
      <c r="H515" s="298"/>
      <c r="I515" s="298"/>
      <c r="J515" s="594">
        <v>2</v>
      </c>
      <c r="K515" s="595"/>
      <c r="L515" s="123" t="s">
        <v>462</v>
      </c>
      <c r="M515" s="300"/>
    </row>
    <row r="516" spans="1:13" x14ac:dyDescent="0.25">
      <c r="A516" s="301" t="s">
        <v>463</v>
      </c>
      <c r="B516" s="594" t="s">
        <v>464</v>
      </c>
      <c r="C516" s="595"/>
      <c r="D516" s="594" t="s">
        <v>465</v>
      </c>
      <c r="E516" s="595"/>
      <c r="F516" s="594" t="s">
        <v>466</v>
      </c>
      <c r="G516" s="595"/>
      <c r="H516" s="298"/>
      <c r="I516" s="298"/>
      <c r="J516" s="594">
        <v>1</v>
      </c>
      <c r="K516" s="595"/>
      <c r="L516" s="123" t="s">
        <v>467</v>
      </c>
      <c r="M516" s="300"/>
    </row>
    <row r="517" spans="1:13" ht="15.75" thickBot="1" x14ac:dyDescent="0.3">
      <c r="A517" s="302" t="s">
        <v>468</v>
      </c>
      <c r="B517" s="592" t="s">
        <v>469</v>
      </c>
      <c r="C517" s="593"/>
      <c r="D517" s="592" t="s">
        <v>470</v>
      </c>
      <c r="E517" s="593"/>
      <c r="F517" s="592" t="s">
        <v>471</v>
      </c>
      <c r="G517" s="593"/>
      <c r="H517" s="303"/>
      <c r="I517" s="303"/>
      <c r="J517" s="303"/>
      <c r="K517" s="303"/>
      <c r="L517" s="303"/>
      <c r="M517" s="304"/>
    </row>
    <row r="520" spans="1:13" ht="15.75" thickBot="1" x14ac:dyDescent="0.3"/>
    <row r="521" spans="1:13" ht="15.75" x14ac:dyDescent="0.25">
      <c r="A521" s="267"/>
      <c r="B521" s="536" t="s">
        <v>518</v>
      </c>
      <c r="C521" s="536"/>
      <c r="D521" s="536"/>
      <c r="E521" s="536"/>
      <c r="F521" s="536"/>
      <c r="G521" s="536"/>
      <c r="H521" s="536"/>
      <c r="I521" s="537"/>
      <c r="J521" s="538" t="s">
        <v>519</v>
      </c>
      <c r="K521" s="536"/>
      <c r="L521" s="536"/>
      <c r="M521" s="539"/>
    </row>
    <row r="522" spans="1:13" ht="21" x14ac:dyDescent="0.35">
      <c r="A522" s="540" t="s">
        <v>520</v>
      </c>
      <c r="B522" s="541"/>
      <c r="C522" s="541"/>
      <c r="D522" s="541"/>
      <c r="E522" s="541"/>
      <c r="F522" s="541"/>
      <c r="G522" s="541"/>
      <c r="H522" s="541"/>
      <c r="I522" s="541"/>
      <c r="J522" s="541"/>
      <c r="K522" s="541"/>
      <c r="L522" s="541"/>
      <c r="M522" s="542"/>
    </row>
    <row r="523" spans="1:13" ht="21" x14ac:dyDescent="0.35">
      <c r="A523" s="268"/>
      <c r="B523" s="543" t="s">
        <v>521</v>
      </c>
      <c r="C523" s="543"/>
      <c r="D523" s="543"/>
      <c r="E523" s="544"/>
      <c r="F523" s="269" t="s">
        <v>522</v>
      </c>
      <c r="G523" s="269"/>
      <c r="H523" s="545" t="s">
        <v>523</v>
      </c>
      <c r="I523" s="543"/>
      <c r="J523" s="544"/>
      <c r="K523" s="270" t="s">
        <v>524</v>
      </c>
      <c r="L523" s="12"/>
      <c r="M523" s="271"/>
    </row>
    <row r="524" spans="1:13" x14ac:dyDescent="0.25">
      <c r="A524" s="546" t="s">
        <v>525</v>
      </c>
      <c r="B524" s="543"/>
      <c r="C524" s="543"/>
      <c r="D524" s="543"/>
      <c r="E524" s="543"/>
      <c r="F524" s="543"/>
      <c r="G524" s="543"/>
      <c r="H524" s="543"/>
      <c r="I524" s="543"/>
      <c r="J524" s="543"/>
      <c r="K524" s="543"/>
      <c r="L524" s="543"/>
      <c r="M524" s="547"/>
    </row>
    <row r="525" spans="1:13" x14ac:dyDescent="0.25">
      <c r="A525" s="562" t="s">
        <v>526</v>
      </c>
      <c r="B525" s="560"/>
      <c r="C525" s="560"/>
      <c r="D525" s="560"/>
      <c r="E525" s="560"/>
      <c r="F525" s="560"/>
      <c r="G525" s="560"/>
      <c r="H525" s="560"/>
      <c r="I525" s="560"/>
      <c r="J525" s="560"/>
      <c r="K525" s="560"/>
      <c r="L525" s="560"/>
      <c r="M525" s="561"/>
    </row>
    <row r="526" spans="1:13" x14ac:dyDescent="0.25">
      <c r="A526" s="554" t="s">
        <v>527</v>
      </c>
      <c r="B526" s="555"/>
      <c r="C526" s="559" t="s">
        <v>600</v>
      </c>
      <c r="D526" s="560"/>
      <c r="E526" s="560"/>
      <c r="F526" s="560"/>
      <c r="G526" s="563"/>
      <c r="H526" s="273" t="s">
        <v>529</v>
      </c>
      <c r="I526" s="272"/>
      <c r="J526" s="545">
        <v>11</v>
      </c>
      <c r="K526" s="543"/>
      <c r="L526" s="543"/>
      <c r="M526" s="547"/>
    </row>
    <row r="527" spans="1:13" x14ac:dyDescent="0.25">
      <c r="A527" s="554" t="s">
        <v>530</v>
      </c>
      <c r="B527" s="555"/>
      <c r="C527" s="559" t="s">
        <v>399</v>
      </c>
      <c r="D527" s="560"/>
      <c r="E527" s="560"/>
      <c r="F527" s="560"/>
      <c r="G527" s="563"/>
      <c r="H527" s="273" t="s">
        <v>531</v>
      </c>
      <c r="I527" s="272"/>
      <c r="J527" s="559" t="s">
        <v>422</v>
      </c>
      <c r="K527" s="560"/>
      <c r="L527" s="560"/>
      <c r="M527" s="561"/>
    </row>
    <row r="528" spans="1:13" x14ac:dyDescent="0.25">
      <c r="A528" s="554" t="s">
        <v>532</v>
      </c>
      <c r="B528" s="555"/>
      <c r="C528" s="556">
        <v>40779</v>
      </c>
      <c r="D528" s="557"/>
      <c r="E528" s="557"/>
      <c r="F528" s="557"/>
      <c r="G528" s="558"/>
      <c r="H528" s="273" t="s">
        <v>533</v>
      </c>
      <c r="I528" s="272"/>
      <c r="J528" s="559">
        <v>6005374804</v>
      </c>
      <c r="K528" s="560"/>
      <c r="L528" s="560"/>
      <c r="M528" s="561"/>
    </row>
    <row r="529" spans="1:13" x14ac:dyDescent="0.25">
      <c r="A529" s="554" t="s">
        <v>534</v>
      </c>
      <c r="B529" s="555"/>
      <c r="C529" s="559" t="s">
        <v>601</v>
      </c>
      <c r="D529" s="560"/>
      <c r="E529" s="560"/>
      <c r="F529" s="560"/>
      <c r="G529" s="561"/>
      <c r="H529" s="562" t="s">
        <v>18</v>
      </c>
      <c r="I529" s="563"/>
      <c r="J529" s="559" t="s">
        <v>602</v>
      </c>
      <c r="K529" s="560"/>
      <c r="L529" s="560"/>
      <c r="M529" s="561"/>
    </row>
    <row r="530" spans="1:13" x14ac:dyDescent="0.25">
      <c r="A530" s="546" t="s">
        <v>535</v>
      </c>
      <c r="B530" s="543"/>
      <c r="C530" s="543"/>
      <c r="D530" s="543"/>
      <c r="E530" s="543"/>
      <c r="F530" s="543"/>
      <c r="G530" s="543"/>
      <c r="H530" s="543"/>
      <c r="I530" s="543"/>
      <c r="J530" s="543"/>
      <c r="K530" s="543"/>
      <c r="L530" s="543"/>
      <c r="M530" s="547"/>
    </row>
    <row r="531" spans="1:13" x14ac:dyDescent="0.25">
      <c r="A531" s="548" t="s">
        <v>536</v>
      </c>
      <c r="B531" s="545" t="s">
        <v>537</v>
      </c>
      <c r="C531" s="543"/>
      <c r="D531" s="543"/>
      <c r="E531" s="543"/>
      <c r="F531" s="543"/>
      <c r="G531" s="544"/>
      <c r="H531" s="545" t="s">
        <v>538</v>
      </c>
      <c r="I531" s="543"/>
      <c r="J531" s="543"/>
      <c r="K531" s="543"/>
      <c r="L531" s="543"/>
      <c r="M531" s="547"/>
    </row>
    <row r="532" spans="1:13" ht="30" x14ac:dyDescent="0.25">
      <c r="A532" s="549"/>
      <c r="B532" s="274" t="s">
        <v>539</v>
      </c>
      <c r="C532" s="274" t="s">
        <v>540</v>
      </c>
      <c r="D532" s="274" t="s">
        <v>587</v>
      </c>
      <c r="E532" s="274" t="s">
        <v>542</v>
      </c>
      <c r="F532" s="274">
        <v>100</v>
      </c>
      <c r="G532" s="276" t="s">
        <v>20</v>
      </c>
      <c r="H532" s="274" t="s">
        <v>543</v>
      </c>
      <c r="I532" s="274" t="s">
        <v>540</v>
      </c>
      <c r="J532" s="274" t="s">
        <v>587</v>
      </c>
      <c r="K532" s="274" t="s">
        <v>544</v>
      </c>
      <c r="L532" s="274">
        <v>100</v>
      </c>
      <c r="M532" s="277" t="s">
        <v>20</v>
      </c>
    </row>
    <row r="533" spans="1:13" ht="15.75" x14ac:dyDescent="0.25">
      <c r="A533" s="278" t="s">
        <v>11</v>
      </c>
      <c r="B533" s="35">
        <v>7.25</v>
      </c>
      <c r="C533" s="35">
        <v>4.5</v>
      </c>
      <c r="D533" s="35">
        <v>4</v>
      </c>
      <c r="E533" s="314">
        <v>66</v>
      </c>
      <c r="F533" s="280">
        <f t="shared" ref="F533" si="65">SUM(B533:E533)</f>
        <v>81.75</v>
      </c>
      <c r="G533" s="37" t="str">
        <f t="shared" ref="G533:G537" si="66">IF(F533&gt;=91,"A1",IF(F533&gt;=81,"A2",IF(F533&gt;=71,"B1",IF(F533&gt;=61,"B2",IF(F533&gt;=51,"C1",IF(F533&gt;=41,"C2",IF(F533&gt;=33,"D","E")))))))</f>
        <v>A2</v>
      </c>
      <c r="H533" s="283">
        <v>8.5</v>
      </c>
      <c r="I533" s="35">
        <v>5</v>
      </c>
      <c r="J533" s="35">
        <v>5</v>
      </c>
      <c r="K533" s="281">
        <v>73.5</v>
      </c>
      <c r="L533" s="280">
        <f t="shared" ref="L533" si="67">SUM(H533:K533)</f>
        <v>92</v>
      </c>
      <c r="M533" s="424" t="str">
        <f t="shared" ref="M533:M537" si="68">IF(L533&gt;=91,"A1",IF(L533&gt;=81,"A2",IF(L533&gt;=71,"B1",IF(L533&gt;=61,"B2",IF(L533&gt;=51,"C1",IF(L533&gt;=41,"C2",IF(L533&gt;=33,"D","E")))))))</f>
        <v>A1</v>
      </c>
    </row>
    <row r="534" spans="1:13" ht="15.75" x14ac:dyDescent="0.25">
      <c r="A534" s="278" t="s">
        <v>12</v>
      </c>
      <c r="B534" s="314">
        <v>7.5</v>
      </c>
      <c r="C534" s="35">
        <v>4.5</v>
      </c>
      <c r="D534" s="35">
        <v>4</v>
      </c>
      <c r="E534" s="35">
        <v>57</v>
      </c>
      <c r="F534" s="280">
        <f t="shared" ref="F534:F537" si="69">(B534+C534+D534+E534)</f>
        <v>73</v>
      </c>
      <c r="G534" s="37" t="str">
        <f t="shared" si="66"/>
        <v>B1</v>
      </c>
      <c r="H534" s="283">
        <v>7</v>
      </c>
      <c r="I534" s="35">
        <v>4</v>
      </c>
      <c r="J534" s="35">
        <v>5</v>
      </c>
      <c r="K534" s="35">
        <v>64.5</v>
      </c>
      <c r="L534" s="280">
        <f t="shared" ref="L534:L537" si="70">SUM(H534:K534)</f>
        <v>80.5</v>
      </c>
      <c r="M534" s="424" t="str">
        <f t="shared" si="68"/>
        <v>B1</v>
      </c>
    </row>
    <row r="535" spans="1:13" ht="15.75" x14ac:dyDescent="0.25">
      <c r="A535" s="278" t="s">
        <v>545</v>
      </c>
      <c r="B535" s="35">
        <v>5.5</v>
      </c>
      <c r="C535" s="35">
        <v>4.5</v>
      </c>
      <c r="D535" s="35">
        <v>4.5</v>
      </c>
      <c r="E535" s="35">
        <v>52</v>
      </c>
      <c r="F535" s="37">
        <f t="shared" si="69"/>
        <v>66.5</v>
      </c>
      <c r="G535" s="37" t="str">
        <f t="shared" si="66"/>
        <v>B2</v>
      </c>
      <c r="H535" s="283">
        <v>7.25</v>
      </c>
      <c r="I535" s="35">
        <v>4</v>
      </c>
      <c r="J535" s="35">
        <v>5</v>
      </c>
      <c r="K535" s="35">
        <v>52</v>
      </c>
      <c r="L535" s="280">
        <f t="shared" si="70"/>
        <v>68.25</v>
      </c>
      <c r="M535" s="424" t="str">
        <f t="shared" si="68"/>
        <v>B2</v>
      </c>
    </row>
    <row r="536" spans="1:13" ht="15.75" x14ac:dyDescent="0.25">
      <c r="A536" s="278" t="s">
        <v>23</v>
      </c>
      <c r="B536" s="35">
        <v>9</v>
      </c>
      <c r="C536" s="35">
        <v>5</v>
      </c>
      <c r="D536" s="35">
        <v>5</v>
      </c>
      <c r="E536" s="35">
        <v>51</v>
      </c>
      <c r="F536" s="37">
        <f t="shared" si="69"/>
        <v>70</v>
      </c>
      <c r="G536" s="37" t="str">
        <f t="shared" si="66"/>
        <v>B2</v>
      </c>
      <c r="H536" s="282">
        <v>8</v>
      </c>
      <c r="I536" s="327">
        <v>5</v>
      </c>
      <c r="J536" s="284">
        <v>5</v>
      </c>
      <c r="K536" s="35">
        <v>69</v>
      </c>
      <c r="L536" s="280">
        <f t="shared" si="70"/>
        <v>87</v>
      </c>
      <c r="M536" s="425" t="str">
        <f t="shared" si="68"/>
        <v>A2</v>
      </c>
    </row>
    <row r="537" spans="1:13" ht="15.75" x14ac:dyDescent="0.25">
      <c r="A537" s="278" t="s">
        <v>26</v>
      </c>
      <c r="B537" s="35">
        <v>9.25</v>
      </c>
      <c r="C537" s="35">
        <v>5</v>
      </c>
      <c r="D537" s="35">
        <v>5</v>
      </c>
      <c r="E537" s="35">
        <v>53.5</v>
      </c>
      <c r="F537" s="280">
        <f t="shared" si="69"/>
        <v>72.75</v>
      </c>
      <c r="G537" s="37" t="str">
        <f t="shared" si="66"/>
        <v>B1</v>
      </c>
      <c r="H537" s="282">
        <v>9.75</v>
      </c>
      <c r="I537" s="35">
        <v>5</v>
      </c>
      <c r="J537" s="35">
        <v>5</v>
      </c>
      <c r="K537" s="35">
        <v>74</v>
      </c>
      <c r="L537" s="280">
        <f t="shared" si="70"/>
        <v>93.75</v>
      </c>
      <c r="M537" s="424" t="str">
        <f t="shared" si="68"/>
        <v>A1</v>
      </c>
    </row>
    <row r="538" spans="1:13" ht="15.75" x14ac:dyDescent="0.25">
      <c r="A538" s="278" t="s">
        <v>510</v>
      </c>
      <c r="B538" s="35"/>
      <c r="C538" s="35"/>
      <c r="D538" s="35"/>
      <c r="E538" s="328">
        <v>44</v>
      </c>
      <c r="F538" s="285"/>
      <c r="G538" s="35"/>
      <c r="H538" s="35"/>
      <c r="I538" s="35"/>
      <c r="J538" s="35"/>
      <c r="K538" s="35">
        <v>46</v>
      </c>
      <c r="L538" s="35"/>
      <c r="M538" s="286"/>
    </row>
    <row r="539" spans="1:13" ht="15.75" x14ac:dyDescent="0.25">
      <c r="A539" s="278" t="s">
        <v>546</v>
      </c>
      <c r="B539" s="35"/>
      <c r="C539" s="35"/>
      <c r="D539" s="35"/>
      <c r="E539" s="287">
        <v>48</v>
      </c>
      <c r="F539" s="35"/>
      <c r="G539" s="35"/>
      <c r="H539" s="35"/>
      <c r="I539" s="35"/>
      <c r="J539" s="35"/>
      <c r="K539" s="287">
        <v>44.5</v>
      </c>
      <c r="L539" s="35"/>
      <c r="M539" s="286"/>
    </row>
    <row r="540" spans="1:13" ht="15.75" x14ac:dyDescent="0.25">
      <c r="A540" s="278" t="s">
        <v>547</v>
      </c>
      <c r="B540" s="35"/>
      <c r="C540" s="35"/>
      <c r="D540" s="35"/>
      <c r="E540" s="35">
        <v>18</v>
      </c>
      <c r="F540" s="35"/>
      <c r="G540" s="35"/>
      <c r="H540" s="35"/>
      <c r="I540" s="35"/>
      <c r="J540" s="35"/>
      <c r="K540" s="35">
        <v>35</v>
      </c>
      <c r="L540" s="35"/>
      <c r="M540" s="286"/>
    </row>
    <row r="541" spans="1:13" ht="15.75" x14ac:dyDescent="0.25">
      <c r="A541" s="278" t="s">
        <v>548</v>
      </c>
      <c r="B541" s="35"/>
      <c r="C541" s="35"/>
      <c r="D541" s="35"/>
      <c r="E541" s="35">
        <v>15</v>
      </c>
      <c r="F541" s="35"/>
      <c r="G541" s="35"/>
      <c r="H541" s="35"/>
      <c r="I541" s="35"/>
      <c r="J541" s="35"/>
      <c r="K541" s="35">
        <v>34</v>
      </c>
      <c r="L541" s="35"/>
      <c r="M541" s="286"/>
    </row>
    <row r="542" spans="1:13" ht="26.25" x14ac:dyDescent="0.25">
      <c r="A542" s="278" t="s">
        <v>549</v>
      </c>
      <c r="B542" s="9">
        <v>500</v>
      </c>
      <c r="C542" s="288" t="s">
        <v>550</v>
      </c>
      <c r="D542" s="289">
        <f>(F533+F534+F535+F536+F537)</f>
        <v>364</v>
      </c>
      <c r="E542" s="290"/>
      <c r="F542" s="288" t="s">
        <v>551</v>
      </c>
      <c r="G542" s="289">
        <f>(D542/500)*100</f>
        <v>72.8</v>
      </c>
      <c r="H542" s="290"/>
      <c r="I542" s="291"/>
      <c r="J542" s="550" t="s">
        <v>552</v>
      </c>
      <c r="K542" s="551"/>
      <c r="L542" s="552" t="str">
        <f>IF(G542&gt;=91,"A1",IF(G542&gt;=81,"A2",IF(G542&gt;=71,"B1",IF(G542&gt;=61,"B2",IF(G542&gt;=51,"C1",IF(G542&gt;=41,"C2",IF(G542&gt;=33,"D","E")))))))</f>
        <v>B1</v>
      </c>
      <c r="M542" s="553" t="str">
        <f t="shared" ref="M542:M544" si="71">IF(K542&gt;=91,"A1",IF(K542&gt;=81,"A2",IF(K542&gt;=71,"B1",IF(K542&gt;=61,"B2",IF(K542&gt;=51,"C1",IF(K542&gt;=41,"C2",IF(K542&gt;=33,"D","E")))))))</f>
        <v>E</v>
      </c>
    </row>
    <row r="543" spans="1:13" ht="27.6" customHeight="1" x14ac:dyDescent="0.25">
      <c r="A543" s="292" t="s">
        <v>553</v>
      </c>
      <c r="B543" s="9">
        <v>500</v>
      </c>
      <c r="C543" s="288" t="s">
        <v>554</v>
      </c>
      <c r="D543" s="289">
        <f>(L533+L534+L535+L536+L537)</f>
        <v>421.5</v>
      </c>
      <c r="E543" s="290"/>
      <c r="F543" s="288" t="s">
        <v>555</v>
      </c>
      <c r="G543" s="289">
        <f>D543/500*100</f>
        <v>84.3</v>
      </c>
      <c r="H543" s="289"/>
      <c r="I543" s="293"/>
      <c r="J543" s="550" t="s">
        <v>556</v>
      </c>
      <c r="K543" s="551"/>
      <c r="L543" s="552" t="str">
        <f>IF(G543&gt;=91,"A1",IF(G543&gt;=81,"A2",IF(G543&gt;=71,"B1",IF(G543&gt;=61,"B2",IF(G543&gt;=51,"C1",IF(G543&gt;=41,"C2",IF(G543&gt;=33,"D","E")))))))</f>
        <v>A2</v>
      </c>
      <c r="M543" s="553" t="str">
        <f t="shared" si="71"/>
        <v>E</v>
      </c>
    </row>
    <row r="544" spans="1:13" x14ac:dyDescent="0.25">
      <c r="A544" s="294" t="s">
        <v>557</v>
      </c>
      <c r="B544" s="276">
        <v>1000</v>
      </c>
      <c r="C544" s="276">
        <f>SUM(D542:D543)</f>
        <v>785.5</v>
      </c>
      <c r="D544" s="567"/>
      <c r="E544" s="568"/>
      <c r="F544" s="295" t="s">
        <v>558</v>
      </c>
      <c r="G544" s="295"/>
      <c r="H544" s="295"/>
      <c r="I544" s="276">
        <f>(C544/1000)*100</f>
        <v>78.55</v>
      </c>
      <c r="J544" s="295" t="s">
        <v>559</v>
      </c>
      <c r="K544" s="295"/>
      <c r="L544" s="569" t="str">
        <f>IF(I544&gt;=91,"A1",IF(I544&gt;=81,"A2",IF(I544&gt;=71,"B1",IF(I544&gt;=61,"B2",IF(I544&gt;=51,"C1",IF(I544&gt;=41,"C2",IF(I544&gt;=33,"D","E")))))))</f>
        <v>B1</v>
      </c>
      <c r="M544" s="570" t="str">
        <f t="shared" si="71"/>
        <v>E</v>
      </c>
    </row>
    <row r="545" spans="1:13" x14ac:dyDescent="0.25">
      <c r="A545" s="571" t="s">
        <v>437</v>
      </c>
      <c r="B545" s="572"/>
      <c r="C545" s="572"/>
      <c r="D545" s="572"/>
      <c r="E545" s="572"/>
      <c r="F545" s="572"/>
      <c r="G545" s="572"/>
      <c r="H545" s="572"/>
      <c r="I545" s="572"/>
      <c r="J545" s="572"/>
      <c r="K545" s="572"/>
      <c r="L545" s="572"/>
      <c r="M545" s="573"/>
    </row>
    <row r="546" spans="1:13" x14ac:dyDescent="0.25">
      <c r="A546" s="546" t="s">
        <v>438</v>
      </c>
      <c r="B546" s="543"/>
      <c r="C546" s="543"/>
      <c r="D546" s="543"/>
      <c r="E546" s="543"/>
      <c r="F546" s="543"/>
      <c r="G546" s="543"/>
      <c r="H546" s="543"/>
      <c r="I546" s="543"/>
      <c r="J546" s="543"/>
      <c r="K546" s="543"/>
      <c r="L546" s="543"/>
      <c r="M546" s="547"/>
    </row>
    <row r="547" spans="1:13" x14ac:dyDescent="0.25">
      <c r="A547" s="546" t="s">
        <v>439</v>
      </c>
      <c r="B547" s="543"/>
      <c r="C547" s="543"/>
      <c r="D547" s="543"/>
      <c r="E547" s="544"/>
      <c r="F547" s="545" t="s">
        <v>560</v>
      </c>
      <c r="G547" s="543"/>
      <c r="H547" s="543"/>
      <c r="I547" s="543"/>
      <c r="J547" s="544"/>
      <c r="K547" s="545" t="s">
        <v>561</v>
      </c>
      <c r="L547" s="543"/>
      <c r="M547" s="547"/>
    </row>
    <row r="548" spans="1:13" x14ac:dyDescent="0.25">
      <c r="A548" s="562" t="s">
        <v>441</v>
      </c>
      <c r="B548" s="560"/>
      <c r="C548" s="560"/>
      <c r="D548" s="560"/>
      <c r="E548" s="563"/>
      <c r="F548" s="552" t="s">
        <v>457</v>
      </c>
      <c r="G548" s="565"/>
      <c r="H548" s="565"/>
      <c r="I548" s="565"/>
      <c r="J548" s="566"/>
      <c r="K548" s="552" t="s">
        <v>457</v>
      </c>
      <c r="L548" s="565"/>
      <c r="M548" s="553"/>
    </row>
    <row r="549" spans="1:13" x14ac:dyDescent="0.25">
      <c r="A549" s="546" t="s">
        <v>442</v>
      </c>
      <c r="B549" s="543"/>
      <c r="C549" s="543"/>
      <c r="D549" s="543"/>
      <c r="E549" s="543"/>
      <c r="F549" s="543"/>
      <c r="G549" s="543"/>
      <c r="H549" s="543"/>
      <c r="I549" s="543"/>
      <c r="J549" s="543"/>
      <c r="K549" s="543"/>
      <c r="L549" s="543"/>
      <c r="M549" s="547"/>
    </row>
    <row r="550" spans="1:13" x14ac:dyDescent="0.25">
      <c r="A550" s="546" t="s">
        <v>439</v>
      </c>
      <c r="B550" s="543"/>
      <c r="C550" s="543"/>
      <c r="D550" s="543"/>
      <c r="E550" s="544"/>
      <c r="F550" s="545" t="s">
        <v>560</v>
      </c>
      <c r="G550" s="543"/>
      <c r="H550" s="543"/>
      <c r="I550" s="543"/>
      <c r="J550" s="544"/>
      <c r="K550" s="545" t="s">
        <v>561</v>
      </c>
      <c r="L550" s="543"/>
      <c r="M550" s="547"/>
    </row>
    <row r="551" spans="1:13" x14ac:dyDescent="0.25">
      <c r="A551" s="554" t="s">
        <v>443</v>
      </c>
      <c r="B551" s="564"/>
      <c r="C551" s="564"/>
      <c r="D551" s="564"/>
      <c r="E551" s="555"/>
      <c r="F551" s="552" t="s">
        <v>457</v>
      </c>
      <c r="G551" s="565"/>
      <c r="H551" s="565"/>
      <c r="I551" s="565"/>
      <c r="J551" s="566"/>
      <c r="K551" s="552" t="s">
        <v>457</v>
      </c>
      <c r="L551" s="565"/>
      <c r="M551" s="553"/>
    </row>
    <row r="552" spans="1:13" x14ac:dyDescent="0.25">
      <c r="A552" s="554" t="s">
        <v>562</v>
      </c>
      <c r="B552" s="564"/>
      <c r="C552" s="564"/>
      <c r="D552" s="564"/>
      <c r="E552" s="555"/>
      <c r="F552" s="552" t="s">
        <v>457</v>
      </c>
      <c r="G552" s="565"/>
      <c r="H552" s="565"/>
      <c r="I552" s="565"/>
      <c r="J552" s="566"/>
      <c r="K552" s="552" t="s">
        <v>457</v>
      </c>
      <c r="L552" s="565"/>
      <c r="M552" s="553"/>
    </row>
    <row r="553" spans="1:13" x14ac:dyDescent="0.25">
      <c r="A553" s="562" t="s">
        <v>444</v>
      </c>
      <c r="B553" s="560"/>
      <c r="C553" s="560"/>
      <c r="D553" s="560"/>
      <c r="E553" s="563"/>
      <c r="F553" s="552" t="s">
        <v>457</v>
      </c>
      <c r="G553" s="565"/>
      <c r="H553" s="565"/>
      <c r="I553" s="565"/>
      <c r="J553" s="566"/>
      <c r="K553" s="552" t="s">
        <v>457</v>
      </c>
      <c r="L553" s="565"/>
      <c r="M553" s="553"/>
    </row>
    <row r="554" spans="1:13" x14ac:dyDescent="0.25">
      <c r="A554" s="562" t="s">
        <v>445</v>
      </c>
      <c r="B554" s="560"/>
      <c r="C554" s="560"/>
      <c r="D554" s="560"/>
      <c r="E554" s="563"/>
      <c r="F554" s="552" t="s">
        <v>457</v>
      </c>
      <c r="G554" s="565"/>
      <c r="H554" s="565"/>
      <c r="I554" s="565"/>
      <c r="J554" s="566"/>
      <c r="K554" s="552" t="s">
        <v>457</v>
      </c>
      <c r="L554" s="565"/>
      <c r="M554" s="553"/>
    </row>
    <row r="555" spans="1:13" x14ac:dyDescent="0.25">
      <c r="A555" s="546" t="s">
        <v>446</v>
      </c>
      <c r="B555" s="543"/>
      <c r="C555" s="543"/>
      <c r="D555" s="543"/>
      <c r="E555" s="543"/>
      <c r="F555" s="543"/>
      <c r="G555" s="543"/>
      <c r="H555" s="543"/>
      <c r="I555" s="543"/>
      <c r="J555" s="543"/>
      <c r="K555" s="543"/>
      <c r="L555" s="543"/>
      <c r="M555" s="547"/>
    </row>
    <row r="556" spans="1:13" x14ac:dyDescent="0.25">
      <c r="A556" s="546" t="s">
        <v>439</v>
      </c>
      <c r="B556" s="543"/>
      <c r="C556" s="543"/>
      <c r="D556" s="543"/>
      <c r="E556" s="544"/>
      <c r="F556" s="545" t="s">
        <v>560</v>
      </c>
      <c r="G556" s="543"/>
      <c r="H556" s="543"/>
      <c r="I556" s="543"/>
      <c r="J556" s="544"/>
      <c r="K556" s="545" t="s">
        <v>561</v>
      </c>
      <c r="L556" s="543"/>
      <c r="M556" s="547"/>
    </row>
    <row r="557" spans="1:13" x14ac:dyDescent="0.25">
      <c r="A557" s="562" t="s">
        <v>447</v>
      </c>
      <c r="B557" s="560"/>
      <c r="C557" s="560"/>
      <c r="D557" s="560"/>
      <c r="E557" s="560"/>
      <c r="F557" s="563"/>
      <c r="G557" s="545" t="s">
        <v>665</v>
      </c>
      <c r="H557" s="543"/>
      <c r="I557" s="543"/>
      <c r="J557" s="543"/>
      <c r="K557" s="543"/>
      <c r="L557" s="543"/>
      <c r="M557" s="547"/>
    </row>
    <row r="558" spans="1:13" ht="42" customHeight="1" x14ac:dyDescent="0.25">
      <c r="A558" s="342" t="s">
        <v>403</v>
      </c>
      <c r="B558" s="552"/>
      <c r="C558" s="565"/>
      <c r="D558" s="565"/>
      <c r="E558" s="565"/>
      <c r="F558" s="565"/>
      <c r="G558" s="565"/>
      <c r="H558" s="565"/>
      <c r="I558" s="565"/>
      <c r="J558" s="565"/>
      <c r="K558" s="565"/>
      <c r="L558" s="565"/>
      <c r="M558" s="553"/>
    </row>
    <row r="559" spans="1:13" x14ac:dyDescent="0.25">
      <c r="A559" s="278" t="s">
        <v>448</v>
      </c>
      <c r="B559" s="552"/>
      <c r="C559" s="565"/>
      <c r="D559" s="565"/>
      <c r="E559" s="565"/>
      <c r="F559" s="565"/>
      <c r="G559" s="565"/>
      <c r="H559" s="565"/>
      <c r="I559" s="565"/>
      <c r="J559" s="565"/>
      <c r="K559" s="565"/>
      <c r="L559" s="565"/>
      <c r="M559" s="553"/>
    </row>
    <row r="560" spans="1:13" x14ac:dyDescent="0.25">
      <c r="A560" s="577" t="s">
        <v>564</v>
      </c>
      <c r="B560" s="578"/>
      <c r="C560" s="579"/>
      <c r="D560" s="586" t="s">
        <v>565</v>
      </c>
      <c r="E560" s="578"/>
      <c r="F560" s="578"/>
      <c r="G560" s="578"/>
      <c r="H560" s="578"/>
      <c r="I560" s="579"/>
      <c r="J560" s="586" t="s">
        <v>566</v>
      </c>
      <c r="K560" s="578"/>
      <c r="L560" s="578"/>
      <c r="M560" s="589"/>
    </row>
    <row r="561" spans="1:13" x14ac:dyDescent="0.25">
      <c r="A561" s="580"/>
      <c r="B561" s="581"/>
      <c r="C561" s="582"/>
      <c r="D561" s="587"/>
      <c r="E561" s="581"/>
      <c r="F561" s="581"/>
      <c r="G561" s="581"/>
      <c r="H561" s="581"/>
      <c r="I561" s="582"/>
      <c r="J561" s="587"/>
      <c r="K561" s="581"/>
      <c r="L561" s="581"/>
      <c r="M561" s="590"/>
    </row>
    <row r="562" spans="1:13" x14ac:dyDescent="0.25">
      <c r="A562" s="580"/>
      <c r="B562" s="581"/>
      <c r="C562" s="582"/>
      <c r="D562" s="587"/>
      <c r="E562" s="581"/>
      <c r="F562" s="581"/>
      <c r="G562" s="581"/>
      <c r="H562" s="581"/>
      <c r="I562" s="582"/>
      <c r="J562" s="587"/>
      <c r="K562" s="581"/>
      <c r="L562" s="581"/>
      <c r="M562" s="590"/>
    </row>
    <row r="563" spans="1:13" x14ac:dyDescent="0.25">
      <c r="A563" s="583"/>
      <c r="B563" s="584"/>
      <c r="C563" s="585"/>
      <c r="D563" s="588"/>
      <c r="E563" s="584"/>
      <c r="F563" s="584"/>
      <c r="G563" s="584"/>
      <c r="H563" s="584"/>
      <c r="I563" s="585"/>
      <c r="J563" s="588"/>
      <c r="K563" s="584"/>
      <c r="L563" s="584"/>
      <c r="M563" s="591"/>
    </row>
    <row r="564" spans="1:13" x14ac:dyDescent="0.25">
      <c r="A564" s="596" t="s">
        <v>449</v>
      </c>
      <c r="B564" s="597"/>
      <c r="C564" s="597"/>
      <c r="D564" s="597"/>
      <c r="E564" s="597"/>
      <c r="F564" s="597"/>
      <c r="G564" s="598"/>
      <c r="H564" s="599" t="s">
        <v>450</v>
      </c>
      <c r="I564" s="597"/>
      <c r="J564" s="597"/>
      <c r="K564" s="597"/>
      <c r="L564" s="597"/>
      <c r="M564" s="600"/>
    </row>
    <row r="565" spans="1:13" x14ac:dyDescent="0.25">
      <c r="A565" s="297" t="s">
        <v>451</v>
      </c>
      <c r="B565" s="599" t="s">
        <v>20</v>
      </c>
      <c r="C565" s="598"/>
      <c r="D565" s="83" t="s">
        <v>451</v>
      </c>
      <c r="E565" s="123"/>
      <c r="F565" s="599" t="s">
        <v>20</v>
      </c>
      <c r="G565" s="598"/>
      <c r="H565" s="298"/>
      <c r="I565" s="298"/>
      <c r="J565" s="299" t="s">
        <v>452</v>
      </c>
      <c r="K565" s="298"/>
      <c r="L565" s="299" t="s">
        <v>20</v>
      </c>
      <c r="M565" s="300"/>
    </row>
    <row r="566" spans="1:13" x14ac:dyDescent="0.25">
      <c r="A566" s="301" t="s">
        <v>453</v>
      </c>
      <c r="B566" s="594" t="s">
        <v>454</v>
      </c>
      <c r="C566" s="595"/>
      <c r="D566" s="594" t="s">
        <v>455</v>
      </c>
      <c r="E566" s="595"/>
      <c r="F566" s="594" t="s">
        <v>456</v>
      </c>
      <c r="G566" s="595"/>
      <c r="H566" s="298"/>
      <c r="I566" s="298"/>
      <c r="J566" s="594">
        <v>3</v>
      </c>
      <c r="K566" s="595"/>
      <c r="L566" s="123" t="s">
        <v>457</v>
      </c>
      <c r="M566" s="300"/>
    </row>
    <row r="567" spans="1:13" x14ac:dyDescent="0.25">
      <c r="A567" s="301" t="s">
        <v>458</v>
      </c>
      <c r="B567" s="594" t="s">
        <v>459</v>
      </c>
      <c r="C567" s="595"/>
      <c r="D567" s="594" t="s">
        <v>460</v>
      </c>
      <c r="E567" s="595"/>
      <c r="F567" s="594" t="s">
        <v>461</v>
      </c>
      <c r="G567" s="595"/>
      <c r="H567" s="298"/>
      <c r="I567" s="298"/>
      <c r="J567" s="594">
        <v>2</v>
      </c>
      <c r="K567" s="595"/>
      <c r="L567" s="123" t="s">
        <v>462</v>
      </c>
      <c r="M567" s="300"/>
    </row>
    <row r="568" spans="1:13" x14ac:dyDescent="0.25">
      <c r="A568" s="301" t="s">
        <v>463</v>
      </c>
      <c r="B568" s="594" t="s">
        <v>464</v>
      </c>
      <c r="C568" s="595"/>
      <c r="D568" s="594" t="s">
        <v>465</v>
      </c>
      <c r="E568" s="595"/>
      <c r="F568" s="594" t="s">
        <v>466</v>
      </c>
      <c r="G568" s="595"/>
      <c r="H568" s="298"/>
      <c r="I568" s="298"/>
      <c r="J568" s="594">
        <v>1</v>
      </c>
      <c r="K568" s="595"/>
      <c r="L568" s="123" t="s">
        <v>467</v>
      </c>
      <c r="M568" s="300"/>
    </row>
    <row r="569" spans="1:13" ht="15.75" thickBot="1" x14ac:dyDescent="0.3">
      <c r="A569" s="302" t="s">
        <v>468</v>
      </c>
      <c r="B569" s="592" t="s">
        <v>469</v>
      </c>
      <c r="C569" s="593"/>
      <c r="D569" s="592" t="s">
        <v>470</v>
      </c>
      <c r="E569" s="593"/>
      <c r="F569" s="592" t="s">
        <v>471</v>
      </c>
      <c r="G569" s="593"/>
      <c r="H569" s="303"/>
      <c r="I569" s="303"/>
      <c r="J569" s="303"/>
      <c r="K569" s="303"/>
      <c r="L569" s="303"/>
      <c r="M569" s="304"/>
    </row>
    <row r="572" spans="1:13" ht="15.75" thickBot="1" x14ac:dyDescent="0.3"/>
    <row r="573" spans="1:13" ht="15.75" x14ac:dyDescent="0.25">
      <c r="A573" s="267"/>
      <c r="B573" s="536" t="s">
        <v>518</v>
      </c>
      <c r="C573" s="536"/>
      <c r="D573" s="536"/>
      <c r="E573" s="536"/>
      <c r="F573" s="536"/>
      <c r="G573" s="536"/>
      <c r="H573" s="536"/>
      <c r="I573" s="537"/>
      <c r="J573" s="538" t="s">
        <v>519</v>
      </c>
      <c r="K573" s="536"/>
      <c r="L573" s="536"/>
      <c r="M573" s="539"/>
    </row>
    <row r="574" spans="1:13" ht="21" x14ac:dyDescent="0.35">
      <c r="A574" s="540" t="s">
        <v>520</v>
      </c>
      <c r="B574" s="541"/>
      <c r="C574" s="541"/>
      <c r="D574" s="541"/>
      <c r="E574" s="541"/>
      <c r="F574" s="541"/>
      <c r="G574" s="541"/>
      <c r="H574" s="541"/>
      <c r="I574" s="541"/>
      <c r="J574" s="541"/>
      <c r="K574" s="541"/>
      <c r="L574" s="541"/>
      <c r="M574" s="542"/>
    </row>
    <row r="575" spans="1:13" ht="21" x14ac:dyDescent="0.35">
      <c r="A575" s="268"/>
      <c r="B575" s="543" t="s">
        <v>521</v>
      </c>
      <c r="C575" s="543"/>
      <c r="D575" s="543"/>
      <c r="E575" s="544"/>
      <c r="F575" s="269" t="s">
        <v>522</v>
      </c>
      <c r="G575" s="269"/>
      <c r="H575" s="545" t="s">
        <v>523</v>
      </c>
      <c r="I575" s="543"/>
      <c r="J575" s="544"/>
      <c r="K575" s="270" t="s">
        <v>524</v>
      </c>
      <c r="L575" s="12"/>
      <c r="M575" s="271"/>
    </row>
    <row r="576" spans="1:13" x14ac:dyDescent="0.25">
      <c r="A576" s="546" t="s">
        <v>525</v>
      </c>
      <c r="B576" s="543"/>
      <c r="C576" s="543"/>
      <c r="D576" s="543"/>
      <c r="E576" s="543"/>
      <c r="F576" s="543"/>
      <c r="G576" s="543"/>
      <c r="H576" s="543"/>
      <c r="I576" s="543"/>
      <c r="J576" s="543"/>
      <c r="K576" s="543"/>
      <c r="L576" s="543"/>
      <c r="M576" s="547"/>
    </row>
    <row r="577" spans="1:13" x14ac:dyDescent="0.25">
      <c r="A577" s="562" t="s">
        <v>526</v>
      </c>
      <c r="B577" s="560"/>
      <c r="C577" s="560"/>
      <c r="D577" s="560"/>
      <c r="E577" s="560"/>
      <c r="F577" s="560"/>
      <c r="G577" s="560"/>
      <c r="H577" s="560"/>
      <c r="I577" s="560"/>
      <c r="J577" s="560"/>
      <c r="K577" s="560"/>
      <c r="L577" s="560"/>
      <c r="M577" s="561"/>
    </row>
    <row r="578" spans="1:13" x14ac:dyDescent="0.25">
      <c r="A578" s="554" t="s">
        <v>527</v>
      </c>
      <c r="B578" s="555"/>
      <c r="C578" s="559" t="s">
        <v>603</v>
      </c>
      <c r="D578" s="560"/>
      <c r="E578" s="560"/>
      <c r="F578" s="560"/>
      <c r="G578" s="563"/>
      <c r="H578" s="273" t="s">
        <v>529</v>
      </c>
      <c r="I578" s="272"/>
      <c r="J578" s="545">
        <v>12</v>
      </c>
      <c r="K578" s="543"/>
      <c r="L578" s="543"/>
      <c r="M578" s="547"/>
    </row>
    <row r="579" spans="1:13" x14ac:dyDescent="0.25">
      <c r="A579" s="554" t="s">
        <v>530</v>
      </c>
      <c r="B579" s="555"/>
      <c r="C579" s="559" t="s">
        <v>399</v>
      </c>
      <c r="D579" s="560"/>
      <c r="E579" s="560"/>
      <c r="F579" s="560"/>
      <c r="G579" s="563"/>
      <c r="H579" s="273" t="s">
        <v>531</v>
      </c>
      <c r="I579" s="272"/>
      <c r="J579" s="559" t="s">
        <v>231</v>
      </c>
      <c r="K579" s="560"/>
      <c r="L579" s="560"/>
      <c r="M579" s="561"/>
    </row>
    <row r="580" spans="1:13" x14ac:dyDescent="0.25">
      <c r="A580" s="554" t="s">
        <v>532</v>
      </c>
      <c r="B580" s="555"/>
      <c r="C580" s="556">
        <v>40829</v>
      </c>
      <c r="D580" s="557"/>
      <c r="E580" s="557"/>
      <c r="F580" s="557"/>
      <c r="G580" s="558"/>
      <c r="H580" s="273" t="s">
        <v>533</v>
      </c>
      <c r="I580" s="272"/>
      <c r="J580" s="559">
        <v>7006366468</v>
      </c>
      <c r="K580" s="560"/>
      <c r="L580" s="560"/>
      <c r="M580" s="561"/>
    </row>
    <row r="581" spans="1:13" x14ac:dyDescent="0.25">
      <c r="A581" s="554" t="s">
        <v>534</v>
      </c>
      <c r="B581" s="555"/>
      <c r="C581" s="559" t="s">
        <v>604</v>
      </c>
      <c r="D581" s="560"/>
      <c r="E581" s="560"/>
      <c r="F581" s="560"/>
      <c r="G581" s="561"/>
      <c r="H581" s="562" t="s">
        <v>18</v>
      </c>
      <c r="I581" s="563"/>
      <c r="J581" s="559" t="s">
        <v>605</v>
      </c>
      <c r="K581" s="560"/>
      <c r="L581" s="560"/>
      <c r="M581" s="561"/>
    </row>
    <row r="582" spans="1:13" x14ac:dyDescent="0.25">
      <c r="A582" s="546" t="s">
        <v>535</v>
      </c>
      <c r="B582" s="543"/>
      <c r="C582" s="543"/>
      <c r="D582" s="543"/>
      <c r="E582" s="543"/>
      <c r="F582" s="543"/>
      <c r="G582" s="543"/>
      <c r="H582" s="543"/>
      <c r="I582" s="543"/>
      <c r="J582" s="543"/>
      <c r="K582" s="543"/>
      <c r="L582" s="543"/>
      <c r="M582" s="547"/>
    </row>
    <row r="583" spans="1:13" x14ac:dyDescent="0.25">
      <c r="A583" s="548" t="s">
        <v>536</v>
      </c>
      <c r="B583" s="545" t="s">
        <v>537</v>
      </c>
      <c r="C583" s="543"/>
      <c r="D583" s="543"/>
      <c r="E583" s="543"/>
      <c r="F583" s="543"/>
      <c r="G583" s="544"/>
      <c r="H583" s="545" t="s">
        <v>538</v>
      </c>
      <c r="I583" s="543"/>
      <c r="J583" s="543"/>
      <c r="K583" s="543"/>
      <c r="L583" s="543"/>
      <c r="M583" s="547"/>
    </row>
    <row r="584" spans="1:13" ht="30" x14ac:dyDescent="0.25">
      <c r="A584" s="549"/>
      <c r="B584" s="274" t="s">
        <v>539</v>
      </c>
      <c r="C584" s="274" t="s">
        <v>570</v>
      </c>
      <c r="D584" s="274" t="s">
        <v>587</v>
      </c>
      <c r="E584" s="274" t="s">
        <v>542</v>
      </c>
      <c r="F584" s="274">
        <v>100</v>
      </c>
      <c r="G584" s="276" t="s">
        <v>20</v>
      </c>
      <c r="H584" s="274" t="s">
        <v>543</v>
      </c>
      <c r="I584" s="274" t="s">
        <v>540</v>
      </c>
      <c r="J584" s="274" t="s">
        <v>541</v>
      </c>
      <c r="K584" s="274" t="s">
        <v>544</v>
      </c>
      <c r="L584" s="274">
        <v>100</v>
      </c>
      <c r="M584" s="277" t="s">
        <v>20</v>
      </c>
    </row>
    <row r="585" spans="1:13" ht="15.75" x14ac:dyDescent="0.25">
      <c r="A585" s="278" t="s">
        <v>11</v>
      </c>
      <c r="B585" s="35">
        <v>7.25</v>
      </c>
      <c r="C585" s="35">
        <v>4</v>
      </c>
      <c r="D585" s="35">
        <v>5</v>
      </c>
      <c r="E585" s="314">
        <v>66.5</v>
      </c>
      <c r="F585" s="280">
        <f t="shared" ref="F585" si="72">SUM(B585:E585)</f>
        <v>82.75</v>
      </c>
      <c r="G585" s="37" t="str">
        <f t="shared" ref="G585:G589" si="73">IF(F585&gt;=91,"A1",IF(F585&gt;=81,"A2",IF(F585&gt;=71,"B1",IF(F585&gt;=61,"B2",IF(F585&gt;=51,"C1",IF(F585&gt;=41,"C2",IF(F585&gt;=33,"D","E")))))))</f>
        <v>A2</v>
      </c>
      <c r="H585" s="35">
        <v>7.5</v>
      </c>
      <c r="I585" s="35">
        <v>4</v>
      </c>
      <c r="J585" s="35">
        <v>4</v>
      </c>
      <c r="K585" s="284">
        <v>66</v>
      </c>
      <c r="L585" s="280">
        <f t="shared" ref="L585" si="74">SUM(H585:K585)</f>
        <v>81.5</v>
      </c>
      <c r="M585" s="424" t="str">
        <f t="shared" ref="M585:M589" si="75">IF(L585&gt;=91,"A1",IF(L585&gt;=81,"A2",IF(L585&gt;=71,"B1",IF(L585&gt;=61,"B2",IF(L585&gt;=51,"C1",IF(L585&gt;=41,"C2",IF(L585&gt;=33,"D","E")))))))</f>
        <v>A2</v>
      </c>
    </row>
    <row r="586" spans="1:13" ht="15.75" x14ac:dyDescent="0.25">
      <c r="A586" s="278" t="s">
        <v>12</v>
      </c>
      <c r="B586" s="314">
        <v>7.5</v>
      </c>
      <c r="C586" s="35">
        <v>4</v>
      </c>
      <c r="D586" s="35">
        <v>4.5</v>
      </c>
      <c r="E586" s="35">
        <v>56.5</v>
      </c>
      <c r="F586" s="280">
        <f t="shared" ref="F586:F589" si="76">(B586+C586+D586+E586)</f>
        <v>72.5</v>
      </c>
      <c r="G586" s="37" t="str">
        <f t="shared" si="73"/>
        <v>B1</v>
      </c>
      <c r="H586" s="35">
        <v>8</v>
      </c>
      <c r="I586" s="35">
        <v>4</v>
      </c>
      <c r="J586" s="35">
        <v>5</v>
      </c>
      <c r="K586" s="35">
        <v>55</v>
      </c>
      <c r="L586" s="280">
        <f t="shared" ref="L586:L589" si="77">SUM(H586:K586)</f>
        <v>72</v>
      </c>
      <c r="M586" s="424" t="str">
        <f t="shared" si="75"/>
        <v>B1</v>
      </c>
    </row>
    <row r="587" spans="1:13" ht="15.75" x14ac:dyDescent="0.25">
      <c r="A587" s="278" t="s">
        <v>545</v>
      </c>
      <c r="B587" s="35">
        <v>5.75</v>
      </c>
      <c r="C587" s="35">
        <v>4.5</v>
      </c>
      <c r="D587" s="35">
        <v>4.5</v>
      </c>
      <c r="E587" s="35">
        <v>56</v>
      </c>
      <c r="F587" s="37">
        <f t="shared" si="76"/>
        <v>70.75</v>
      </c>
      <c r="G587" s="37" t="str">
        <f t="shared" si="73"/>
        <v>B2</v>
      </c>
      <c r="H587" s="35">
        <v>5</v>
      </c>
      <c r="I587" s="35">
        <v>4</v>
      </c>
      <c r="J587" s="35">
        <v>5</v>
      </c>
      <c r="K587" s="35">
        <v>54</v>
      </c>
      <c r="L587" s="280">
        <f t="shared" si="77"/>
        <v>68</v>
      </c>
      <c r="M587" s="424" t="str">
        <f t="shared" si="75"/>
        <v>B2</v>
      </c>
    </row>
    <row r="588" spans="1:13" ht="15.75" x14ac:dyDescent="0.25">
      <c r="A588" s="278" t="s">
        <v>23</v>
      </c>
      <c r="B588" s="35">
        <v>6.5</v>
      </c>
      <c r="C588" s="35">
        <v>5</v>
      </c>
      <c r="D588" s="35">
        <v>5</v>
      </c>
      <c r="E588" s="35">
        <v>50</v>
      </c>
      <c r="F588" s="37">
        <f t="shared" si="76"/>
        <v>66.5</v>
      </c>
      <c r="G588" s="37" t="str">
        <f t="shared" si="73"/>
        <v>B2</v>
      </c>
      <c r="H588" s="282">
        <v>7.125</v>
      </c>
      <c r="I588" s="327">
        <v>4</v>
      </c>
      <c r="J588" s="284">
        <v>5</v>
      </c>
      <c r="K588" s="35">
        <v>56.5</v>
      </c>
      <c r="L588" s="280">
        <f t="shared" si="77"/>
        <v>72.625</v>
      </c>
      <c r="M588" s="425" t="str">
        <f t="shared" si="75"/>
        <v>B1</v>
      </c>
    </row>
    <row r="589" spans="1:13" ht="15.75" x14ac:dyDescent="0.25">
      <c r="A589" s="278" t="s">
        <v>26</v>
      </c>
      <c r="B589" s="35">
        <v>8.5</v>
      </c>
      <c r="C589" s="35">
        <v>5</v>
      </c>
      <c r="D589" s="35">
        <v>5</v>
      </c>
      <c r="E589" s="35">
        <v>56</v>
      </c>
      <c r="F589" s="280">
        <f t="shared" si="76"/>
        <v>74.5</v>
      </c>
      <c r="G589" s="37" t="str">
        <f t="shared" si="73"/>
        <v>B1</v>
      </c>
      <c r="H589" s="282">
        <v>9.5</v>
      </c>
      <c r="I589" s="35">
        <v>4</v>
      </c>
      <c r="J589" s="35">
        <v>5</v>
      </c>
      <c r="K589" s="35">
        <v>51.5</v>
      </c>
      <c r="L589" s="280">
        <f t="shared" si="77"/>
        <v>70</v>
      </c>
      <c r="M589" s="424" t="str">
        <f t="shared" si="75"/>
        <v>B2</v>
      </c>
    </row>
    <row r="590" spans="1:13" ht="15.75" x14ac:dyDescent="0.25">
      <c r="A590" s="278" t="s">
        <v>510</v>
      </c>
      <c r="B590" s="35"/>
      <c r="C590" s="35"/>
      <c r="D590" s="35"/>
      <c r="E590" s="328">
        <v>41</v>
      </c>
      <c r="F590" s="285"/>
      <c r="G590" s="35"/>
      <c r="H590" s="35"/>
      <c r="I590" s="35"/>
      <c r="J590" s="35"/>
      <c r="K590" s="35">
        <v>30</v>
      </c>
      <c r="L590" s="35"/>
      <c r="M590" s="286"/>
    </row>
    <row r="591" spans="1:13" ht="15.75" x14ac:dyDescent="0.25">
      <c r="A591" s="278" t="s">
        <v>546</v>
      </c>
      <c r="B591" s="35"/>
      <c r="C591" s="35"/>
      <c r="D591" s="35"/>
      <c r="E591" s="287">
        <v>37</v>
      </c>
      <c r="F591" s="35"/>
      <c r="G591" s="35"/>
      <c r="H591" s="35"/>
      <c r="I591" s="35"/>
      <c r="J591" s="35"/>
      <c r="K591" s="287">
        <v>25.5</v>
      </c>
      <c r="L591" s="35"/>
      <c r="M591" s="286"/>
    </row>
    <row r="592" spans="1:13" ht="15.75" x14ac:dyDescent="0.25">
      <c r="A592" s="278" t="s">
        <v>547</v>
      </c>
      <c r="B592" s="35"/>
      <c r="C592" s="35"/>
      <c r="D592" s="35"/>
      <c r="E592" s="35">
        <v>23</v>
      </c>
      <c r="F592" s="35"/>
      <c r="G592" s="35"/>
      <c r="H592" s="35"/>
      <c r="I592" s="35"/>
      <c r="J592" s="35"/>
      <c r="K592" s="35">
        <v>27</v>
      </c>
      <c r="L592" s="35"/>
      <c r="M592" s="286"/>
    </row>
    <row r="593" spans="1:13" ht="15.75" x14ac:dyDescent="0.25">
      <c r="A593" s="278" t="s">
        <v>571</v>
      </c>
      <c r="B593" s="35"/>
      <c r="C593" s="35"/>
      <c r="D593" s="35"/>
      <c r="E593" s="35">
        <v>35.5</v>
      </c>
      <c r="F593" s="35"/>
      <c r="G593" s="35"/>
      <c r="H593" s="35"/>
      <c r="I593" s="35"/>
      <c r="J593" s="35"/>
      <c r="K593" s="35">
        <v>30.5</v>
      </c>
      <c r="L593" s="35"/>
      <c r="M593" s="286"/>
    </row>
    <row r="594" spans="1:13" ht="26.25" x14ac:dyDescent="0.25">
      <c r="A594" s="278" t="s">
        <v>549</v>
      </c>
      <c r="B594" s="9">
        <v>500</v>
      </c>
      <c r="C594" s="288" t="s">
        <v>550</v>
      </c>
      <c r="D594" s="289">
        <f>(F585+F586+F587+F588+F589)</f>
        <v>367</v>
      </c>
      <c r="E594" s="290"/>
      <c r="F594" s="288" t="s">
        <v>551</v>
      </c>
      <c r="G594" s="289">
        <f>(D594/500)*100</f>
        <v>73.400000000000006</v>
      </c>
      <c r="H594" s="290"/>
      <c r="I594" s="291"/>
      <c r="J594" s="550" t="s">
        <v>552</v>
      </c>
      <c r="K594" s="551"/>
      <c r="L594" s="552" t="str">
        <f>IF(G594&gt;=91,"A1",IF(G594&gt;=81,"A2",IF(G594&gt;=71,"B1",IF(G594&gt;=61,"B2",IF(G594&gt;=51,"C1",IF(G594&gt;=41,"C2",IF(G594&gt;=33,"D","E")))))))</f>
        <v>B1</v>
      </c>
      <c r="M594" s="553" t="str">
        <f t="shared" ref="M594:M596" si="78">IF(K594&gt;=91,"A1",IF(K594&gt;=81,"A2",IF(K594&gt;=71,"B1",IF(K594&gt;=61,"B2",IF(K594&gt;=51,"C1",IF(K594&gt;=41,"C2",IF(K594&gt;=33,"D","E")))))))</f>
        <v>E</v>
      </c>
    </row>
    <row r="595" spans="1:13" ht="27.6" customHeight="1" x14ac:dyDescent="0.25">
      <c r="A595" s="292" t="s">
        <v>553</v>
      </c>
      <c r="B595" s="9">
        <v>500</v>
      </c>
      <c r="C595" s="288" t="s">
        <v>554</v>
      </c>
      <c r="D595" s="289">
        <f>(L585+L586+L587+L588+L589)</f>
        <v>364.125</v>
      </c>
      <c r="E595" s="290"/>
      <c r="F595" s="288" t="s">
        <v>555</v>
      </c>
      <c r="G595" s="289">
        <f>D595/500*100</f>
        <v>72.824999999999989</v>
      </c>
      <c r="H595" s="289"/>
      <c r="I595" s="293"/>
      <c r="J595" s="550" t="s">
        <v>556</v>
      </c>
      <c r="K595" s="551"/>
      <c r="L595" s="552" t="str">
        <f>IF(G595&gt;=91,"A1",IF(G595&gt;=81,"A2",IF(G595&gt;=71,"B1",IF(G595&gt;=61,"B2",IF(G595&gt;=51,"C1",IF(G595&gt;=41,"C2",IF(G595&gt;=33,"D","E")))))))</f>
        <v>B1</v>
      </c>
      <c r="M595" s="553" t="str">
        <f t="shared" si="78"/>
        <v>E</v>
      </c>
    </row>
    <row r="596" spans="1:13" x14ac:dyDescent="0.25">
      <c r="A596" s="294" t="s">
        <v>557</v>
      </c>
      <c r="B596" s="276">
        <v>1000</v>
      </c>
      <c r="C596" s="276">
        <f>SUM(D594:D595)</f>
        <v>731.125</v>
      </c>
      <c r="D596" s="567"/>
      <c r="E596" s="568"/>
      <c r="F596" s="295" t="s">
        <v>558</v>
      </c>
      <c r="G596" s="295"/>
      <c r="H596" s="295"/>
      <c r="I596" s="330">
        <f>(C596/1000)*100</f>
        <v>73.112499999999997</v>
      </c>
      <c r="J596" s="295" t="s">
        <v>559</v>
      </c>
      <c r="K596" s="295"/>
      <c r="L596" s="569" t="str">
        <f>IF(I596&gt;=91,"A1",IF(I596&gt;=81,"A2",IF(I596&gt;=71,"B1",IF(I596&gt;=61,"B2",IF(I596&gt;=51,"C1",IF(I596&gt;=41,"C2",IF(I596&gt;=33,"D","E")))))))</f>
        <v>B1</v>
      </c>
      <c r="M596" s="570" t="str">
        <f t="shared" si="78"/>
        <v>E</v>
      </c>
    </row>
    <row r="597" spans="1:13" x14ac:dyDescent="0.25">
      <c r="A597" s="571" t="s">
        <v>437</v>
      </c>
      <c r="B597" s="572"/>
      <c r="C597" s="572"/>
      <c r="D597" s="572"/>
      <c r="E597" s="572"/>
      <c r="F597" s="572"/>
      <c r="G597" s="572"/>
      <c r="H597" s="572"/>
      <c r="I597" s="572"/>
      <c r="J597" s="572"/>
      <c r="K597" s="572"/>
      <c r="L597" s="572"/>
      <c r="M597" s="573"/>
    </row>
    <row r="598" spans="1:13" x14ac:dyDescent="0.25">
      <c r="A598" s="546" t="s">
        <v>438</v>
      </c>
      <c r="B598" s="543"/>
      <c r="C598" s="543"/>
      <c r="D598" s="543"/>
      <c r="E598" s="543"/>
      <c r="F598" s="543"/>
      <c r="G598" s="543"/>
      <c r="H598" s="543"/>
      <c r="I598" s="543"/>
      <c r="J598" s="543"/>
      <c r="K598" s="543"/>
      <c r="L598" s="543"/>
      <c r="M598" s="547"/>
    </row>
    <row r="599" spans="1:13" x14ac:dyDescent="0.25">
      <c r="A599" s="546" t="s">
        <v>439</v>
      </c>
      <c r="B599" s="543"/>
      <c r="C599" s="543"/>
      <c r="D599" s="543"/>
      <c r="E599" s="544"/>
      <c r="F599" s="545" t="s">
        <v>560</v>
      </c>
      <c r="G599" s="543"/>
      <c r="H599" s="543"/>
      <c r="I599" s="543"/>
      <c r="J599" s="544"/>
      <c r="K599" s="545" t="s">
        <v>561</v>
      </c>
      <c r="L599" s="543"/>
      <c r="M599" s="547"/>
    </row>
    <row r="600" spans="1:13" x14ac:dyDescent="0.25">
      <c r="A600" s="562" t="s">
        <v>441</v>
      </c>
      <c r="B600" s="560"/>
      <c r="C600" s="560"/>
      <c r="D600" s="560"/>
      <c r="E600" s="563"/>
      <c r="F600" s="552" t="s">
        <v>462</v>
      </c>
      <c r="G600" s="565"/>
      <c r="H600" s="565"/>
      <c r="I600" s="565"/>
      <c r="J600" s="566"/>
      <c r="K600" s="552" t="s">
        <v>457</v>
      </c>
      <c r="L600" s="565"/>
      <c r="M600" s="553"/>
    </row>
    <row r="601" spans="1:13" x14ac:dyDescent="0.25">
      <c r="A601" s="546" t="s">
        <v>442</v>
      </c>
      <c r="B601" s="543"/>
      <c r="C601" s="543"/>
      <c r="D601" s="543"/>
      <c r="E601" s="543"/>
      <c r="F601" s="543"/>
      <c r="G601" s="543"/>
      <c r="H601" s="543"/>
      <c r="I601" s="543"/>
      <c r="J601" s="543"/>
      <c r="K601" s="543"/>
      <c r="L601" s="543"/>
      <c r="M601" s="547"/>
    </row>
    <row r="602" spans="1:13" x14ac:dyDescent="0.25">
      <c r="A602" s="546" t="s">
        <v>439</v>
      </c>
      <c r="B602" s="543"/>
      <c r="C602" s="543"/>
      <c r="D602" s="543"/>
      <c r="E602" s="544"/>
      <c r="F602" s="545" t="s">
        <v>560</v>
      </c>
      <c r="G602" s="543"/>
      <c r="H602" s="543"/>
      <c r="I602" s="543"/>
      <c r="J602" s="544"/>
      <c r="K602" s="545" t="s">
        <v>561</v>
      </c>
      <c r="L602" s="543"/>
      <c r="M602" s="547"/>
    </row>
    <row r="603" spans="1:13" x14ac:dyDescent="0.25">
      <c r="A603" s="554" t="s">
        <v>443</v>
      </c>
      <c r="B603" s="564"/>
      <c r="C603" s="564"/>
      <c r="D603" s="564"/>
      <c r="E603" s="555"/>
      <c r="F603" s="552" t="s">
        <v>457</v>
      </c>
      <c r="G603" s="565"/>
      <c r="H603" s="565"/>
      <c r="I603" s="565"/>
      <c r="J603" s="566"/>
      <c r="K603" s="552" t="s">
        <v>457</v>
      </c>
      <c r="L603" s="565"/>
      <c r="M603" s="553"/>
    </row>
    <row r="604" spans="1:13" x14ac:dyDescent="0.25">
      <c r="A604" s="554" t="s">
        <v>562</v>
      </c>
      <c r="B604" s="564"/>
      <c r="C604" s="564"/>
      <c r="D604" s="564"/>
      <c r="E604" s="555"/>
      <c r="F604" s="552" t="s">
        <v>457</v>
      </c>
      <c r="G604" s="565"/>
      <c r="H604" s="565"/>
      <c r="I604" s="565"/>
      <c r="J604" s="566"/>
      <c r="K604" s="552" t="s">
        <v>457</v>
      </c>
      <c r="L604" s="565"/>
      <c r="M604" s="553"/>
    </row>
    <row r="605" spans="1:13" x14ac:dyDescent="0.25">
      <c r="A605" s="562" t="s">
        <v>444</v>
      </c>
      <c r="B605" s="560"/>
      <c r="C605" s="560"/>
      <c r="D605" s="560"/>
      <c r="E605" s="563"/>
      <c r="F605" s="552" t="s">
        <v>457</v>
      </c>
      <c r="G605" s="565"/>
      <c r="H605" s="565"/>
      <c r="I605" s="565"/>
      <c r="J605" s="566"/>
      <c r="K605" s="552" t="s">
        <v>457</v>
      </c>
      <c r="L605" s="565"/>
      <c r="M605" s="553"/>
    </row>
    <row r="606" spans="1:13" x14ac:dyDescent="0.25">
      <c r="A606" s="562" t="s">
        <v>445</v>
      </c>
      <c r="B606" s="560"/>
      <c r="C606" s="560"/>
      <c r="D606" s="560"/>
      <c r="E606" s="563"/>
      <c r="F606" s="552" t="s">
        <v>457</v>
      </c>
      <c r="G606" s="565"/>
      <c r="H606" s="565"/>
      <c r="I606" s="565"/>
      <c r="J606" s="566"/>
      <c r="K606" s="552" t="s">
        <v>462</v>
      </c>
      <c r="L606" s="565"/>
      <c r="M606" s="553"/>
    </row>
    <row r="607" spans="1:13" x14ac:dyDescent="0.25">
      <c r="A607" s="546" t="s">
        <v>446</v>
      </c>
      <c r="B607" s="543"/>
      <c r="C607" s="543"/>
      <c r="D607" s="543"/>
      <c r="E607" s="543"/>
      <c r="F607" s="543"/>
      <c r="G607" s="543"/>
      <c r="H607" s="543"/>
      <c r="I607" s="543"/>
      <c r="J607" s="543"/>
      <c r="K607" s="543"/>
      <c r="L607" s="543"/>
      <c r="M607" s="547"/>
    </row>
    <row r="608" spans="1:13" x14ac:dyDescent="0.25">
      <c r="A608" s="546" t="s">
        <v>439</v>
      </c>
      <c r="B608" s="543"/>
      <c r="C608" s="543"/>
      <c r="D608" s="543"/>
      <c r="E608" s="544"/>
      <c r="F608" s="545" t="s">
        <v>560</v>
      </c>
      <c r="G608" s="543"/>
      <c r="H608" s="543"/>
      <c r="I608" s="543"/>
      <c r="J608" s="544"/>
      <c r="K608" s="545" t="s">
        <v>561</v>
      </c>
      <c r="L608" s="543"/>
      <c r="M608" s="547"/>
    </row>
    <row r="609" spans="1:13" x14ac:dyDescent="0.25">
      <c r="A609" s="562" t="s">
        <v>447</v>
      </c>
      <c r="B609" s="560"/>
      <c r="C609" s="560"/>
      <c r="D609" s="560"/>
      <c r="E609" s="560"/>
      <c r="F609" s="563"/>
      <c r="G609" s="545" t="s">
        <v>666</v>
      </c>
      <c r="H609" s="543"/>
      <c r="I609" s="543"/>
      <c r="J609" s="543"/>
      <c r="K609" s="543"/>
      <c r="L609" s="543"/>
      <c r="M609" s="547"/>
    </row>
    <row r="610" spans="1:13" ht="42" customHeight="1" x14ac:dyDescent="0.25">
      <c r="A610" s="342" t="s">
        <v>403</v>
      </c>
      <c r="B610" s="552"/>
      <c r="C610" s="565"/>
      <c r="D610" s="565"/>
      <c r="E610" s="565"/>
      <c r="F610" s="565"/>
      <c r="G610" s="565"/>
      <c r="H610" s="565"/>
      <c r="I610" s="565"/>
      <c r="J610" s="565"/>
      <c r="K610" s="565"/>
      <c r="L610" s="565"/>
      <c r="M610" s="553"/>
    </row>
    <row r="611" spans="1:13" x14ac:dyDescent="0.25">
      <c r="A611" s="278" t="s">
        <v>448</v>
      </c>
      <c r="B611" s="552"/>
      <c r="C611" s="565"/>
      <c r="D611" s="565"/>
      <c r="E611" s="565"/>
      <c r="F611" s="565"/>
      <c r="G611" s="565"/>
      <c r="H611" s="565"/>
      <c r="I611" s="565"/>
      <c r="J611" s="565"/>
      <c r="K611" s="565"/>
      <c r="L611" s="565"/>
      <c r="M611" s="553"/>
    </row>
    <row r="612" spans="1:13" x14ac:dyDescent="0.25">
      <c r="A612" s="577" t="s">
        <v>564</v>
      </c>
      <c r="B612" s="578"/>
      <c r="C612" s="579"/>
      <c r="D612" s="586" t="s">
        <v>565</v>
      </c>
      <c r="E612" s="578"/>
      <c r="F612" s="578"/>
      <c r="G612" s="578"/>
      <c r="H612" s="578"/>
      <c r="I612" s="579"/>
      <c r="J612" s="586" t="s">
        <v>566</v>
      </c>
      <c r="K612" s="578"/>
      <c r="L612" s="578"/>
      <c r="M612" s="589"/>
    </row>
    <row r="613" spans="1:13" x14ac:dyDescent="0.25">
      <c r="A613" s="580"/>
      <c r="B613" s="581"/>
      <c r="C613" s="582"/>
      <c r="D613" s="587"/>
      <c r="E613" s="581"/>
      <c r="F613" s="581"/>
      <c r="G613" s="581"/>
      <c r="H613" s="581"/>
      <c r="I613" s="582"/>
      <c r="J613" s="587"/>
      <c r="K613" s="581"/>
      <c r="L613" s="581"/>
      <c r="M613" s="590"/>
    </row>
    <row r="614" spans="1:13" x14ac:dyDescent="0.25">
      <c r="A614" s="580"/>
      <c r="B614" s="581"/>
      <c r="C614" s="582"/>
      <c r="D614" s="587"/>
      <c r="E614" s="581"/>
      <c r="F614" s="581"/>
      <c r="G614" s="581"/>
      <c r="H614" s="581"/>
      <c r="I614" s="582"/>
      <c r="J614" s="587"/>
      <c r="K614" s="581"/>
      <c r="L614" s="581"/>
      <c r="M614" s="590"/>
    </row>
    <row r="615" spans="1:13" x14ac:dyDescent="0.25">
      <c r="A615" s="583"/>
      <c r="B615" s="584"/>
      <c r="C615" s="585"/>
      <c r="D615" s="588"/>
      <c r="E615" s="584"/>
      <c r="F615" s="584"/>
      <c r="G615" s="584"/>
      <c r="H615" s="584"/>
      <c r="I615" s="585"/>
      <c r="J615" s="588"/>
      <c r="K615" s="584"/>
      <c r="L615" s="584"/>
      <c r="M615" s="591"/>
    </row>
    <row r="616" spans="1:13" x14ac:dyDescent="0.25">
      <c r="A616" s="596" t="s">
        <v>449</v>
      </c>
      <c r="B616" s="597"/>
      <c r="C616" s="597"/>
      <c r="D616" s="597"/>
      <c r="E616" s="597"/>
      <c r="F616" s="597"/>
      <c r="G616" s="598"/>
      <c r="H616" s="599" t="s">
        <v>450</v>
      </c>
      <c r="I616" s="597"/>
      <c r="J616" s="597"/>
      <c r="K616" s="597"/>
      <c r="L616" s="597"/>
      <c r="M616" s="600"/>
    </row>
    <row r="617" spans="1:13" x14ac:dyDescent="0.25">
      <c r="A617" s="297" t="s">
        <v>451</v>
      </c>
      <c r="B617" s="599" t="s">
        <v>20</v>
      </c>
      <c r="C617" s="598"/>
      <c r="D617" s="83" t="s">
        <v>451</v>
      </c>
      <c r="E617" s="123"/>
      <c r="F617" s="599" t="s">
        <v>20</v>
      </c>
      <c r="G617" s="598"/>
      <c r="H617" s="298"/>
      <c r="I617" s="298"/>
      <c r="J617" s="299" t="s">
        <v>452</v>
      </c>
      <c r="K617" s="298"/>
      <c r="L617" s="299" t="s">
        <v>20</v>
      </c>
      <c r="M617" s="300"/>
    </row>
    <row r="618" spans="1:13" x14ac:dyDescent="0.25">
      <c r="A618" s="301" t="s">
        <v>453</v>
      </c>
      <c r="B618" s="594" t="s">
        <v>454</v>
      </c>
      <c r="C618" s="595"/>
      <c r="D618" s="594" t="s">
        <v>455</v>
      </c>
      <c r="E618" s="595"/>
      <c r="F618" s="594" t="s">
        <v>456</v>
      </c>
      <c r="G618" s="595"/>
      <c r="H618" s="298"/>
      <c r="I618" s="298"/>
      <c r="J618" s="594">
        <v>3</v>
      </c>
      <c r="K618" s="595"/>
      <c r="L618" s="123" t="s">
        <v>457</v>
      </c>
      <c r="M618" s="300"/>
    </row>
    <row r="619" spans="1:13" x14ac:dyDescent="0.25">
      <c r="A619" s="301" t="s">
        <v>458</v>
      </c>
      <c r="B619" s="594" t="s">
        <v>459</v>
      </c>
      <c r="C619" s="595"/>
      <c r="D619" s="594" t="s">
        <v>460</v>
      </c>
      <c r="E619" s="595"/>
      <c r="F619" s="594" t="s">
        <v>461</v>
      </c>
      <c r="G619" s="595"/>
      <c r="H619" s="298"/>
      <c r="I619" s="298"/>
      <c r="J619" s="594">
        <v>2</v>
      </c>
      <c r="K619" s="595"/>
      <c r="L619" s="123" t="s">
        <v>462</v>
      </c>
      <c r="M619" s="300"/>
    </row>
    <row r="620" spans="1:13" x14ac:dyDescent="0.25">
      <c r="A620" s="301" t="s">
        <v>463</v>
      </c>
      <c r="B620" s="594" t="s">
        <v>464</v>
      </c>
      <c r="C620" s="595"/>
      <c r="D620" s="594" t="s">
        <v>465</v>
      </c>
      <c r="E620" s="595"/>
      <c r="F620" s="594" t="s">
        <v>466</v>
      </c>
      <c r="G620" s="595"/>
      <c r="H620" s="298"/>
      <c r="I620" s="298"/>
      <c r="J620" s="594">
        <v>1</v>
      </c>
      <c r="K620" s="595"/>
      <c r="L620" s="123" t="s">
        <v>467</v>
      </c>
      <c r="M620" s="300"/>
    </row>
    <row r="621" spans="1:13" ht="15.75" thickBot="1" x14ac:dyDescent="0.3">
      <c r="A621" s="302" t="s">
        <v>468</v>
      </c>
      <c r="B621" s="592" t="s">
        <v>469</v>
      </c>
      <c r="C621" s="593"/>
      <c r="D621" s="592" t="s">
        <v>470</v>
      </c>
      <c r="E621" s="593"/>
      <c r="F621" s="592" t="s">
        <v>471</v>
      </c>
      <c r="G621" s="593"/>
      <c r="H621" s="303"/>
      <c r="I621" s="303"/>
      <c r="J621" s="303"/>
      <c r="K621" s="303"/>
      <c r="L621" s="303"/>
      <c r="M621" s="304"/>
    </row>
    <row r="624" spans="1:13" ht="15.75" thickBot="1" x14ac:dyDescent="0.3"/>
    <row r="625" spans="1:13" ht="16.5" thickBot="1" x14ac:dyDescent="0.3">
      <c r="A625" s="267"/>
      <c r="B625" s="601" t="s">
        <v>518</v>
      </c>
      <c r="C625" s="601"/>
      <c r="D625" s="601"/>
      <c r="E625" s="601"/>
      <c r="F625" s="601"/>
      <c r="G625" s="601"/>
      <c r="H625" s="601"/>
      <c r="I625" s="602"/>
      <c r="J625" s="603" t="s">
        <v>519</v>
      </c>
      <c r="K625" s="601"/>
      <c r="L625" s="601"/>
      <c r="M625" s="604"/>
    </row>
    <row r="626" spans="1:13" ht="21" x14ac:dyDescent="0.35">
      <c r="A626" s="605" t="s">
        <v>520</v>
      </c>
      <c r="B626" s="606"/>
      <c r="C626" s="606"/>
      <c r="D626" s="606"/>
      <c r="E626" s="606"/>
      <c r="F626" s="606"/>
      <c r="G626" s="606"/>
      <c r="H626" s="606"/>
      <c r="I626" s="606"/>
      <c r="J626" s="606"/>
      <c r="K626" s="606"/>
      <c r="L626" s="606"/>
      <c r="M626" s="607"/>
    </row>
    <row r="627" spans="1:13" ht="21" x14ac:dyDescent="0.35">
      <c r="A627" s="268"/>
      <c r="B627" s="543" t="s">
        <v>521</v>
      </c>
      <c r="C627" s="543"/>
      <c r="D627" s="543"/>
      <c r="E627" s="544"/>
      <c r="F627" s="269" t="s">
        <v>522</v>
      </c>
      <c r="G627" s="269"/>
      <c r="H627" s="545" t="s">
        <v>523</v>
      </c>
      <c r="I627" s="543"/>
      <c r="J627" s="544"/>
      <c r="K627" s="270" t="s">
        <v>524</v>
      </c>
      <c r="L627" s="12"/>
      <c r="M627" s="271"/>
    </row>
    <row r="628" spans="1:13" x14ac:dyDescent="0.25">
      <c r="A628" s="546" t="s">
        <v>525</v>
      </c>
      <c r="B628" s="543"/>
      <c r="C628" s="543"/>
      <c r="D628" s="543"/>
      <c r="E628" s="543"/>
      <c r="F628" s="543"/>
      <c r="G628" s="543"/>
      <c r="H628" s="543"/>
      <c r="I628" s="543"/>
      <c r="J628" s="543"/>
      <c r="K628" s="543"/>
      <c r="L628" s="543"/>
      <c r="M628" s="547"/>
    </row>
    <row r="629" spans="1:13" x14ac:dyDescent="0.25">
      <c r="A629" s="562" t="s">
        <v>526</v>
      </c>
      <c r="B629" s="560"/>
      <c r="C629" s="560"/>
      <c r="D629" s="560"/>
      <c r="E629" s="560"/>
      <c r="F629" s="560"/>
      <c r="G629" s="560"/>
      <c r="H629" s="560"/>
      <c r="I629" s="560"/>
      <c r="J629" s="560"/>
      <c r="K629" s="560"/>
      <c r="L629" s="560"/>
      <c r="M629" s="561"/>
    </row>
    <row r="630" spans="1:13" x14ac:dyDescent="0.25">
      <c r="A630" s="554" t="s">
        <v>527</v>
      </c>
      <c r="B630" s="555"/>
      <c r="C630" s="559" t="s">
        <v>606</v>
      </c>
      <c r="D630" s="560"/>
      <c r="E630" s="560"/>
      <c r="F630" s="560"/>
      <c r="G630" s="563"/>
      <c r="H630" s="273" t="s">
        <v>529</v>
      </c>
      <c r="I630" s="272"/>
      <c r="J630" s="545">
        <v>13</v>
      </c>
      <c r="K630" s="543"/>
      <c r="L630" s="543"/>
      <c r="M630" s="547"/>
    </row>
    <row r="631" spans="1:13" x14ac:dyDescent="0.25">
      <c r="A631" s="554" t="s">
        <v>530</v>
      </c>
      <c r="B631" s="555"/>
      <c r="C631" s="559" t="s">
        <v>399</v>
      </c>
      <c r="D631" s="560"/>
      <c r="E631" s="560"/>
      <c r="F631" s="560"/>
      <c r="G631" s="563"/>
      <c r="H631" s="273" t="s">
        <v>531</v>
      </c>
      <c r="I631" s="272"/>
      <c r="J631" s="559" t="s">
        <v>239</v>
      </c>
      <c r="K631" s="560"/>
      <c r="L631" s="560"/>
      <c r="M631" s="561"/>
    </row>
    <row r="632" spans="1:13" x14ac:dyDescent="0.25">
      <c r="A632" s="554" t="s">
        <v>532</v>
      </c>
      <c r="B632" s="555"/>
      <c r="C632" s="556">
        <v>40571</v>
      </c>
      <c r="D632" s="557"/>
      <c r="E632" s="557"/>
      <c r="F632" s="557"/>
      <c r="G632" s="558"/>
      <c r="H632" s="273" t="s">
        <v>533</v>
      </c>
      <c r="I632" s="272"/>
      <c r="J632" s="559">
        <v>9682198905</v>
      </c>
      <c r="K632" s="560"/>
      <c r="L632" s="560"/>
      <c r="M632" s="561"/>
    </row>
    <row r="633" spans="1:13" x14ac:dyDescent="0.25">
      <c r="A633" s="554" t="s">
        <v>534</v>
      </c>
      <c r="B633" s="555"/>
      <c r="C633" s="559" t="s">
        <v>607</v>
      </c>
      <c r="D633" s="560"/>
      <c r="E633" s="560"/>
      <c r="F633" s="560"/>
      <c r="G633" s="561"/>
      <c r="H633" s="562" t="s">
        <v>18</v>
      </c>
      <c r="I633" s="563"/>
      <c r="J633" s="559" t="s">
        <v>608</v>
      </c>
      <c r="K633" s="560"/>
      <c r="L633" s="560"/>
      <c r="M633" s="561"/>
    </row>
    <row r="634" spans="1:13" x14ac:dyDescent="0.25">
      <c r="A634" s="546" t="s">
        <v>535</v>
      </c>
      <c r="B634" s="543"/>
      <c r="C634" s="543"/>
      <c r="D634" s="543"/>
      <c r="E634" s="543"/>
      <c r="F634" s="543"/>
      <c r="G634" s="543"/>
      <c r="H634" s="543"/>
      <c r="I634" s="543"/>
      <c r="J634" s="543"/>
      <c r="K634" s="543"/>
      <c r="L634" s="543"/>
      <c r="M634" s="547"/>
    </row>
    <row r="635" spans="1:13" x14ac:dyDescent="0.25">
      <c r="A635" s="548" t="s">
        <v>536</v>
      </c>
      <c r="B635" s="545" t="s">
        <v>537</v>
      </c>
      <c r="C635" s="543"/>
      <c r="D635" s="543"/>
      <c r="E635" s="543"/>
      <c r="F635" s="543"/>
      <c r="G635" s="544"/>
      <c r="H635" s="545" t="s">
        <v>538</v>
      </c>
      <c r="I635" s="543"/>
      <c r="J635" s="543"/>
      <c r="K635" s="543"/>
      <c r="L635" s="543"/>
      <c r="M635" s="547"/>
    </row>
    <row r="636" spans="1:13" ht="30" x14ac:dyDescent="0.25">
      <c r="A636" s="549"/>
      <c r="B636" s="274" t="s">
        <v>539</v>
      </c>
      <c r="C636" s="274" t="s">
        <v>609</v>
      </c>
      <c r="D636" s="274" t="s">
        <v>541</v>
      </c>
      <c r="E636" s="274" t="s">
        <v>542</v>
      </c>
      <c r="F636" s="274">
        <v>100</v>
      </c>
      <c r="G636" s="276" t="s">
        <v>20</v>
      </c>
      <c r="H636" s="274" t="s">
        <v>543</v>
      </c>
      <c r="I636" s="274" t="s">
        <v>540</v>
      </c>
      <c r="J636" s="274" t="s">
        <v>541</v>
      </c>
      <c r="K636" s="274" t="s">
        <v>544</v>
      </c>
      <c r="L636" s="274">
        <v>100</v>
      </c>
      <c r="M636" s="277" t="s">
        <v>20</v>
      </c>
    </row>
    <row r="637" spans="1:13" ht="15.75" x14ac:dyDescent="0.25">
      <c r="A637" s="278" t="s">
        <v>11</v>
      </c>
      <c r="B637" s="35">
        <v>4.75</v>
      </c>
      <c r="C637" s="35">
        <v>4</v>
      </c>
      <c r="D637" s="35">
        <v>4</v>
      </c>
      <c r="E637" s="314">
        <v>56</v>
      </c>
      <c r="F637" s="280">
        <f t="shared" ref="F637" si="79">SUM(B637:E637)</f>
        <v>68.75</v>
      </c>
      <c r="G637" s="37" t="str">
        <f t="shared" ref="G637:G641" si="80">IF(F637&gt;=91,"A1",IF(F637&gt;=81,"A2",IF(F637&gt;=71,"B1",IF(F637&gt;=61,"B2",IF(F637&gt;=51,"C1",IF(F637&gt;=41,"C2",IF(F637&gt;=33,"D","E")))))))</f>
        <v>B2</v>
      </c>
      <c r="H637" s="35">
        <v>6.25</v>
      </c>
      <c r="I637" s="35">
        <v>4</v>
      </c>
      <c r="J637" s="35">
        <v>4</v>
      </c>
      <c r="K637" s="281">
        <v>52.5</v>
      </c>
      <c r="L637" s="280">
        <f t="shared" ref="L637" si="81">SUM(H637:K637)</f>
        <v>66.75</v>
      </c>
      <c r="M637" s="424" t="str">
        <f t="shared" ref="M637:M641" si="82">IF(L637&gt;=91,"A1",IF(L637&gt;=81,"A2",IF(L637&gt;=71,"B1",IF(L637&gt;=61,"B2",IF(L637&gt;=51,"C1",IF(L637&gt;=41,"C2",IF(L637&gt;=33,"D","E")))))))</f>
        <v>B2</v>
      </c>
    </row>
    <row r="638" spans="1:13" ht="15.75" x14ac:dyDescent="0.25">
      <c r="A638" s="278" t="s">
        <v>12</v>
      </c>
      <c r="B638" s="314">
        <v>7</v>
      </c>
      <c r="C638" s="35">
        <v>4</v>
      </c>
      <c r="D638" s="35">
        <v>4.5</v>
      </c>
      <c r="E638" s="35">
        <v>57.5</v>
      </c>
      <c r="F638" s="280">
        <f t="shared" ref="F638:F641" si="83">(B638+C638+D638+E638)</f>
        <v>73</v>
      </c>
      <c r="G638" s="37" t="str">
        <f t="shared" si="80"/>
        <v>B1</v>
      </c>
      <c r="H638" s="35">
        <v>7.5</v>
      </c>
      <c r="I638" s="35">
        <v>4</v>
      </c>
      <c r="J638" s="35">
        <v>4</v>
      </c>
      <c r="K638" s="35">
        <v>56.5</v>
      </c>
      <c r="L638" s="280">
        <f t="shared" ref="L638:L641" si="84">SUM(H638:K638)</f>
        <v>72</v>
      </c>
      <c r="M638" s="424" t="str">
        <f t="shared" si="82"/>
        <v>B1</v>
      </c>
    </row>
    <row r="639" spans="1:13" ht="15.75" x14ac:dyDescent="0.25">
      <c r="A639" s="278" t="s">
        <v>545</v>
      </c>
      <c r="B639" s="35">
        <v>1</v>
      </c>
      <c r="C639" s="35">
        <v>3</v>
      </c>
      <c r="D639" s="35">
        <v>3</v>
      </c>
      <c r="E639" s="35">
        <v>35.5</v>
      </c>
      <c r="F639" s="37">
        <f t="shared" si="83"/>
        <v>42.5</v>
      </c>
      <c r="G639" s="37" t="str">
        <f t="shared" si="80"/>
        <v>C2</v>
      </c>
      <c r="H639" s="35">
        <v>2</v>
      </c>
      <c r="I639" s="35">
        <v>3</v>
      </c>
      <c r="J639" s="35">
        <v>4</v>
      </c>
      <c r="K639" s="35">
        <v>36</v>
      </c>
      <c r="L639" s="280">
        <f t="shared" si="84"/>
        <v>45</v>
      </c>
      <c r="M639" s="424" t="str">
        <f t="shared" si="82"/>
        <v>C2</v>
      </c>
    </row>
    <row r="640" spans="1:13" ht="15.75" x14ac:dyDescent="0.25">
      <c r="A640" s="278" t="s">
        <v>23</v>
      </c>
      <c r="B640" s="35">
        <v>5.75</v>
      </c>
      <c r="C640" s="35">
        <v>4</v>
      </c>
      <c r="D640" s="35">
        <v>4</v>
      </c>
      <c r="E640" s="35">
        <v>39.5</v>
      </c>
      <c r="F640" s="37">
        <f t="shared" si="83"/>
        <v>53.25</v>
      </c>
      <c r="G640" s="37" t="str">
        <f t="shared" si="80"/>
        <v>C1</v>
      </c>
      <c r="H640" s="282">
        <v>5.25</v>
      </c>
      <c r="I640" s="327">
        <v>4</v>
      </c>
      <c r="J640" s="284">
        <v>5</v>
      </c>
      <c r="K640" s="35">
        <v>46.5</v>
      </c>
      <c r="L640" s="280">
        <f t="shared" si="84"/>
        <v>60.75</v>
      </c>
      <c r="M640" s="425" t="str">
        <f t="shared" si="82"/>
        <v>C1</v>
      </c>
    </row>
    <row r="641" spans="1:13" ht="15.75" x14ac:dyDescent="0.25">
      <c r="A641" s="278" t="s">
        <v>26</v>
      </c>
      <c r="B641" s="35">
        <v>7.25</v>
      </c>
      <c r="C641" s="35">
        <v>4</v>
      </c>
      <c r="D641" s="35">
        <v>4</v>
      </c>
      <c r="E641" s="35">
        <v>56</v>
      </c>
      <c r="F641" s="280">
        <f t="shared" si="83"/>
        <v>71.25</v>
      </c>
      <c r="G641" s="37" t="str">
        <f t="shared" si="80"/>
        <v>B1</v>
      </c>
      <c r="H641" s="282">
        <v>7.25</v>
      </c>
      <c r="I641" s="35">
        <v>4</v>
      </c>
      <c r="J641" s="35">
        <v>4</v>
      </c>
      <c r="K641" s="35">
        <v>62.5</v>
      </c>
      <c r="L641" s="280">
        <f t="shared" si="84"/>
        <v>77.75</v>
      </c>
      <c r="M641" s="424" t="str">
        <f t="shared" si="82"/>
        <v>B1</v>
      </c>
    </row>
    <row r="642" spans="1:13" ht="15.75" x14ac:dyDescent="0.25">
      <c r="A642" s="278" t="s">
        <v>510</v>
      </c>
      <c r="B642" s="35"/>
      <c r="C642" s="35"/>
      <c r="D642" s="35"/>
      <c r="E642" s="328">
        <v>39.5</v>
      </c>
      <c r="F642" s="285"/>
      <c r="G642" s="35"/>
      <c r="H642" s="35"/>
      <c r="I642" s="35"/>
      <c r="J642" s="35"/>
      <c r="K642" s="35">
        <v>29.5</v>
      </c>
      <c r="L642" s="35"/>
      <c r="M642" s="286"/>
    </row>
    <row r="643" spans="1:13" ht="15.75" x14ac:dyDescent="0.25">
      <c r="A643" s="278" t="s">
        <v>546</v>
      </c>
      <c r="B643" s="35"/>
      <c r="C643" s="35"/>
      <c r="D643" s="35"/>
      <c r="E643" s="287">
        <v>19</v>
      </c>
      <c r="F643" s="35"/>
      <c r="G643" s="35"/>
      <c r="H643" s="35"/>
      <c r="I643" s="35"/>
      <c r="J643" s="35"/>
      <c r="K643" s="287">
        <v>30.5</v>
      </c>
      <c r="L643" s="35"/>
      <c r="M643" s="286"/>
    </row>
    <row r="644" spans="1:13" ht="15.75" x14ac:dyDescent="0.25">
      <c r="A644" s="278" t="s">
        <v>547</v>
      </c>
      <c r="B644" s="35"/>
      <c r="C644" s="35"/>
      <c r="D644" s="35"/>
      <c r="E644" s="35">
        <v>11</v>
      </c>
      <c r="F644" s="35"/>
      <c r="G644" s="35"/>
      <c r="H644" s="35"/>
      <c r="I644" s="35"/>
      <c r="J644" s="35"/>
      <c r="K644" s="35">
        <v>22</v>
      </c>
      <c r="L644" s="35"/>
      <c r="M644" s="286"/>
    </row>
    <row r="645" spans="1:13" ht="15.75" x14ac:dyDescent="0.25">
      <c r="A645" s="278" t="s">
        <v>571</v>
      </c>
      <c r="B645" s="35"/>
      <c r="C645" s="35"/>
      <c r="D645" s="35"/>
      <c r="E645" s="35">
        <v>18.5</v>
      </c>
      <c r="F645" s="35"/>
      <c r="G645" s="35"/>
      <c r="H645" s="35"/>
      <c r="I645" s="35"/>
      <c r="J645" s="35"/>
      <c r="K645" s="35">
        <v>22.5</v>
      </c>
      <c r="L645" s="35"/>
      <c r="M645" s="286"/>
    </row>
    <row r="646" spans="1:13" ht="26.25" x14ac:dyDescent="0.25">
      <c r="A646" s="278" t="s">
        <v>549</v>
      </c>
      <c r="B646" s="9">
        <v>500</v>
      </c>
      <c r="C646" s="288" t="s">
        <v>550</v>
      </c>
      <c r="D646" s="289">
        <f>(F637+F638+F639+F640+F641)</f>
        <v>308.75</v>
      </c>
      <c r="E646" s="290"/>
      <c r="F646" s="288" t="s">
        <v>551</v>
      </c>
      <c r="G646" s="289">
        <f>(D646/500)*100</f>
        <v>61.750000000000007</v>
      </c>
      <c r="H646" s="290"/>
      <c r="I646" s="291"/>
      <c r="J646" s="550" t="s">
        <v>552</v>
      </c>
      <c r="K646" s="551"/>
      <c r="L646" s="552" t="str">
        <f>IF(G646&gt;=91,"A1",IF(G646&gt;=81,"A2",IF(G646&gt;=71,"B1",IF(G646&gt;=61,"B2",IF(G646&gt;=51,"C1",IF(G646&gt;=41,"C2",IF(G646&gt;=33,"D","E")))))))</f>
        <v>B2</v>
      </c>
      <c r="M646" s="553" t="str">
        <f t="shared" ref="M646:M648" si="85">IF(K646&gt;=91,"A1",IF(K646&gt;=81,"A2",IF(K646&gt;=71,"B1",IF(K646&gt;=61,"B2",IF(K646&gt;=51,"C1",IF(K646&gt;=41,"C2",IF(K646&gt;=33,"D","E")))))))</f>
        <v>E</v>
      </c>
    </row>
    <row r="647" spans="1:13" ht="27.6" customHeight="1" x14ac:dyDescent="0.25">
      <c r="A647" s="292" t="s">
        <v>553</v>
      </c>
      <c r="B647" s="9">
        <v>500</v>
      </c>
      <c r="C647" s="288" t="s">
        <v>554</v>
      </c>
      <c r="D647" s="289">
        <f>(L637+L638+L639+L640+L641)</f>
        <v>322.25</v>
      </c>
      <c r="E647" s="290"/>
      <c r="F647" s="288" t="s">
        <v>555</v>
      </c>
      <c r="G647" s="289">
        <f>D647/500*100</f>
        <v>64.45</v>
      </c>
      <c r="H647" s="289"/>
      <c r="I647" s="293"/>
      <c r="J647" s="550" t="s">
        <v>556</v>
      </c>
      <c r="K647" s="551"/>
      <c r="L647" s="552" t="str">
        <f>IF(G647&gt;=91,"A1",IF(G647&gt;=81,"A2",IF(G647&gt;=71,"B1",IF(G647&gt;=61,"B2",IF(G647&gt;=51,"C1",IF(G647&gt;=41,"C2",IF(G647&gt;=33,"D","E")))))))</f>
        <v>B2</v>
      </c>
      <c r="M647" s="553" t="str">
        <f t="shared" si="85"/>
        <v>E</v>
      </c>
    </row>
    <row r="648" spans="1:13" x14ac:dyDescent="0.25">
      <c r="A648" s="294" t="s">
        <v>557</v>
      </c>
      <c r="B648" s="276">
        <v>1000</v>
      </c>
      <c r="C648" s="276">
        <f>SUM(D646:D647)</f>
        <v>631</v>
      </c>
      <c r="D648" s="567"/>
      <c r="E648" s="568"/>
      <c r="F648" s="295" t="s">
        <v>558</v>
      </c>
      <c r="G648" s="295"/>
      <c r="H648" s="295"/>
      <c r="I648" s="276">
        <f>(C648/1000)*100</f>
        <v>63.1</v>
      </c>
      <c r="J648" s="295" t="s">
        <v>559</v>
      </c>
      <c r="K648" s="295"/>
      <c r="L648" s="569" t="str">
        <f>IF(I648&gt;=91,"A1",IF(I648&gt;=81,"A2",IF(I648&gt;=71,"B1",IF(I648&gt;=61,"B2",IF(I648&gt;=51,"C1",IF(I648&gt;=41,"C2",IF(I648&gt;=33,"D","E")))))))</f>
        <v>B2</v>
      </c>
      <c r="M648" s="570" t="str">
        <f t="shared" si="85"/>
        <v>E</v>
      </c>
    </row>
    <row r="649" spans="1:13" x14ac:dyDescent="0.25">
      <c r="A649" s="571" t="s">
        <v>437</v>
      </c>
      <c r="B649" s="572"/>
      <c r="C649" s="572"/>
      <c r="D649" s="572"/>
      <c r="E649" s="572"/>
      <c r="F649" s="572"/>
      <c r="G649" s="572"/>
      <c r="H649" s="572"/>
      <c r="I649" s="572"/>
      <c r="J649" s="572"/>
      <c r="K649" s="572"/>
      <c r="L649" s="572"/>
      <c r="M649" s="573"/>
    </row>
    <row r="650" spans="1:13" x14ac:dyDescent="0.25">
      <c r="A650" s="546" t="s">
        <v>438</v>
      </c>
      <c r="B650" s="543"/>
      <c r="C650" s="543"/>
      <c r="D650" s="543"/>
      <c r="E650" s="543"/>
      <c r="F650" s="543"/>
      <c r="G650" s="543"/>
      <c r="H650" s="543"/>
      <c r="I650" s="543"/>
      <c r="J650" s="543"/>
      <c r="K650" s="543"/>
      <c r="L650" s="543"/>
      <c r="M650" s="547"/>
    </row>
    <row r="651" spans="1:13" x14ac:dyDescent="0.25">
      <c r="A651" s="546" t="s">
        <v>439</v>
      </c>
      <c r="B651" s="543"/>
      <c r="C651" s="543"/>
      <c r="D651" s="543"/>
      <c r="E651" s="544"/>
      <c r="F651" s="545" t="s">
        <v>560</v>
      </c>
      <c r="G651" s="543"/>
      <c r="H651" s="543"/>
      <c r="I651" s="543"/>
      <c r="J651" s="544"/>
      <c r="K651" s="545" t="s">
        <v>561</v>
      </c>
      <c r="L651" s="543"/>
      <c r="M651" s="547"/>
    </row>
    <row r="652" spans="1:13" x14ac:dyDescent="0.25">
      <c r="A652" s="562" t="s">
        <v>441</v>
      </c>
      <c r="B652" s="560"/>
      <c r="C652" s="560"/>
      <c r="D652" s="560"/>
      <c r="E652" s="563"/>
      <c r="F652" s="552" t="s">
        <v>462</v>
      </c>
      <c r="G652" s="565"/>
      <c r="H652" s="565"/>
      <c r="I652" s="565"/>
      <c r="J652" s="566"/>
      <c r="K652" s="552" t="s">
        <v>457</v>
      </c>
      <c r="L652" s="565"/>
      <c r="M652" s="553"/>
    </row>
    <row r="653" spans="1:13" x14ac:dyDescent="0.25">
      <c r="A653" s="546" t="s">
        <v>442</v>
      </c>
      <c r="B653" s="543"/>
      <c r="C653" s="543"/>
      <c r="D653" s="543"/>
      <c r="E653" s="543"/>
      <c r="F653" s="543"/>
      <c r="G653" s="543"/>
      <c r="H653" s="543"/>
      <c r="I653" s="543"/>
      <c r="J653" s="543"/>
      <c r="K653" s="543"/>
      <c r="L653" s="543"/>
      <c r="M653" s="547"/>
    </row>
    <row r="654" spans="1:13" x14ac:dyDescent="0.25">
      <c r="A654" s="546" t="s">
        <v>439</v>
      </c>
      <c r="B654" s="543"/>
      <c r="C654" s="543"/>
      <c r="D654" s="543"/>
      <c r="E654" s="544"/>
      <c r="F654" s="545" t="s">
        <v>560</v>
      </c>
      <c r="G654" s="543"/>
      <c r="H654" s="543"/>
      <c r="I654" s="543"/>
      <c r="J654" s="544"/>
      <c r="K654" s="545" t="s">
        <v>561</v>
      </c>
      <c r="L654" s="543"/>
      <c r="M654" s="547"/>
    </row>
    <row r="655" spans="1:13" x14ac:dyDescent="0.25">
      <c r="A655" s="554" t="s">
        <v>443</v>
      </c>
      <c r="B655" s="564"/>
      <c r="C655" s="564"/>
      <c r="D655" s="564"/>
      <c r="E655" s="555"/>
      <c r="F655" s="552" t="s">
        <v>457</v>
      </c>
      <c r="G655" s="565"/>
      <c r="H655" s="565"/>
      <c r="I655" s="565"/>
      <c r="J655" s="566"/>
      <c r="K655" s="552" t="s">
        <v>457</v>
      </c>
      <c r="L655" s="565"/>
      <c r="M655" s="553"/>
    </row>
    <row r="656" spans="1:13" x14ac:dyDescent="0.25">
      <c r="A656" s="554" t="s">
        <v>562</v>
      </c>
      <c r="B656" s="564"/>
      <c r="C656" s="564"/>
      <c r="D656" s="564"/>
      <c r="E656" s="555"/>
      <c r="F656" s="552" t="s">
        <v>457</v>
      </c>
      <c r="G656" s="565"/>
      <c r="H656" s="565"/>
      <c r="I656" s="565"/>
      <c r="J656" s="566"/>
      <c r="K656" s="552" t="s">
        <v>457</v>
      </c>
      <c r="L656" s="565"/>
      <c r="M656" s="553"/>
    </row>
    <row r="657" spans="1:13" x14ac:dyDescent="0.25">
      <c r="A657" s="562" t="s">
        <v>444</v>
      </c>
      <c r="B657" s="560"/>
      <c r="C657" s="560"/>
      <c r="D657" s="560"/>
      <c r="E657" s="563"/>
      <c r="F657" s="552" t="s">
        <v>457</v>
      </c>
      <c r="G657" s="565"/>
      <c r="H657" s="565"/>
      <c r="I657" s="565"/>
      <c r="J657" s="566"/>
      <c r="K657" s="552" t="s">
        <v>457</v>
      </c>
      <c r="L657" s="565"/>
      <c r="M657" s="553"/>
    </row>
    <row r="658" spans="1:13" x14ac:dyDescent="0.25">
      <c r="A658" s="562" t="s">
        <v>445</v>
      </c>
      <c r="B658" s="560"/>
      <c r="C658" s="560"/>
      <c r="D658" s="560"/>
      <c r="E658" s="563"/>
      <c r="F658" s="552" t="s">
        <v>457</v>
      </c>
      <c r="G658" s="565"/>
      <c r="H658" s="565"/>
      <c r="I658" s="565"/>
      <c r="J658" s="566"/>
      <c r="K658" s="552" t="s">
        <v>667</v>
      </c>
      <c r="L658" s="565"/>
      <c r="M658" s="553"/>
    </row>
    <row r="659" spans="1:13" x14ac:dyDescent="0.25">
      <c r="A659" s="546" t="s">
        <v>446</v>
      </c>
      <c r="B659" s="543"/>
      <c r="C659" s="543"/>
      <c r="D659" s="543"/>
      <c r="E659" s="543"/>
      <c r="F659" s="543"/>
      <c r="G659" s="543"/>
      <c r="H659" s="543"/>
      <c r="I659" s="543"/>
      <c r="J659" s="543"/>
      <c r="K659" s="543"/>
      <c r="L659" s="543"/>
      <c r="M659" s="547"/>
    </row>
    <row r="660" spans="1:13" x14ac:dyDescent="0.25">
      <c r="A660" s="546" t="s">
        <v>439</v>
      </c>
      <c r="B660" s="543"/>
      <c r="C660" s="543"/>
      <c r="D660" s="543"/>
      <c r="E660" s="544"/>
      <c r="F660" s="545" t="s">
        <v>560</v>
      </c>
      <c r="G660" s="543"/>
      <c r="H660" s="543"/>
      <c r="I660" s="543"/>
      <c r="J660" s="544"/>
      <c r="K660" s="545" t="s">
        <v>561</v>
      </c>
      <c r="L660" s="543"/>
      <c r="M660" s="547"/>
    </row>
    <row r="661" spans="1:13" x14ac:dyDescent="0.25">
      <c r="A661" s="562" t="s">
        <v>447</v>
      </c>
      <c r="B661" s="560"/>
      <c r="C661" s="560"/>
      <c r="D661" s="560"/>
      <c r="E661" s="560"/>
      <c r="F661" s="563"/>
      <c r="G661" s="545" t="s">
        <v>657</v>
      </c>
      <c r="H661" s="543"/>
      <c r="I661" s="543"/>
      <c r="J661" s="543"/>
      <c r="K661" s="543"/>
      <c r="L661" s="543"/>
      <c r="M661" s="547"/>
    </row>
    <row r="662" spans="1:13" ht="42" customHeight="1" x14ac:dyDescent="0.25">
      <c r="A662" s="342" t="s">
        <v>403</v>
      </c>
      <c r="B662" s="552"/>
      <c r="C662" s="565"/>
      <c r="D662" s="565"/>
      <c r="E662" s="565"/>
      <c r="F662" s="565"/>
      <c r="G662" s="565"/>
      <c r="H662" s="565"/>
      <c r="I662" s="565"/>
      <c r="J662" s="565"/>
      <c r="K662" s="565"/>
      <c r="L662" s="565"/>
      <c r="M662" s="553"/>
    </row>
    <row r="663" spans="1:13" x14ac:dyDescent="0.25">
      <c r="A663" s="278" t="s">
        <v>448</v>
      </c>
      <c r="B663" s="552"/>
      <c r="C663" s="565"/>
      <c r="D663" s="565"/>
      <c r="E663" s="565"/>
      <c r="F663" s="565"/>
      <c r="G663" s="565"/>
      <c r="H663" s="565"/>
      <c r="I663" s="565"/>
      <c r="J663" s="565"/>
      <c r="K663" s="565"/>
      <c r="L663" s="565"/>
      <c r="M663" s="553"/>
    </row>
    <row r="664" spans="1:13" x14ac:dyDescent="0.25">
      <c r="A664" s="577" t="s">
        <v>564</v>
      </c>
      <c r="B664" s="578"/>
      <c r="C664" s="579"/>
      <c r="D664" s="586" t="s">
        <v>565</v>
      </c>
      <c r="E664" s="578"/>
      <c r="F664" s="578"/>
      <c r="G664" s="578"/>
      <c r="H664" s="578"/>
      <c r="I664" s="579"/>
      <c r="J664" s="586" t="s">
        <v>566</v>
      </c>
      <c r="K664" s="578"/>
      <c r="L664" s="578"/>
      <c r="M664" s="589"/>
    </row>
    <row r="665" spans="1:13" x14ac:dyDescent="0.25">
      <c r="A665" s="580"/>
      <c r="B665" s="581"/>
      <c r="C665" s="582"/>
      <c r="D665" s="587"/>
      <c r="E665" s="581"/>
      <c r="F665" s="581"/>
      <c r="G665" s="581"/>
      <c r="H665" s="581"/>
      <c r="I665" s="582"/>
      <c r="J665" s="587"/>
      <c r="K665" s="581"/>
      <c r="L665" s="581"/>
      <c r="M665" s="590"/>
    </row>
    <row r="666" spans="1:13" x14ac:dyDescent="0.25">
      <c r="A666" s="580"/>
      <c r="B666" s="581"/>
      <c r="C666" s="582"/>
      <c r="D666" s="587"/>
      <c r="E666" s="581"/>
      <c r="F666" s="581"/>
      <c r="G666" s="581"/>
      <c r="H666" s="581"/>
      <c r="I666" s="582"/>
      <c r="J666" s="587"/>
      <c r="K666" s="581"/>
      <c r="L666" s="581"/>
      <c r="M666" s="590"/>
    </row>
    <row r="667" spans="1:13" x14ac:dyDescent="0.25">
      <c r="A667" s="583"/>
      <c r="B667" s="584"/>
      <c r="C667" s="585"/>
      <c r="D667" s="588"/>
      <c r="E667" s="584"/>
      <c r="F667" s="584"/>
      <c r="G667" s="584"/>
      <c r="H667" s="584"/>
      <c r="I667" s="585"/>
      <c r="J667" s="588"/>
      <c r="K667" s="584"/>
      <c r="L667" s="584"/>
      <c r="M667" s="591"/>
    </row>
    <row r="668" spans="1:13" x14ac:dyDescent="0.25">
      <c r="A668" s="596" t="s">
        <v>449</v>
      </c>
      <c r="B668" s="597"/>
      <c r="C668" s="597"/>
      <c r="D668" s="597"/>
      <c r="E668" s="597"/>
      <c r="F668" s="597"/>
      <c r="G668" s="598"/>
      <c r="H668" s="599" t="s">
        <v>450</v>
      </c>
      <c r="I668" s="597"/>
      <c r="J668" s="597"/>
      <c r="K668" s="597"/>
      <c r="L668" s="597"/>
      <c r="M668" s="600"/>
    </row>
    <row r="669" spans="1:13" x14ac:dyDescent="0.25">
      <c r="A669" s="297" t="s">
        <v>451</v>
      </c>
      <c r="B669" s="599" t="s">
        <v>20</v>
      </c>
      <c r="C669" s="598"/>
      <c r="D669" s="83" t="s">
        <v>451</v>
      </c>
      <c r="E669" s="123"/>
      <c r="F669" s="599" t="s">
        <v>20</v>
      </c>
      <c r="G669" s="598"/>
      <c r="H669" s="298"/>
      <c r="I669" s="298"/>
      <c r="J669" s="299" t="s">
        <v>452</v>
      </c>
      <c r="K669" s="298"/>
      <c r="L669" s="299" t="s">
        <v>20</v>
      </c>
      <c r="M669" s="300"/>
    </row>
    <row r="670" spans="1:13" x14ac:dyDescent="0.25">
      <c r="A670" s="301" t="s">
        <v>453</v>
      </c>
      <c r="B670" s="594" t="s">
        <v>454</v>
      </c>
      <c r="C670" s="595"/>
      <c r="D670" s="594" t="s">
        <v>455</v>
      </c>
      <c r="E670" s="595"/>
      <c r="F670" s="594" t="s">
        <v>456</v>
      </c>
      <c r="G670" s="595"/>
      <c r="H670" s="298"/>
      <c r="I670" s="298"/>
      <c r="J670" s="594">
        <v>3</v>
      </c>
      <c r="K670" s="595"/>
      <c r="L670" s="123" t="s">
        <v>457</v>
      </c>
      <c r="M670" s="300"/>
    </row>
    <row r="671" spans="1:13" x14ac:dyDescent="0.25">
      <c r="A671" s="301" t="s">
        <v>458</v>
      </c>
      <c r="B671" s="594" t="s">
        <v>459</v>
      </c>
      <c r="C671" s="595"/>
      <c r="D671" s="594" t="s">
        <v>460</v>
      </c>
      <c r="E671" s="595"/>
      <c r="F671" s="594" t="s">
        <v>461</v>
      </c>
      <c r="G671" s="595"/>
      <c r="H671" s="298"/>
      <c r="I671" s="298"/>
      <c r="J671" s="594">
        <v>2</v>
      </c>
      <c r="K671" s="595"/>
      <c r="L671" s="123" t="s">
        <v>462</v>
      </c>
      <c r="M671" s="300"/>
    </row>
    <row r="672" spans="1:13" x14ac:dyDescent="0.25">
      <c r="A672" s="301" t="s">
        <v>463</v>
      </c>
      <c r="B672" s="594" t="s">
        <v>464</v>
      </c>
      <c r="C672" s="595"/>
      <c r="D672" s="594" t="s">
        <v>465</v>
      </c>
      <c r="E672" s="595"/>
      <c r="F672" s="594" t="s">
        <v>466</v>
      </c>
      <c r="G672" s="595"/>
      <c r="H672" s="298"/>
      <c r="I672" s="298"/>
      <c r="J672" s="594">
        <v>1</v>
      </c>
      <c r="K672" s="595"/>
      <c r="L672" s="123" t="s">
        <v>467</v>
      </c>
      <c r="M672" s="300"/>
    </row>
    <row r="673" spans="1:13" ht="15.75" thickBot="1" x14ac:dyDescent="0.3">
      <c r="A673" s="302" t="s">
        <v>468</v>
      </c>
      <c r="B673" s="592" t="s">
        <v>469</v>
      </c>
      <c r="C673" s="593"/>
      <c r="D673" s="592" t="s">
        <v>470</v>
      </c>
      <c r="E673" s="593"/>
      <c r="F673" s="592" t="s">
        <v>471</v>
      </c>
      <c r="G673" s="593"/>
      <c r="H673" s="303"/>
      <c r="I673" s="303"/>
      <c r="J673" s="303"/>
      <c r="K673" s="303"/>
      <c r="L673" s="303"/>
      <c r="M673" s="304"/>
    </row>
    <row r="676" spans="1:13" ht="15.75" thickBot="1" x14ac:dyDescent="0.3"/>
    <row r="677" spans="1:13" ht="15.75" x14ac:dyDescent="0.25">
      <c r="A677" s="267"/>
      <c r="B677" s="536" t="s">
        <v>518</v>
      </c>
      <c r="C677" s="536"/>
      <c r="D677" s="536"/>
      <c r="E677" s="536"/>
      <c r="F677" s="536"/>
      <c r="G677" s="536"/>
      <c r="H677" s="536"/>
      <c r="I677" s="537"/>
      <c r="J677" s="538" t="s">
        <v>519</v>
      </c>
      <c r="K677" s="536"/>
      <c r="L677" s="536"/>
      <c r="M677" s="539"/>
    </row>
    <row r="678" spans="1:13" ht="21" x14ac:dyDescent="0.35">
      <c r="A678" s="540" t="s">
        <v>520</v>
      </c>
      <c r="B678" s="541"/>
      <c r="C678" s="541"/>
      <c r="D678" s="541"/>
      <c r="E678" s="541"/>
      <c r="F678" s="541"/>
      <c r="G678" s="541"/>
      <c r="H678" s="541"/>
      <c r="I678" s="541"/>
      <c r="J678" s="541"/>
      <c r="K678" s="541"/>
      <c r="L678" s="541"/>
      <c r="M678" s="542"/>
    </row>
    <row r="679" spans="1:13" ht="21" x14ac:dyDescent="0.35">
      <c r="A679" s="268"/>
      <c r="B679" s="543" t="s">
        <v>521</v>
      </c>
      <c r="C679" s="543"/>
      <c r="D679" s="543"/>
      <c r="E679" s="544"/>
      <c r="F679" s="269" t="s">
        <v>522</v>
      </c>
      <c r="G679" s="269"/>
      <c r="H679" s="545" t="s">
        <v>523</v>
      </c>
      <c r="I679" s="543"/>
      <c r="J679" s="544"/>
      <c r="K679" s="270" t="s">
        <v>524</v>
      </c>
      <c r="L679" s="12"/>
      <c r="M679" s="271"/>
    </row>
    <row r="680" spans="1:13" x14ac:dyDescent="0.25">
      <c r="A680" s="546" t="s">
        <v>525</v>
      </c>
      <c r="B680" s="543"/>
      <c r="C680" s="543"/>
      <c r="D680" s="543"/>
      <c r="E680" s="543"/>
      <c r="F680" s="543"/>
      <c r="G680" s="543"/>
      <c r="H680" s="543"/>
      <c r="I680" s="543"/>
      <c r="J680" s="543"/>
      <c r="K680" s="543"/>
      <c r="L680" s="543"/>
      <c r="M680" s="547"/>
    </row>
    <row r="681" spans="1:13" x14ac:dyDescent="0.25">
      <c r="A681" s="562" t="s">
        <v>526</v>
      </c>
      <c r="B681" s="560"/>
      <c r="C681" s="560"/>
      <c r="D681" s="560"/>
      <c r="E681" s="560"/>
      <c r="F681" s="560"/>
      <c r="G681" s="560"/>
      <c r="H681" s="560"/>
      <c r="I681" s="560"/>
      <c r="J681" s="560"/>
      <c r="K681" s="560"/>
      <c r="L681" s="560"/>
      <c r="M681" s="561"/>
    </row>
    <row r="682" spans="1:13" x14ac:dyDescent="0.25">
      <c r="A682" s="554" t="s">
        <v>527</v>
      </c>
      <c r="B682" s="555"/>
      <c r="C682" s="559" t="s">
        <v>610</v>
      </c>
      <c r="D682" s="560"/>
      <c r="E682" s="560"/>
      <c r="F682" s="560"/>
      <c r="G682" s="563"/>
      <c r="H682" s="273" t="s">
        <v>529</v>
      </c>
      <c r="I682" s="272"/>
      <c r="J682" s="545">
        <v>14</v>
      </c>
      <c r="K682" s="543"/>
      <c r="L682" s="543"/>
      <c r="M682" s="547"/>
    </row>
    <row r="683" spans="1:13" x14ac:dyDescent="0.25">
      <c r="A683" s="554" t="s">
        <v>530</v>
      </c>
      <c r="B683" s="555"/>
      <c r="C683" s="559" t="s">
        <v>399</v>
      </c>
      <c r="D683" s="560"/>
      <c r="E683" s="560"/>
      <c r="F683" s="560"/>
      <c r="G683" s="563"/>
      <c r="H683" s="273" t="s">
        <v>531</v>
      </c>
      <c r="I683" s="272"/>
      <c r="J683" s="559" t="s">
        <v>426</v>
      </c>
      <c r="K683" s="560"/>
      <c r="L683" s="560"/>
      <c r="M683" s="561"/>
    </row>
    <row r="684" spans="1:13" x14ac:dyDescent="0.25">
      <c r="A684" s="554" t="s">
        <v>532</v>
      </c>
      <c r="B684" s="555"/>
      <c r="C684" s="556">
        <v>40418</v>
      </c>
      <c r="D684" s="557"/>
      <c r="E684" s="557"/>
      <c r="F684" s="557"/>
      <c r="G684" s="558"/>
      <c r="H684" s="273" t="s">
        <v>533</v>
      </c>
      <c r="I684" s="272"/>
      <c r="J684" s="559">
        <v>7006462535</v>
      </c>
      <c r="K684" s="560"/>
      <c r="L684" s="560"/>
      <c r="M684" s="561"/>
    </row>
    <row r="685" spans="1:13" x14ac:dyDescent="0.25">
      <c r="A685" s="554" t="s">
        <v>534</v>
      </c>
      <c r="B685" s="555"/>
      <c r="C685" s="559" t="s">
        <v>611</v>
      </c>
      <c r="D685" s="560"/>
      <c r="E685" s="560"/>
      <c r="F685" s="560"/>
      <c r="G685" s="561"/>
      <c r="H685" s="562" t="s">
        <v>18</v>
      </c>
      <c r="I685" s="563"/>
      <c r="J685" s="559" t="s">
        <v>612</v>
      </c>
      <c r="K685" s="560"/>
      <c r="L685" s="560"/>
      <c r="M685" s="561"/>
    </row>
    <row r="686" spans="1:13" x14ac:dyDescent="0.25">
      <c r="A686" s="546" t="s">
        <v>535</v>
      </c>
      <c r="B686" s="543"/>
      <c r="C686" s="543"/>
      <c r="D686" s="543"/>
      <c r="E686" s="543"/>
      <c r="F686" s="543"/>
      <c r="G686" s="543"/>
      <c r="H686" s="543"/>
      <c r="I686" s="543"/>
      <c r="J686" s="543"/>
      <c r="K686" s="543"/>
      <c r="L686" s="543"/>
      <c r="M686" s="547"/>
    </row>
    <row r="687" spans="1:13" x14ac:dyDescent="0.25">
      <c r="A687" s="548" t="s">
        <v>536</v>
      </c>
      <c r="B687" s="545" t="s">
        <v>537</v>
      </c>
      <c r="C687" s="543"/>
      <c r="D687" s="543"/>
      <c r="E687" s="543"/>
      <c r="F687" s="543"/>
      <c r="G687" s="544"/>
      <c r="H687" s="545" t="s">
        <v>538</v>
      </c>
      <c r="I687" s="543"/>
      <c r="J687" s="543"/>
      <c r="K687" s="543"/>
      <c r="L687" s="543"/>
      <c r="M687" s="547"/>
    </row>
    <row r="688" spans="1:13" ht="30" x14ac:dyDescent="0.25">
      <c r="A688" s="549"/>
      <c r="B688" s="274" t="s">
        <v>539</v>
      </c>
      <c r="C688" s="274" t="s">
        <v>540</v>
      </c>
      <c r="D688" s="274" t="s">
        <v>587</v>
      </c>
      <c r="E688" s="274" t="s">
        <v>542</v>
      </c>
      <c r="F688" s="274">
        <v>100</v>
      </c>
      <c r="G688" s="276" t="s">
        <v>20</v>
      </c>
      <c r="H688" s="274" t="s">
        <v>543</v>
      </c>
      <c r="I688" s="274" t="s">
        <v>540</v>
      </c>
      <c r="J688" s="274" t="s">
        <v>587</v>
      </c>
      <c r="K688" s="274" t="s">
        <v>544</v>
      </c>
      <c r="L688" s="274">
        <v>100</v>
      </c>
      <c r="M688" s="277" t="s">
        <v>20</v>
      </c>
    </row>
    <row r="689" spans="1:13" ht="15.75" x14ac:dyDescent="0.25">
      <c r="A689" s="278" t="s">
        <v>11</v>
      </c>
      <c r="B689" s="307">
        <v>2</v>
      </c>
      <c r="C689" s="307">
        <v>3</v>
      </c>
      <c r="D689" s="307">
        <v>3</v>
      </c>
      <c r="E689" s="307">
        <v>26.5</v>
      </c>
      <c r="F689" s="310">
        <f t="shared" ref="F689" si="86">SUM(B689:E689)</f>
        <v>34.5</v>
      </c>
      <c r="G689" s="263" t="str">
        <f t="shared" ref="G689:G693" si="87">IF(F689&gt;=91,"A1",IF(F689&gt;=81,"A2",IF(F689&gt;=71,"B1",IF(F689&gt;=61,"B2",IF(F689&gt;=51,"C1",IF(F689&gt;=41,"C2",IF(F689&gt;=33,"D","E")))))))</f>
        <v>D</v>
      </c>
      <c r="H689" s="312">
        <v>3.75</v>
      </c>
      <c r="I689" s="312">
        <v>2.5</v>
      </c>
      <c r="J689" s="312">
        <v>2.5</v>
      </c>
      <c r="K689" s="313">
        <v>27</v>
      </c>
      <c r="L689" s="310">
        <f t="shared" ref="L689" si="88">SUM(H689:K689)</f>
        <v>35.75</v>
      </c>
      <c r="M689" s="426" t="str">
        <f t="shared" ref="M689:M693" si="89">IF(L689&gt;=91,"A1",IF(L689&gt;=81,"A2",IF(L689&gt;=71,"B1",IF(L689&gt;=61,"B2",IF(L689&gt;=51,"C1",IF(L689&gt;=41,"C2",IF(L689&gt;=33,"D","E")))))))</f>
        <v>D</v>
      </c>
    </row>
    <row r="690" spans="1:13" ht="15.75" x14ac:dyDescent="0.25">
      <c r="A690" s="278" t="s">
        <v>12</v>
      </c>
      <c r="B690" s="307">
        <v>4</v>
      </c>
      <c r="C690" s="307">
        <v>4</v>
      </c>
      <c r="D690" s="307">
        <v>4</v>
      </c>
      <c r="E690" s="307">
        <v>27</v>
      </c>
      <c r="F690" s="310">
        <f t="shared" ref="F690:F693" si="90">(B690+C690+D690+E690)</f>
        <v>39</v>
      </c>
      <c r="G690" s="263" t="str">
        <f t="shared" si="87"/>
        <v>D</v>
      </c>
      <c r="H690" s="312">
        <v>4.75</v>
      </c>
      <c r="I690" s="312">
        <v>2</v>
      </c>
      <c r="J690" s="312">
        <v>3</v>
      </c>
      <c r="K690" s="312">
        <v>24</v>
      </c>
      <c r="L690" s="310">
        <f t="shared" ref="L690:L693" si="91">SUM(H690:K690)</f>
        <v>33.75</v>
      </c>
      <c r="M690" s="426" t="str">
        <f t="shared" si="89"/>
        <v>D</v>
      </c>
    </row>
    <row r="691" spans="1:13" ht="15.75" x14ac:dyDescent="0.25">
      <c r="A691" s="278" t="s">
        <v>545</v>
      </c>
      <c r="B691" s="307">
        <v>1.5</v>
      </c>
      <c r="C691" s="307">
        <v>2.5</v>
      </c>
      <c r="D691" s="307">
        <v>2.5</v>
      </c>
      <c r="E691" s="307">
        <v>12.5</v>
      </c>
      <c r="F691" s="263">
        <f t="shared" si="90"/>
        <v>19</v>
      </c>
      <c r="G691" s="263" t="str">
        <f t="shared" si="87"/>
        <v>E</v>
      </c>
      <c r="H691" s="312">
        <v>3</v>
      </c>
      <c r="I691" s="312">
        <v>2</v>
      </c>
      <c r="J691" s="312">
        <v>3</v>
      </c>
      <c r="K691" s="312">
        <v>7</v>
      </c>
      <c r="L691" s="310">
        <f t="shared" si="91"/>
        <v>15</v>
      </c>
      <c r="M691" s="426" t="str">
        <f t="shared" si="89"/>
        <v>E</v>
      </c>
    </row>
    <row r="692" spans="1:13" ht="15.75" x14ac:dyDescent="0.25">
      <c r="A692" s="278" t="s">
        <v>23</v>
      </c>
      <c r="B692" s="307">
        <v>4.25</v>
      </c>
      <c r="C692" s="307">
        <v>2</v>
      </c>
      <c r="D692" s="307">
        <v>2</v>
      </c>
      <c r="E692" s="307">
        <v>21</v>
      </c>
      <c r="F692" s="263">
        <f t="shared" si="90"/>
        <v>29.25</v>
      </c>
      <c r="G692" s="263" t="str">
        <f t="shared" si="87"/>
        <v>E</v>
      </c>
      <c r="H692" s="308">
        <v>3.5</v>
      </c>
      <c r="I692" s="329">
        <v>2</v>
      </c>
      <c r="J692" s="313">
        <v>2</v>
      </c>
      <c r="K692" s="312">
        <v>27</v>
      </c>
      <c r="L692" s="310">
        <f t="shared" si="91"/>
        <v>34.5</v>
      </c>
      <c r="M692" s="427" t="str">
        <f t="shared" si="89"/>
        <v>D</v>
      </c>
    </row>
    <row r="693" spans="1:13" ht="15.75" x14ac:dyDescent="0.25">
      <c r="A693" s="278" t="s">
        <v>26</v>
      </c>
      <c r="B693" s="307">
        <v>3</v>
      </c>
      <c r="C693" s="307">
        <v>2</v>
      </c>
      <c r="D693" s="307">
        <v>2</v>
      </c>
      <c r="E693" s="307">
        <v>25</v>
      </c>
      <c r="F693" s="310">
        <f t="shared" si="90"/>
        <v>32</v>
      </c>
      <c r="G693" s="263" t="str">
        <f t="shared" si="87"/>
        <v>E</v>
      </c>
      <c r="H693" s="308">
        <v>3.5</v>
      </c>
      <c r="I693" s="312">
        <v>2</v>
      </c>
      <c r="J693" s="312">
        <v>2</v>
      </c>
      <c r="K693" s="312">
        <v>24</v>
      </c>
      <c r="L693" s="310">
        <f t="shared" si="91"/>
        <v>31.5</v>
      </c>
      <c r="M693" s="426" t="str">
        <f t="shared" si="89"/>
        <v>E</v>
      </c>
    </row>
    <row r="694" spans="1:13" ht="15.75" x14ac:dyDescent="0.25">
      <c r="A694" s="278" t="s">
        <v>510</v>
      </c>
      <c r="B694" s="312"/>
      <c r="C694" s="312"/>
      <c r="D694" s="312"/>
      <c r="E694" s="331">
        <v>26</v>
      </c>
      <c r="F694" s="318"/>
      <c r="G694" s="312"/>
      <c r="H694" s="312"/>
      <c r="I694" s="312"/>
      <c r="J694" s="312"/>
      <c r="K694" s="312">
        <v>18</v>
      </c>
      <c r="L694" s="312"/>
      <c r="M694" s="319"/>
    </row>
    <row r="695" spans="1:13" ht="15.75" x14ac:dyDescent="0.25">
      <c r="A695" s="278" t="s">
        <v>546</v>
      </c>
      <c r="B695" s="312"/>
      <c r="C695" s="312"/>
      <c r="D695" s="312"/>
      <c r="E695" s="317">
        <v>11</v>
      </c>
      <c r="F695" s="312"/>
      <c r="G695" s="312"/>
      <c r="H695" s="312"/>
      <c r="I695" s="312"/>
      <c r="J695" s="312"/>
      <c r="K695" s="317">
        <v>9</v>
      </c>
      <c r="L695" s="312"/>
      <c r="M695" s="319"/>
    </row>
    <row r="696" spans="1:13" ht="15.75" x14ac:dyDescent="0.25">
      <c r="A696" s="278" t="s">
        <v>547</v>
      </c>
      <c r="B696" s="312"/>
      <c r="C696" s="312"/>
      <c r="D696" s="312"/>
      <c r="E696" s="312">
        <v>2</v>
      </c>
      <c r="F696" s="312"/>
      <c r="G696" s="312"/>
      <c r="H696" s="312"/>
      <c r="I696" s="312"/>
      <c r="J696" s="312"/>
      <c r="K696" s="312">
        <v>6</v>
      </c>
      <c r="L696" s="312"/>
      <c r="M696" s="319"/>
    </row>
    <row r="697" spans="1:13" ht="15.75" x14ac:dyDescent="0.25">
      <c r="A697" s="278" t="s">
        <v>571</v>
      </c>
      <c r="B697" s="312"/>
      <c r="C697" s="312"/>
      <c r="D697" s="312"/>
      <c r="E697" s="312">
        <v>5</v>
      </c>
      <c r="F697" s="312"/>
      <c r="G697" s="312"/>
      <c r="H697" s="312"/>
      <c r="I697" s="312"/>
      <c r="J697" s="312"/>
      <c r="K697" s="312">
        <v>6</v>
      </c>
      <c r="L697" s="312"/>
      <c r="M697" s="319"/>
    </row>
    <row r="698" spans="1:13" ht="26.25" x14ac:dyDescent="0.25">
      <c r="A698" s="278" t="s">
        <v>549</v>
      </c>
      <c r="B698" s="9">
        <v>500</v>
      </c>
      <c r="C698" s="288" t="s">
        <v>550</v>
      </c>
      <c r="D698" s="289">
        <f>(F689+F690+F691+F692+F693)</f>
        <v>153.75</v>
      </c>
      <c r="E698" s="290"/>
      <c r="F698" s="288" t="s">
        <v>551</v>
      </c>
      <c r="G698" s="289">
        <f>(D698/500)*100</f>
        <v>30.75</v>
      </c>
      <c r="H698" s="290"/>
      <c r="I698" s="291"/>
      <c r="J698" s="550" t="s">
        <v>552</v>
      </c>
      <c r="K698" s="551"/>
      <c r="L698" s="552" t="str">
        <f>IF(G698&gt;=91,"A1",IF(G698&gt;=81,"A2",IF(G698&gt;=71,"B1",IF(G698&gt;=61,"B2",IF(G698&gt;=51,"C1",IF(G698&gt;=41,"C2",IF(G698&gt;=33,"D","E")))))))</f>
        <v>E</v>
      </c>
      <c r="M698" s="553" t="str">
        <f t="shared" ref="M698:M700" si="92">IF(K698&gt;=91,"A1",IF(K698&gt;=81,"A2",IF(K698&gt;=71,"B1",IF(K698&gt;=61,"B2",IF(K698&gt;=51,"C1",IF(K698&gt;=41,"C2",IF(K698&gt;=33,"D","E")))))))</f>
        <v>E</v>
      </c>
    </row>
    <row r="699" spans="1:13" ht="27.6" customHeight="1" x14ac:dyDescent="0.25">
      <c r="A699" s="292" t="s">
        <v>553</v>
      </c>
      <c r="B699" s="9">
        <v>500</v>
      </c>
      <c r="C699" s="288" t="s">
        <v>554</v>
      </c>
      <c r="D699" s="289">
        <f>(L689+L690+L691+L692+L693)</f>
        <v>150.5</v>
      </c>
      <c r="E699" s="290"/>
      <c r="F699" s="288" t="s">
        <v>555</v>
      </c>
      <c r="G699" s="289">
        <f>D699/500*100</f>
        <v>30.099999999999998</v>
      </c>
      <c r="H699" s="289"/>
      <c r="I699" s="293"/>
      <c r="J699" s="550" t="s">
        <v>556</v>
      </c>
      <c r="K699" s="551"/>
      <c r="L699" s="552" t="str">
        <f>IF(G699&gt;=91,"A1",IF(G699&gt;=81,"A2",IF(G699&gt;=71,"B1",IF(G699&gt;=61,"B2",IF(G699&gt;=51,"C1",IF(G699&gt;=41,"C2",IF(G699&gt;=33,"D","E")))))))</f>
        <v>E</v>
      </c>
      <c r="M699" s="553" t="str">
        <f t="shared" si="92"/>
        <v>E</v>
      </c>
    </row>
    <row r="700" spans="1:13" x14ac:dyDescent="0.25">
      <c r="A700" s="294" t="s">
        <v>557</v>
      </c>
      <c r="B700" s="276">
        <v>1000</v>
      </c>
      <c r="C700" s="276">
        <f>SUM(D698:D699)</f>
        <v>304.25</v>
      </c>
      <c r="D700" s="567"/>
      <c r="E700" s="568"/>
      <c r="F700" s="295" t="s">
        <v>558</v>
      </c>
      <c r="G700" s="295"/>
      <c r="H700" s="295"/>
      <c r="I700" s="276">
        <f>(C700/1000)*100</f>
        <v>30.425000000000001</v>
      </c>
      <c r="J700" s="295" t="s">
        <v>559</v>
      </c>
      <c r="K700" s="295"/>
      <c r="L700" s="569" t="str">
        <f>IF(I700&gt;=91,"A1",IF(I700&gt;=81,"A2",IF(I700&gt;=71,"B1",IF(I700&gt;=61,"B2",IF(I700&gt;=51,"C1",IF(I700&gt;=41,"C2",IF(I700&gt;=33,"D","E")))))))</f>
        <v>E</v>
      </c>
      <c r="M700" s="570" t="str">
        <f t="shared" si="92"/>
        <v>E</v>
      </c>
    </row>
    <row r="701" spans="1:13" x14ac:dyDescent="0.25">
      <c r="A701" s="571" t="s">
        <v>437</v>
      </c>
      <c r="B701" s="572"/>
      <c r="C701" s="572"/>
      <c r="D701" s="572"/>
      <c r="E701" s="572"/>
      <c r="F701" s="572"/>
      <c r="G701" s="572"/>
      <c r="H701" s="572"/>
      <c r="I701" s="572"/>
      <c r="J701" s="572"/>
      <c r="K701" s="572"/>
      <c r="L701" s="572"/>
      <c r="M701" s="573"/>
    </row>
    <row r="702" spans="1:13" x14ac:dyDescent="0.25">
      <c r="A702" s="546" t="s">
        <v>438</v>
      </c>
      <c r="B702" s="543"/>
      <c r="C702" s="543"/>
      <c r="D702" s="543"/>
      <c r="E702" s="543"/>
      <c r="F702" s="543"/>
      <c r="G702" s="543"/>
      <c r="H702" s="543"/>
      <c r="I702" s="543"/>
      <c r="J702" s="543"/>
      <c r="K702" s="543"/>
      <c r="L702" s="543"/>
      <c r="M702" s="547"/>
    </row>
    <row r="703" spans="1:13" x14ac:dyDescent="0.25">
      <c r="A703" s="546" t="s">
        <v>439</v>
      </c>
      <c r="B703" s="543"/>
      <c r="C703" s="543"/>
      <c r="D703" s="543"/>
      <c r="E703" s="544"/>
      <c r="F703" s="545" t="s">
        <v>560</v>
      </c>
      <c r="G703" s="543"/>
      <c r="H703" s="543"/>
      <c r="I703" s="543"/>
      <c r="J703" s="544"/>
      <c r="K703" s="545" t="s">
        <v>561</v>
      </c>
      <c r="L703" s="543"/>
      <c r="M703" s="547"/>
    </row>
    <row r="704" spans="1:13" x14ac:dyDescent="0.25">
      <c r="A704" s="562" t="s">
        <v>441</v>
      </c>
      <c r="B704" s="560"/>
      <c r="C704" s="560"/>
      <c r="D704" s="560"/>
      <c r="E704" s="563"/>
      <c r="F704" s="552" t="s">
        <v>462</v>
      </c>
      <c r="G704" s="565"/>
      <c r="H704" s="565"/>
      <c r="I704" s="565"/>
      <c r="J704" s="566"/>
      <c r="K704" s="552" t="s">
        <v>457</v>
      </c>
      <c r="L704" s="565"/>
      <c r="M704" s="553"/>
    </row>
    <row r="705" spans="1:13" x14ac:dyDescent="0.25">
      <c r="A705" s="546" t="s">
        <v>442</v>
      </c>
      <c r="B705" s="543"/>
      <c r="C705" s="543"/>
      <c r="D705" s="543"/>
      <c r="E705" s="543"/>
      <c r="F705" s="543"/>
      <c r="G705" s="543"/>
      <c r="H705" s="543"/>
      <c r="I705" s="543"/>
      <c r="J705" s="543"/>
      <c r="K705" s="543"/>
      <c r="L705" s="543"/>
      <c r="M705" s="547"/>
    </row>
    <row r="706" spans="1:13" x14ac:dyDescent="0.25">
      <c r="A706" s="546" t="s">
        <v>439</v>
      </c>
      <c r="B706" s="543"/>
      <c r="C706" s="543"/>
      <c r="D706" s="543"/>
      <c r="E706" s="544"/>
      <c r="F706" s="545" t="s">
        <v>560</v>
      </c>
      <c r="G706" s="543"/>
      <c r="H706" s="543"/>
      <c r="I706" s="543"/>
      <c r="J706" s="544"/>
      <c r="K706" s="545" t="s">
        <v>561</v>
      </c>
      <c r="L706" s="543"/>
      <c r="M706" s="547"/>
    </row>
    <row r="707" spans="1:13" x14ac:dyDescent="0.25">
      <c r="A707" s="554" t="s">
        <v>443</v>
      </c>
      <c r="B707" s="564"/>
      <c r="C707" s="564"/>
      <c r="D707" s="564"/>
      <c r="E707" s="555"/>
      <c r="F707" s="552" t="s">
        <v>462</v>
      </c>
      <c r="G707" s="565"/>
      <c r="H707" s="565"/>
      <c r="I707" s="565"/>
      <c r="J707" s="566"/>
      <c r="K707" s="552" t="s">
        <v>457</v>
      </c>
      <c r="L707" s="565"/>
      <c r="M707" s="553"/>
    </row>
    <row r="708" spans="1:13" x14ac:dyDescent="0.25">
      <c r="A708" s="554" t="s">
        <v>562</v>
      </c>
      <c r="B708" s="564"/>
      <c r="C708" s="564"/>
      <c r="D708" s="564"/>
      <c r="E708" s="555"/>
      <c r="F708" s="552" t="s">
        <v>462</v>
      </c>
      <c r="G708" s="565"/>
      <c r="H708" s="565"/>
      <c r="I708" s="565"/>
      <c r="J708" s="566"/>
      <c r="K708" s="552" t="s">
        <v>457</v>
      </c>
      <c r="L708" s="565"/>
      <c r="M708" s="553"/>
    </row>
    <row r="709" spans="1:13" x14ac:dyDescent="0.25">
      <c r="A709" s="562" t="s">
        <v>444</v>
      </c>
      <c r="B709" s="560"/>
      <c r="C709" s="560"/>
      <c r="D709" s="560"/>
      <c r="E709" s="563"/>
      <c r="F709" s="552" t="s">
        <v>462</v>
      </c>
      <c r="G709" s="565"/>
      <c r="H709" s="565"/>
      <c r="I709" s="565"/>
      <c r="J709" s="566"/>
      <c r="K709" s="552" t="s">
        <v>457</v>
      </c>
      <c r="L709" s="565"/>
      <c r="M709" s="553"/>
    </row>
    <row r="710" spans="1:13" x14ac:dyDescent="0.25">
      <c r="A710" s="562" t="s">
        <v>445</v>
      </c>
      <c r="B710" s="560"/>
      <c r="C710" s="560"/>
      <c r="D710" s="560"/>
      <c r="E710" s="563"/>
      <c r="F710" s="552" t="s">
        <v>457</v>
      </c>
      <c r="G710" s="565"/>
      <c r="H710" s="565"/>
      <c r="I710" s="565"/>
      <c r="J710" s="566"/>
      <c r="K710" s="552" t="s">
        <v>457</v>
      </c>
      <c r="L710" s="565"/>
      <c r="M710" s="553"/>
    </row>
    <row r="711" spans="1:13" x14ac:dyDescent="0.25">
      <c r="A711" s="546" t="s">
        <v>446</v>
      </c>
      <c r="B711" s="543"/>
      <c r="C711" s="543"/>
      <c r="D711" s="543"/>
      <c r="E711" s="543"/>
      <c r="F711" s="543"/>
      <c r="G711" s="543"/>
      <c r="H711" s="543"/>
      <c r="I711" s="543"/>
      <c r="J711" s="543"/>
      <c r="K711" s="543"/>
      <c r="L711" s="543"/>
      <c r="M711" s="547"/>
    </row>
    <row r="712" spans="1:13" x14ac:dyDescent="0.25">
      <c r="A712" s="546" t="s">
        <v>439</v>
      </c>
      <c r="B712" s="543"/>
      <c r="C712" s="543"/>
      <c r="D712" s="543"/>
      <c r="E712" s="544"/>
      <c r="F712" s="545" t="s">
        <v>560</v>
      </c>
      <c r="G712" s="543"/>
      <c r="H712" s="543"/>
      <c r="I712" s="543"/>
      <c r="J712" s="544"/>
      <c r="K712" s="545" t="s">
        <v>561</v>
      </c>
      <c r="L712" s="543"/>
      <c r="M712" s="547"/>
    </row>
    <row r="713" spans="1:13" x14ac:dyDescent="0.25">
      <c r="A713" s="562" t="s">
        <v>447</v>
      </c>
      <c r="B713" s="560"/>
      <c r="C713" s="560"/>
      <c r="D713" s="560"/>
      <c r="E713" s="560"/>
      <c r="F713" s="563"/>
      <c r="G713" s="545" t="s">
        <v>668</v>
      </c>
      <c r="H713" s="543"/>
      <c r="I713" s="543"/>
      <c r="J713" s="543"/>
      <c r="K713" s="543"/>
      <c r="L713" s="543"/>
      <c r="M713" s="547"/>
    </row>
    <row r="714" spans="1:13" ht="42" customHeight="1" x14ac:dyDescent="0.25">
      <c r="A714" s="342" t="s">
        <v>403</v>
      </c>
      <c r="B714" s="552"/>
      <c r="C714" s="565"/>
      <c r="D714" s="565"/>
      <c r="E714" s="565"/>
      <c r="F714" s="565"/>
      <c r="G714" s="565"/>
      <c r="H714" s="565"/>
      <c r="I714" s="565"/>
      <c r="J714" s="565"/>
      <c r="K714" s="565"/>
      <c r="L714" s="565"/>
      <c r="M714" s="553"/>
    </row>
    <row r="715" spans="1:13" x14ac:dyDescent="0.25">
      <c r="A715" s="278" t="s">
        <v>448</v>
      </c>
      <c r="B715" s="552"/>
      <c r="C715" s="565"/>
      <c r="D715" s="565"/>
      <c r="E715" s="565"/>
      <c r="F715" s="565"/>
      <c r="G715" s="565"/>
      <c r="H715" s="565"/>
      <c r="I715" s="565"/>
      <c r="J715" s="565"/>
      <c r="K715" s="565"/>
      <c r="L715" s="565"/>
      <c r="M715" s="553"/>
    </row>
    <row r="716" spans="1:13" x14ac:dyDescent="0.25">
      <c r="A716" s="577" t="s">
        <v>564</v>
      </c>
      <c r="B716" s="578"/>
      <c r="C716" s="579"/>
      <c r="D716" s="586" t="s">
        <v>565</v>
      </c>
      <c r="E716" s="578"/>
      <c r="F716" s="578"/>
      <c r="G716" s="578"/>
      <c r="H716" s="578"/>
      <c r="I716" s="579"/>
      <c r="J716" s="586" t="s">
        <v>566</v>
      </c>
      <c r="K716" s="578"/>
      <c r="L716" s="578"/>
      <c r="M716" s="589"/>
    </row>
    <row r="717" spans="1:13" x14ac:dyDescent="0.25">
      <c r="A717" s="580"/>
      <c r="B717" s="581"/>
      <c r="C717" s="582"/>
      <c r="D717" s="587"/>
      <c r="E717" s="581"/>
      <c r="F717" s="581"/>
      <c r="G717" s="581"/>
      <c r="H717" s="581"/>
      <c r="I717" s="582"/>
      <c r="J717" s="587"/>
      <c r="K717" s="581"/>
      <c r="L717" s="581"/>
      <c r="M717" s="590"/>
    </row>
    <row r="718" spans="1:13" x14ac:dyDescent="0.25">
      <c r="A718" s="580"/>
      <c r="B718" s="581"/>
      <c r="C718" s="582"/>
      <c r="D718" s="587"/>
      <c r="E718" s="581"/>
      <c r="F718" s="581"/>
      <c r="G718" s="581"/>
      <c r="H718" s="581"/>
      <c r="I718" s="582"/>
      <c r="J718" s="587"/>
      <c r="K718" s="581"/>
      <c r="L718" s="581"/>
      <c r="M718" s="590"/>
    </row>
    <row r="719" spans="1:13" x14ac:dyDescent="0.25">
      <c r="A719" s="583"/>
      <c r="B719" s="584"/>
      <c r="C719" s="585"/>
      <c r="D719" s="588"/>
      <c r="E719" s="584"/>
      <c r="F719" s="584"/>
      <c r="G719" s="584"/>
      <c r="H719" s="584"/>
      <c r="I719" s="585"/>
      <c r="J719" s="588"/>
      <c r="K719" s="584"/>
      <c r="L719" s="584"/>
      <c r="M719" s="591"/>
    </row>
    <row r="720" spans="1:13" x14ac:dyDescent="0.25">
      <c r="A720" s="596" t="s">
        <v>449</v>
      </c>
      <c r="B720" s="597"/>
      <c r="C720" s="597"/>
      <c r="D720" s="597"/>
      <c r="E720" s="597"/>
      <c r="F720" s="597"/>
      <c r="G720" s="598"/>
      <c r="H720" s="599" t="s">
        <v>450</v>
      </c>
      <c r="I720" s="597"/>
      <c r="J720" s="597"/>
      <c r="K720" s="597"/>
      <c r="L720" s="597"/>
      <c r="M720" s="600"/>
    </row>
    <row r="721" spans="1:13" x14ac:dyDescent="0.25">
      <c r="A721" s="297" t="s">
        <v>451</v>
      </c>
      <c r="B721" s="599" t="s">
        <v>20</v>
      </c>
      <c r="C721" s="598"/>
      <c r="D721" s="83" t="s">
        <v>451</v>
      </c>
      <c r="E721" s="123"/>
      <c r="F721" s="599" t="s">
        <v>20</v>
      </c>
      <c r="G721" s="598"/>
      <c r="H721" s="298"/>
      <c r="I721" s="298"/>
      <c r="J721" s="299" t="s">
        <v>452</v>
      </c>
      <c r="K721" s="298"/>
      <c r="L721" s="299" t="s">
        <v>20</v>
      </c>
      <c r="M721" s="300"/>
    </row>
    <row r="722" spans="1:13" x14ac:dyDescent="0.25">
      <c r="A722" s="301" t="s">
        <v>453</v>
      </c>
      <c r="B722" s="594" t="s">
        <v>454</v>
      </c>
      <c r="C722" s="595"/>
      <c r="D722" s="594" t="s">
        <v>455</v>
      </c>
      <c r="E722" s="595"/>
      <c r="F722" s="594" t="s">
        <v>456</v>
      </c>
      <c r="G722" s="595"/>
      <c r="H722" s="298"/>
      <c r="I722" s="298"/>
      <c r="J722" s="594">
        <v>3</v>
      </c>
      <c r="K722" s="595"/>
      <c r="L722" s="123" t="s">
        <v>457</v>
      </c>
      <c r="M722" s="300"/>
    </row>
    <row r="723" spans="1:13" x14ac:dyDescent="0.25">
      <c r="A723" s="301" t="s">
        <v>458</v>
      </c>
      <c r="B723" s="594" t="s">
        <v>459</v>
      </c>
      <c r="C723" s="595"/>
      <c r="D723" s="594" t="s">
        <v>460</v>
      </c>
      <c r="E723" s="595"/>
      <c r="F723" s="594" t="s">
        <v>461</v>
      </c>
      <c r="G723" s="595"/>
      <c r="H723" s="298"/>
      <c r="I723" s="298"/>
      <c r="J723" s="594">
        <v>2</v>
      </c>
      <c r="K723" s="595"/>
      <c r="L723" s="123" t="s">
        <v>462</v>
      </c>
      <c r="M723" s="300"/>
    </row>
    <row r="724" spans="1:13" x14ac:dyDescent="0.25">
      <c r="A724" s="301" t="s">
        <v>463</v>
      </c>
      <c r="B724" s="594" t="s">
        <v>464</v>
      </c>
      <c r="C724" s="595"/>
      <c r="D724" s="594" t="s">
        <v>465</v>
      </c>
      <c r="E724" s="595"/>
      <c r="F724" s="594" t="s">
        <v>466</v>
      </c>
      <c r="G724" s="595"/>
      <c r="H724" s="298"/>
      <c r="I724" s="298"/>
      <c r="J724" s="594">
        <v>1</v>
      </c>
      <c r="K724" s="595"/>
      <c r="L724" s="123" t="s">
        <v>467</v>
      </c>
      <c r="M724" s="300"/>
    </row>
    <row r="725" spans="1:13" ht="15.75" thickBot="1" x14ac:dyDescent="0.3">
      <c r="A725" s="302" t="s">
        <v>468</v>
      </c>
      <c r="B725" s="592" t="s">
        <v>469</v>
      </c>
      <c r="C725" s="593"/>
      <c r="D725" s="592" t="s">
        <v>470</v>
      </c>
      <c r="E725" s="593"/>
      <c r="F725" s="592" t="s">
        <v>471</v>
      </c>
      <c r="G725" s="593"/>
      <c r="H725" s="303"/>
      <c r="I725" s="303"/>
      <c r="J725" s="303"/>
      <c r="K725" s="303"/>
      <c r="L725" s="303"/>
      <c r="M725" s="304"/>
    </row>
    <row r="728" spans="1:13" ht="15.75" thickBot="1" x14ac:dyDescent="0.3"/>
    <row r="729" spans="1:13" ht="15.75" x14ac:dyDescent="0.25">
      <c r="A729" s="267"/>
      <c r="B729" s="536" t="s">
        <v>518</v>
      </c>
      <c r="C729" s="536"/>
      <c r="D729" s="536"/>
      <c r="E729" s="536"/>
      <c r="F729" s="536"/>
      <c r="G729" s="536"/>
      <c r="H729" s="536"/>
      <c r="I729" s="537"/>
      <c r="J729" s="538" t="s">
        <v>519</v>
      </c>
      <c r="K729" s="536"/>
      <c r="L729" s="536"/>
      <c r="M729" s="539"/>
    </row>
    <row r="730" spans="1:13" ht="21" x14ac:dyDescent="0.35">
      <c r="A730" s="540" t="s">
        <v>520</v>
      </c>
      <c r="B730" s="541"/>
      <c r="C730" s="541"/>
      <c r="D730" s="541"/>
      <c r="E730" s="541"/>
      <c r="F730" s="541"/>
      <c r="G730" s="541"/>
      <c r="H730" s="541"/>
      <c r="I730" s="541"/>
      <c r="J730" s="541"/>
      <c r="K730" s="541"/>
      <c r="L730" s="541"/>
      <c r="M730" s="542"/>
    </row>
    <row r="731" spans="1:13" ht="21" x14ac:dyDescent="0.35">
      <c r="A731" s="268"/>
      <c r="B731" s="543" t="s">
        <v>521</v>
      </c>
      <c r="C731" s="543"/>
      <c r="D731" s="543"/>
      <c r="E731" s="544"/>
      <c r="F731" s="269" t="s">
        <v>522</v>
      </c>
      <c r="G731" s="269"/>
      <c r="H731" s="545" t="s">
        <v>523</v>
      </c>
      <c r="I731" s="543"/>
      <c r="J731" s="544"/>
      <c r="K731" s="270" t="s">
        <v>524</v>
      </c>
      <c r="L731" s="12"/>
      <c r="M731" s="271"/>
    </row>
    <row r="732" spans="1:13" x14ac:dyDescent="0.25">
      <c r="A732" s="546" t="s">
        <v>525</v>
      </c>
      <c r="B732" s="543"/>
      <c r="C732" s="543"/>
      <c r="D732" s="543"/>
      <c r="E732" s="543"/>
      <c r="F732" s="543"/>
      <c r="G732" s="543"/>
      <c r="H732" s="543"/>
      <c r="I732" s="543"/>
      <c r="J732" s="543"/>
      <c r="K732" s="543"/>
      <c r="L732" s="543"/>
      <c r="M732" s="547"/>
    </row>
    <row r="733" spans="1:13" x14ac:dyDescent="0.25">
      <c r="A733" s="562" t="s">
        <v>526</v>
      </c>
      <c r="B733" s="560"/>
      <c r="C733" s="560"/>
      <c r="D733" s="560"/>
      <c r="E733" s="560"/>
      <c r="F733" s="560"/>
      <c r="G733" s="560"/>
      <c r="H733" s="560"/>
      <c r="I733" s="560"/>
      <c r="J733" s="560"/>
      <c r="K733" s="560"/>
      <c r="L733" s="560"/>
      <c r="M733" s="561"/>
    </row>
    <row r="734" spans="1:13" x14ac:dyDescent="0.25">
      <c r="A734" s="554" t="s">
        <v>527</v>
      </c>
      <c r="B734" s="555"/>
      <c r="C734" s="559" t="s">
        <v>613</v>
      </c>
      <c r="D734" s="560"/>
      <c r="E734" s="560"/>
      <c r="F734" s="560"/>
      <c r="G734" s="563"/>
      <c r="H734" s="273" t="s">
        <v>529</v>
      </c>
      <c r="I734" s="272"/>
      <c r="J734" s="545">
        <v>15</v>
      </c>
      <c r="K734" s="543"/>
      <c r="L734" s="543"/>
      <c r="M734" s="547"/>
    </row>
    <row r="735" spans="1:13" x14ac:dyDescent="0.25">
      <c r="A735" s="554" t="s">
        <v>530</v>
      </c>
      <c r="B735" s="555"/>
      <c r="C735" s="559" t="s">
        <v>399</v>
      </c>
      <c r="D735" s="560"/>
      <c r="E735" s="560"/>
      <c r="F735" s="560"/>
      <c r="G735" s="563"/>
      <c r="H735" s="273" t="s">
        <v>531</v>
      </c>
      <c r="I735" s="272"/>
      <c r="J735" s="559" t="s">
        <v>255</v>
      </c>
      <c r="K735" s="560"/>
      <c r="L735" s="560"/>
      <c r="M735" s="561"/>
    </row>
    <row r="736" spans="1:13" x14ac:dyDescent="0.25">
      <c r="A736" s="554" t="s">
        <v>532</v>
      </c>
      <c r="B736" s="555"/>
      <c r="C736" s="556">
        <v>40673</v>
      </c>
      <c r="D736" s="557"/>
      <c r="E736" s="557"/>
      <c r="F736" s="557"/>
      <c r="G736" s="558"/>
      <c r="H736" s="273" t="s">
        <v>533</v>
      </c>
      <c r="I736" s="272"/>
      <c r="J736" s="559">
        <v>9055508187</v>
      </c>
      <c r="K736" s="560"/>
      <c r="L736" s="560"/>
      <c r="M736" s="561"/>
    </row>
    <row r="737" spans="1:13" x14ac:dyDescent="0.25">
      <c r="A737" s="554" t="s">
        <v>534</v>
      </c>
      <c r="B737" s="555"/>
      <c r="C737" s="559" t="s">
        <v>614</v>
      </c>
      <c r="D737" s="560"/>
      <c r="E737" s="560"/>
      <c r="F737" s="560"/>
      <c r="G737" s="561"/>
      <c r="H737" s="562" t="s">
        <v>18</v>
      </c>
      <c r="I737" s="563"/>
      <c r="J737" s="559" t="s">
        <v>615</v>
      </c>
      <c r="K737" s="560"/>
      <c r="L737" s="560"/>
      <c r="M737" s="561"/>
    </row>
    <row r="738" spans="1:13" x14ac:dyDescent="0.25">
      <c r="A738" s="546" t="s">
        <v>535</v>
      </c>
      <c r="B738" s="543"/>
      <c r="C738" s="543"/>
      <c r="D738" s="543"/>
      <c r="E738" s="543"/>
      <c r="F738" s="543"/>
      <c r="G738" s="543"/>
      <c r="H738" s="543"/>
      <c r="I738" s="543"/>
      <c r="J738" s="543"/>
      <c r="K738" s="543"/>
      <c r="L738" s="543"/>
      <c r="M738" s="547"/>
    </row>
    <row r="739" spans="1:13" x14ac:dyDescent="0.25">
      <c r="A739" s="548" t="s">
        <v>536</v>
      </c>
      <c r="B739" s="545" t="s">
        <v>537</v>
      </c>
      <c r="C739" s="543"/>
      <c r="D739" s="543"/>
      <c r="E739" s="543"/>
      <c r="F739" s="543"/>
      <c r="G739" s="544"/>
      <c r="H739" s="545" t="s">
        <v>538</v>
      </c>
      <c r="I739" s="543"/>
      <c r="J739" s="543"/>
      <c r="K739" s="543"/>
      <c r="L739" s="543"/>
      <c r="M739" s="547"/>
    </row>
    <row r="740" spans="1:13" ht="30" x14ac:dyDescent="0.25">
      <c r="A740" s="549"/>
      <c r="B740" s="274" t="s">
        <v>539</v>
      </c>
      <c r="C740" s="274" t="s">
        <v>540</v>
      </c>
      <c r="D740" s="274" t="s">
        <v>541</v>
      </c>
      <c r="E740" s="274" t="s">
        <v>542</v>
      </c>
      <c r="F740" s="274">
        <v>100</v>
      </c>
      <c r="G740" s="276" t="s">
        <v>20</v>
      </c>
      <c r="H740" s="274" t="s">
        <v>543</v>
      </c>
      <c r="I740" s="274" t="s">
        <v>570</v>
      </c>
      <c r="J740" s="274" t="s">
        <v>587</v>
      </c>
      <c r="K740" s="274" t="s">
        <v>544</v>
      </c>
      <c r="L740" s="274">
        <v>100</v>
      </c>
      <c r="M740" s="277" t="s">
        <v>20</v>
      </c>
    </row>
    <row r="741" spans="1:13" ht="15.75" x14ac:dyDescent="0.25">
      <c r="A741" s="278" t="s">
        <v>11</v>
      </c>
      <c r="B741" s="35">
        <v>6.75</v>
      </c>
      <c r="C741" s="35">
        <v>5</v>
      </c>
      <c r="D741" s="35">
        <v>5</v>
      </c>
      <c r="E741" s="314">
        <v>72.5</v>
      </c>
      <c r="F741" s="280">
        <f t="shared" ref="F741" si="93">SUM(B741:E741)</f>
        <v>89.25</v>
      </c>
      <c r="G741" s="37" t="str">
        <f t="shared" ref="G741:G744" si="94">IF(F741&gt;=91,"A1",IF(F741&gt;=81,"A2",IF(F741&gt;=71,"B1",IF(F741&gt;=61,"B2",IF(F741&gt;=51,"C1",IF(F741&gt;=41,"C2",IF(F741&gt;=33,"D","E")))))))</f>
        <v>A2</v>
      </c>
      <c r="H741" s="35">
        <v>8</v>
      </c>
      <c r="I741" s="35">
        <v>5</v>
      </c>
      <c r="J741" s="35">
        <v>5</v>
      </c>
      <c r="K741" s="284">
        <v>68</v>
      </c>
      <c r="L741" s="280">
        <f t="shared" ref="L741" si="95">SUM(H741:K741)</f>
        <v>86</v>
      </c>
      <c r="M741" s="424" t="str">
        <f t="shared" ref="M741:M745" si="96">IF(L741&gt;=91,"A1",IF(L741&gt;=81,"A2",IF(L741&gt;=71,"B1",IF(L741&gt;=61,"B2",IF(L741&gt;=51,"C1",IF(L741&gt;=41,"C2",IF(L741&gt;=33,"D","E")))))))</f>
        <v>A2</v>
      </c>
    </row>
    <row r="742" spans="1:13" ht="15.75" x14ac:dyDescent="0.25">
      <c r="A742" s="278" t="s">
        <v>12</v>
      </c>
      <c r="B742" s="314">
        <v>7.75</v>
      </c>
      <c r="C742" s="35">
        <v>4.5</v>
      </c>
      <c r="D742" s="35">
        <v>5</v>
      </c>
      <c r="E742" s="35">
        <v>60</v>
      </c>
      <c r="F742" s="280">
        <f t="shared" ref="F742:F744" si="97">(B742+C742+D742+E742)</f>
        <v>77.25</v>
      </c>
      <c r="G742" s="37" t="str">
        <f t="shared" si="94"/>
        <v>B1</v>
      </c>
      <c r="H742" s="35">
        <v>7.5</v>
      </c>
      <c r="I742" s="35">
        <v>5</v>
      </c>
      <c r="J742" s="35">
        <v>4</v>
      </c>
      <c r="K742" s="283">
        <v>62.5</v>
      </c>
      <c r="L742" s="280">
        <f t="shared" ref="L742:L745" si="98">SUM(H742:K742)</f>
        <v>79</v>
      </c>
      <c r="M742" s="424" t="str">
        <f t="shared" si="96"/>
        <v>B1</v>
      </c>
    </row>
    <row r="743" spans="1:13" ht="15.75" x14ac:dyDescent="0.25">
      <c r="A743" s="278" t="s">
        <v>545</v>
      </c>
      <c r="B743" s="35">
        <v>5.5</v>
      </c>
      <c r="C743" s="35">
        <v>4</v>
      </c>
      <c r="D743" s="35">
        <v>4</v>
      </c>
      <c r="E743" s="35">
        <v>53</v>
      </c>
      <c r="F743" s="37">
        <f t="shared" si="97"/>
        <v>66.5</v>
      </c>
      <c r="G743" s="37" t="str">
        <f t="shared" si="94"/>
        <v>B2</v>
      </c>
      <c r="H743" s="35">
        <v>10</v>
      </c>
      <c r="I743" s="35">
        <v>4</v>
      </c>
      <c r="J743" s="35">
        <v>4</v>
      </c>
      <c r="K743" s="283">
        <v>58</v>
      </c>
      <c r="L743" s="280">
        <f t="shared" si="98"/>
        <v>76</v>
      </c>
      <c r="M743" s="424" t="str">
        <f t="shared" si="96"/>
        <v>B1</v>
      </c>
    </row>
    <row r="744" spans="1:13" ht="15.75" x14ac:dyDescent="0.25">
      <c r="A744" s="278" t="s">
        <v>23</v>
      </c>
      <c r="B744" s="35">
        <v>9</v>
      </c>
      <c r="C744" s="35">
        <v>5</v>
      </c>
      <c r="D744" s="35">
        <v>5</v>
      </c>
      <c r="E744" s="35">
        <v>49.5</v>
      </c>
      <c r="F744" s="37">
        <f t="shared" si="97"/>
        <v>68.5</v>
      </c>
      <c r="G744" s="37" t="str">
        <f t="shared" si="94"/>
        <v>B2</v>
      </c>
      <c r="H744" s="282">
        <v>9.5</v>
      </c>
      <c r="I744" s="327">
        <v>5</v>
      </c>
      <c r="J744" s="284">
        <v>5</v>
      </c>
      <c r="K744" s="283">
        <v>73</v>
      </c>
      <c r="L744" s="280">
        <f t="shared" si="98"/>
        <v>92.5</v>
      </c>
      <c r="M744" s="425" t="str">
        <f t="shared" si="96"/>
        <v>A1</v>
      </c>
    </row>
    <row r="745" spans="1:13" ht="15.75" x14ac:dyDescent="0.25">
      <c r="A745" s="278" t="s">
        <v>26</v>
      </c>
      <c r="B745" s="35">
        <v>8</v>
      </c>
      <c r="C745" s="35">
        <v>5</v>
      </c>
      <c r="D745" s="35">
        <v>5</v>
      </c>
      <c r="E745" s="256" t="s">
        <v>397</v>
      </c>
      <c r="F745" s="280">
        <v>18</v>
      </c>
      <c r="G745" s="37" t="s">
        <v>471</v>
      </c>
      <c r="H745" s="282">
        <v>10</v>
      </c>
      <c r="I745" s="35">
        <v>5</v>
      </c>
      <c r="J745" s="35">
        <v>5</v>
      </c>
      <c r="K745" s="283">
        <v>74.5</v>
      </c>
      <c r="L745" s="280">
        <f t="shared" si="98"/>
        <v>94.5</v>
      </c>
      <c r="M745" s="424" t="str">
        <f t="shared" si="96"/>
        <v>A1</v>
      </c>
    </row>
    <row r="746" spans="1:13" ht="15.75" x14ac:dyDescent="0.25">
      <c r="A746" s="278" t="s">
        <v>510</v>
      </c>
      <c r="B746" s="35"/>
      <c r="C746" s="35"/>
      <c r="D746" s="35"/>
      <c r="E746" s="328">
        <v>50</v>
      </c>
      <c r="F746" s="285"/>
      <c r="G746" s="35"/>
      <c r="H746" s="35"/>
      <c r="I746" s="35"/>
      <c r="J746" s="35"/>
      <c r="K746" s="35">
        <v>49</v>
      </c>
      <c r="L746" s="35"/>
      <c r="M746" s="286"/>
    </row>
    <row r="747" spans="1:13" ht="15.75" x14ac:dyDescent="0.25">
      <c r="A747" s="278" t="s">
        <v>546</v>
      </c>
      <c r="B747" s="35"/>
      <c r="C747" s="35"/>
      <c r="D747" s="35"/>
      <c r="E747" s="287">
        <v>43</v>
      </c>
      <c r="F747" s="35"/>
      <c r="G747" s="35"/>
      <c r="H747" s="35"/>
      <c r="I747" s="35"/>
      <c r="J747" s="35"/>
      <c r="K747" s="287">
        <v>43</v>
      </c>
      <c r="L747" s="35"/>
      <c r="M747" s="286"/>
    </row>
    <row r="748" spans="1:13" ht="15.75" x14ac:dyDescent="0.25">
      <c r="A748" s="278" t="s">
        <v>547</v>
      </c>
      <c r="B748" s="35"/>
      <c r="C748" s="35"/>
      <c r="D748" s="35"/>
      <c r="E748" s="35">
        <v>23.5</v>
      </c>
      <c r="F748" s="35"/>
      <c r="G748" s="35"/>
      <c r="H748" s="35"/>
      <c r="I748" s="35"/>
      <c r="J748" s="35"/>
      <c r="K748" s="35">
        <v>50</v>
      </c>
      <c r="L748" s="35"/>
      <c r="M748" s="286"/>
    </row>
    <row r="749" spans="1:13" ht="15.75" x14ac:dyDescent="0.25">
      <c r="A749" s="278" t="s">
        <v>571</v>
      </c>
      <c r="B749" s="35"/>
      <c r="C749" s="35"/>
      <c r="D749" s="35"/>
      <c r="E749" s="35">
        <v>29.5</v>
      </c>
      <c r="F749" s="35"/>
      <c r="G749" s="35"/>
      <c r="H749" s="35"/>
      <c r="I749" s="35"/>
      <c r="J749" s="35"/>
      <c r="K749" s="35">
        <v>39.5</v>
      </c>
      <c r="L749" s="35"/>
      <c r="M749" s="286"/>
    </row>
    <row r="750" spans="1:13" ht="26.25" x14ac:dyDescent="0.25">
      <c r="A750" s="278" t="s">
        <v>549</v>
      </c>
      <c r="B750" s="9">
        <v>500</v>
      </c>
      <c r="C750" s="288" t="s">
        <v>550</v>
      </c>
      <c r="D750" s="289">
        <f>(F741+F742+F743+F744+F745)</f>
        <v>319.5</v>
      </c>
      <c r="E750" s="290"/>
      <c r="F750" s="288" t="s">
        <v>551</v>
      </c>
      <c r="G750" s="289">
        <f>(D750/500)*100</f>
        <v>63.9</v>
      </c>
      <c r="H750" s="290"/>
      <c r="I750" s="291"/>
      <c r="J750" s="550" t="s">
        <v>552</v>
      </c>
      <c r="K750" s="551"/>
      <c r="L750" s="552" t="str">
        <f>IF(G750&gt;=91,"A1",IF(G750&gt;=81,"A2",IF(G750&gt;=71,"B1",IF(G750&gt;=61,"B2",IF(G750&gt;=51,"C1",IF(G750&gt;=41,"C2",IF(G750&gt;=33,"D","E")))))))</f>
        <v>B2</v>
      </c>
      <c r="M750" s="553" t="str">
        <f t="shared" ref="M750:M752" si="99">IF(K750&gt;=91,"A1",IF(K750&gt;=81,"A2",IF(K750&gt;=71,"B1",IF(K750&gt;=61,"B2",IF(K750&gt;=51,"C1",IF(K750&gt;=41,"C2",IF(K750&gt;=33,"D","E")))))))</f>
        <v>E</v>
      </c>
    </row>
    <row r="751" spans="1:13" ht="27.6" customHeight="1" x14ac:dyDescent="0.25">
      <c r="A751" s="292" t="s">
        <v>553</v>
      </c>
      <c r="B751" s="9">
        <v>500</v>
      </c>
      <c r="C751" s="288" t="s">
        <v>554</v>
      </c>
      <c r="D751" s="289">
        <f>(L741+L742+L743+L744+L745)</f>
        <v>428</v>
      </c>
      <c r="E751" s="290"/>
      <c r="F751" s="288" t="s">
        <v>555</v>
      </c>
      <c r="G751" s="289">
        <f>D751/500*100</f>
        <v>85.6</v>
      </c>
      <c r="H751" s="289"/>
      <c r="I751" s="293"/>
      <c r="J751" s="550" t="s">
        <v>556</v>
      </c>
      <c r="K751" s="551"/>
      <c r="L751" s="552" t="str">
        <f>IF(G751&gt;=91,"A1",IF(G751&gt;=81,"A2",IF(G751&gt;=71,"B1",IF(G751&gt;=61,"B2",IF(G751&gt;=51,"C1",IF(G751&gt;=41,"C2",IF(G751&gt;=33,"D","E")))))))</f>
        <v>A2</v>
      </c>
      <c r="M751" s="553" t="str">
        <f t="shared" si="99"/>
        <v>E</v>
      </c>
    </row>
    <row r="752" spans="1:13" x14ac:dyDescent="0.25">
      <c r="A752" s="294" t="s">
        <v>557</v>
      </c>
      <c r="B752" s="276">
        <v>1000</v>
      </c>
      <c r="C752" s="276">
        <f>SUM(D750:D751)</f>
        <v>747.5</v>
      </c>
      <c r="D752" s="567"/>
      <c r="E752" s="568"/>
      <c r="F752" s="295" t="s">
        <v>558</v>
      </c>
      <c r="G752" s="295"/>
      <c r="H752" s="295"/>
      <c r="I752" s="276">
        <f>(C752/1000)*100</f>
        <v>74.75</v>
      </c>
      <c r="J752" s="295" t="s">
        <v>559</v>
      </c>
      <c r="K752" s="295"/>
      <c r="L752" s="569" t="str">
        <f>IF(I752&gt;=91,"A1",IF(I752&gt;=81,"A2",IF(I752&gt;=71,"B1",IF(I752&gt;=61,"B2",IF(I752&gt;=51,"C1",IF(I752&gt;=41,"C2",IF(I752&gt;=33,"D","E")))))))</f>
        <v>B1</v>
      </c>
      <c r="M752" s="570" t="str">
        <f t="shared" si="99"/>
        <v>E</v>
      </c>
    </row>
    <row r="753" spans="1:13" x14ac:dyDescent="0.25">
      <c r="A753" s="571" t="s">
        <v>437</v>
      </c>
      <c r="B753" s="572"/>
      <c r="C753" s="572"/>
      <c r="D753" s="572"/>
      <c r="E753" s="572"/>
      <c r="F753" s="572"/>
      <c r="G753" s="572"/>
      <c r="H753" s="572"/>
      <c r="I753" s="572"/>
      <c r="J753" s="572"/>
      <c r="K753" s="572"/>
      <c r="L753" s="572"/>
      <c r="M753" s="573"/>
    </row>
    <row r="754" spans="1:13" x14ac:dyDescent="0.25">
      <c r="A754" s="546" t="s">
        <v>438</v>
      </c>
      <c r="B754" s="543"/>
      <c r="C754" s="543"/>
      <c r="D754" s="543"/>
      <c r="E754" s="543"/>
      <c r="F754" s="543"/>
      <c r="G754" s="543"/>
      <c r="H754" s="543"/>
      <c r="I754" s="543"/>
      <c r="J754" s="543"/>
      <c r="K754" s="543"/>
      <c r="L754" s="543"/>
      <c r="M754" s="547"/>
    </row>
    <row r="755" spans="1:13" x14ac:dyDescent="0.25">
      <c r="A755" s="546" t="s">
        <v>439</v>
      </c>
      <c r="B755" s="543"/>
      <c r="C755" s="543"/>
      <c r="D755" s="543"/>
      <c r="E755" s="544"/>
      <c r="F755" s="545" t="s">
        <v>560</v>
      </c>
      <c r="G755" s="543"/>
      <c r="H755" s="543"/>
      <c r="I755" s="543"/>
      <c r="J755" s="544"/>
      <c r="K755" s="545" t="s">
        <v>561</v>
      </c>
      <c r="L755" s="543"/>
      <c r="M755" s="547"/>
    </row>
    <row r="756" spans="1:13" x14ac:dyDescent="0.25">
      <c r="A756" s="562" t="s">
        <v>441</v>
      </c>
      <c r="B756" s="560"/>
      <c r="C756" s="560"/>
      <c r="D756" s="560"/>
      <c r="E756" s="563"/>
      <c r="F756" s="552" t="s">
        <v>462</v>
      </c>
      <c r="G756" s="565"/>
      <c r="H756" s="565"/>
      <c r="I756" s="565"/>
      <c r="J756" s="566"/>
      <c r="K756" s="552" t="s">
        <v>457</v>
      </c>
      <c r="L756" s="565"/>
      <c r="M756" s="553"/>
    </row>
    <row r="757" spans="1:13" x14ac:dyDescent="0.25">
      <c r="A757" s="546" t="s">
        <v>442</v>
      </c>
      <c r="B757" s="543"/>
      <c r="C757" s="543"/>
      <c r="D757" s="543"/>
      <c r="E757" s="543"/>
      <c r="F757" s="543"/>
      <c r="G757" s="543"/>
      <c r="H757" s="543"/>
      <c r="I757" s="543"/>
      <c r="J757" s="543"/>
      <c r="K757" s="543"/>
      <c r="L757" s="543"/>
      <c r="M757" s="547"/>
    </row>
    <row r="758" spans="1:13" x14ac:dyDescent="0.25">
      <c r="A758" s="546" t="s">
        <v>439</v>
      </c>
      <c r="B758" s="543"/>
      <c r="C758" s="543"/>
      <c r="D758" s="543"/>
      <c r="E758" s="544"/>
      <c r="F758" s="545" t="s">
        <v>560</v>
      </c>
      <c r="G758" s="543"/>
      <c r="H758" s="543"/>
      <c r="I758" s="543"/>
      <c r="J758" s="544"/>
      <c r="K758" s="545" t="s">
        <v>561</v>
      </c>
      <c r="L758" s="543"/>
      <c r="M758" s="547"/>
    </row>
    <row r="759" spans="1:13" x14ac:dyDescent="0.25">
      <c r="A759" s="554" t="s">
        <v>443</v>
      </c>
      <c r="B759" s="564"/>
      <c r="C759" s="564"/>
      <c r="D759" s="564"/>
      <c r="E759" s="555"/>
      <c r="F759" s="552" t="s">
        <v>457</v>
      </c>
      <c r="G759" s="565"/>
      <c r="H759" s="565"/>
      <c r="I759" s="565"/>
      <c r="J759" s="566"/>
      <c r="K759" s="552" t="s">
        <v>457</v>
      </c>
      <c r="L759" s="565"/>
      <c r="M759" s="553"/>
    </row>
    <row r="760" spans="1:13" x14ac:dyDescent="0.25">
      <c r="A760" s="554" t="s">
        <v>562</v>
      </c>
      <c r="B760" s="564"/>
      <c r="C760" s="564"/>
      <c r="D760" s="564"/>
      <c r="E760" s="555"/>
      <c r="F760" s="552" t="s">
        <v>457</v>
      </c>
      <c r="G760" s="565"/>
      <c r="H760" s="565"/>
      <c r="I760" s="565"/>
      <c r="J760" s="566"/>
      <c r="K760" s="552" t="s">
        <v>457</v>
      </c>
      <c r="L760" s="565"/>
      <c r="M760" s="553"/>
    </row>
    <row r="761" spans="1:13" x14ac:dyDescent="0.25">
      <c r="A761" s="562" t="s">
        <v>444</v>
      </c>
      <c r="B761" s="560"/>
      <c r="C761" s="560"/>
      <c r="D761" s="560"/>
      <c r="E761" s="563"/>
      <c r="F761" s="552" t="s">
        <v>457</v>
      </c>
      <c r="G761" s="565"/>
      <c r="H761" s="565"/>
      <c r="I761" s="565"/>
      <c r="J761" s="566"/>
      <c r="K761" s="552" t="s">
        <v>457</v>
      </c>
      <c r="L761" s="565"/>
      <c r="M761" s="553"/>
    </row>
    <row r="762" spans="1:13" x14ac:dyDescent="0.25">
      <c r="A762" s="562" t="s">
        <v>445</v>
      </c>
      <c r="B762" s="560"/>
      <c r="C762" s="560"/>
      <c r="D762" s="560"/>
      <c r="E762" s="563"/>
      <c r="F762" s="552" t="s">
        <v>457</v>
      </c>
      <c r="G762" s="565"/>
      <c r="H762" s="565"/>
      <c r="I762" s="565"/>
      <c r="J762" s="566"/>
      <c r="K762" s="552" t="s">
        <v>457</v>
      </c>
      <c r="L762" s="565"/>
      <c r="M762" s="553"/>
    </row>
    <row r="763" spans="1:13" x14ac:dyDescent="0.25">
      <c r="A763" s="546" t="s">
        <v>446</v>
      </c>
      <c r="B763" s="543"/>
      <c r="C763" s="543"/>
      <c r="D763" s="543"/>
      <c r="E763" s="543"/>
      <c r="F763" s="543"/>
      <c r="G763" s="543"/>
      <c r="H763" s="543"/>
      <c r="I763" s="543"/>
      <c r="J763" s="543"/>
      <c r="K763" s="543"/>
      <c r="L763" s="543"/>
      <c r="M763" s="547"/>
    </row>
    <row r="764" spans="1:13" x14ac:dyDescent="0.25">
      <c r="A764" s="546" t="s">
        <v>439</v>
      </c>
      <c r="B764" s="543"/>
      <c r="C764" s="543"/>
      <c r="D764" s="543"/>
      <c r="E764" s="544"/>
      <c r="F764" s="545" t="s">
        <v>560</v>
      </c>
      <c r="G764" s="543"/>
      <c r="H764" s="543"/>
      <c r="I764" s="543"/>
      <c r="J764" s="544"/>
      <c r="K764" s="545" t="s">
        <v>561</v>
      </c>
      <c r="L764" s="543"/>
      <c r="M764" s="547"/>
    </row>
    <row r="765" spans="1:13" x14ac:dyDescent="0.25">
      <c r="A765" s="562" t="s">
        <v>447</v>
      </c>
      <c r="B765" s="560"/>
      <c r="C765" s="560"/>
      <c r="D765" s="560"/>
      <c r="E765" s="560"/>
      <c r="F765" s="563"/>
      <c r="G765" s="545" t="s">
        <v>669</v>
      </c>
      <c r="H765" s="543"/>
      <c r="I765" s="543"/>
      <c r="J765" s="543"/>
      <c r="K765" s="543"/>
      <c r="L765" s="543"/>
      <c r="M765" s="547"/>
    </row>
    <row r="766" spans="1:13" ht="42" customHeight="1" x14ac:dyDescent="0.25">
      <c r="A766" s="342" t="s">
        <v>403</v>
      </c>
      <c r="B766" s="552"/>
      <c r="C766" s="565"/>
      <c r="D766" s="565"/>
      <c r="E766" s="565"/>
      <c r="F766" s="565"/>
      <c r="G766" s="565"/>
      <c r="H766" s="565"/>
      <c r="I766" s="565"/>
      <c r="J766" s="565"/>
      <c r="K766" s="565"/>
      <c r="L766" s="565"/>
      <c r="M766" s="553"/>
    </row>
    <row r="767" spans="1:13" x14ac:dyDescent="0.25">
      <c r="A767" s="278" t="s">
        <v>448</v>
      </c>
      <c r="B767" s="552"/>
      <c r="C767" s="565"/>
      <c r="D767" s="565"/>
      <c r="E767" s="565"/>
      <c r="F767" s="565"/>
      <c r="G767" s="565"/>
      <c r="H767" s="565"/>
      <c r="I767" s="565"/>
      <c r="J767" s="565"/>
      <c r="K767" s="565"/>
      <c r="L767" s="565"/>
      <c r="M767" s="553"/>
    </row>
    <row r="768" spans="1:13" x14ac:dyDescent="0.25">
      <c r="A768" s="577" t="s">
        <v>564</v>
      </c>
      <c r="B768" s="578"/>
      <c r="C768" s="579"/>
      <c r="D768" s="586" t="s">
        <v>565</v>
      </c>
      <c r="E768" s="578"/>
      <c r="F768" s="578"/>
      <c r="G768" s="578"/>
      <c r="H768" s="578"/>
      <c r="I768" s="579"/>
      <c r="J768" s="586" t="s">
        <v>566</v>
      </c>
      <c r="K768" s="578"/>
      <c r="L768" s="578"/>
      <c r="M768" s="589"/>
    </row>
    <row r="769" spans="1:13" x14ac:dyDescent="0.25">
      <c r="A769" s="580"/>
      <c r="B769" s="581"/>
      <c r="C769" s="582"/>
      <c r="D769" s="587"/>
      <c r="E769" s="581"/>
      <c r="F769" s="581"/>
      <c r="G769" s="581"/>
      <c r="H769" s="581"/>
      <c r="I769" s="582"/>
      <c r="J769" s="587"/>
      <c r="K769" s="581"/>
      <c r="L769" s="581"/>
      <c r="M769" s="590"/>
    </row>
    <row r="770" spans="1:13" x14ac:dyDescent="0.25">
      <c r="A770" s="580"/>
      <c r="B770" s="581"/>
      <c r="C770" s="582"/>
      <c r="D770" s="587"/>
      <c r="E770" s="581"/>
      <c r="F770" s="581"/>
      <c r="G770" s="581"/>
      <c r="H770" s="581"/>
      <c r="I770" s="582"/>
      <c r="J770" s="587"/>
      <c r="K770" s="581"/>
      <c r="L770" s="581"/>
      <c r="M770" s="590"/>
    </row>
    <row r="771" spans="1:13" x14ac:dyDescent="0.25">
      <c r="A771" s="583"/>
      <c r="B771" s="584"/>
      <c r="C771" s="585"/>
      <c r="D771" s="588"/>
      <c r="E771" s="584"/>
      <c r="F771" s="584"/>
      <c r="G771" s="584"/>
      <c r="H771" s="584"/>
      <c r="I771" s="585"/>
      <c r="J771" s="588"/>
      <c r="K771" s="584"/>
      <c r="L771" s="584"/>
      <c r="M771" s="591"/>
    </row>
    <row r="772" spans="1:13" x14ac:dyDescent="0.25">
      <c r="A772" s="596" t="s">
        <v>449</v>
      </c>
      <c r="B772" s="597"/>
      <c r="C772" s="597"/>
      <c r="D772" s="597"/>
      <c r="E772" s="597"/>
      <c r="F772" s="597"/>
      <c r="G772" s="598"/>
      <c r="H772" s="599" t="s">
        <v>450</v>
      </c>
      <c r="I772" s="597"/>
      <c r="J772" s="597"/>
      <c r="K772" s="597"/>
      <c r="L772" s="597"/>
      <c r="M772" s="600"/>
    </row>
    <row r="773" spans="1:13" x14ac:dyDescent="0.25">
      <c r="A773" s="297" t="s">
        <v>451</v>
      </c>
      <c r="B773" s="599" t="s">
        <v>20</v>
      </c>
      <c r="C773" s="598"/>
      <c r="D773" s="83" t="s">
        <v>451</v>
      </c>
      <c r="E773" s="123"/>
      <c r="F773" s="599" t="s">
        <v>20</v>
      </c>
      <c r="G773" s="598"/>
      <c r="H773" s="298"/>
      <c r="I773" s="298"/>
      <c r="J773" s="299" t="s">
        <v>452</v>
      </c>
      <c r="K773" s="298"/>
      <c r="L773" s="299" t="s">
        <v>20</v>
      </c>
      <c r="M773" s="300"/>
    </row>
    <row r="774" spans="1:13" x14ac:dyDescent="0.25">
      <c r="A774" s="301" t="s">
        <v>453</v>
      </c>
      <c r="B774" s="594" t="s">
        <v>454</v>
      </c>
      <c r="C774" s="595"/>
      <c r="D774" s="594" t="s">
        <v>455</v>
      </c>
      <c r="E774" s="595"/>
      <c r="F774" s="594" t="s">
        <v>456</v>
      </c>
      <c r="G774" s="595"/>
      <c r="H774" s="298"/>
      <c r="I774" s="298"/>
      <c r="J774" s="594">
        <v>3</v>
      </c>
      <c r="K774" s="595"/>
      <c r="L774" s="123" t="s">
        <v>457</v>
      </c>
      <c r="M774" s="300"/>
    </row>
    <row r="775" spans="1:13" x14ac:dyDescent="0.25">
      <c r="A775" s="301" t="s">
        <v>458</v>
      </c>
      <c r="B775" s="594" t="s">
        <v>459</v>
      </c>
      <c r="C775" s="595"/>
      <c r="D775" s="594" t="s">
        <v>460</v>
      </c>
      <c r="E775" s="595"/>
      <c r="F775" s="594" t="s">
        <v>461</v>
      </c>
      <c r="G775" s="595"/>
      <c r="H775" s="298"/>
      <c r="I775" s="298"/>
      <c r="J775" s="594">
        <v>2</v>
      </c>
      <c r="K775" s="595"/>
      <c r="L775" s="123" t="s">
        <v>462</v>
      </c>
      <c r="M775" s="300"/>
    </row>
    <row r="776" spans="1:13" x14ac:dyDescent="0.25">
      <c r="A776" s="301" t="s">
        <v>463</v>
      </c>
      <c r="B776" s="594" t="s">
        <v>464</v>
      </c>
      <c r="C776" s="595"/>
      <c r="D776" s="594" t="s">
        <v>465</v>
      </c>
      <c r="E776" s="595"/>
      <c r="F776" s="594" t="s">
        <v>466</v>
      </c>
      <c r="G776" s="595"/>
      <c r="H776" s="298"/>
      <c r="I776" s="298"/>
      <c r="J776" s="594">
        <v>1</v>
      </c>
      <c r="K776" s="595"/>
      <c r="L776" s="123" t="s">
        <v>467</v>
      </c>
      <c r="M776" s="300"/>
    </row>
    <row r="777" spans="1:13" ht="15.75" thickBot="1" x14ac:dyDescent="0.3">
      <c r="A777" s="302" t="s">
        <v>468</v>
      </c>
      <c r="B777" s="592" t="s">
        <v>469</v>
      </c>
      <c r="C777" s="593"/>
      <c r="D777" s="592" t="s">
        <v>470</v>
      </c>
      <c r="E777" s="593"/>
      <c r="F777" s="592" t="s">
        <v>471</v>
      </c>
      <c r="G777" s="593"/>
      <c r="H777" s="303"/>
      <c r="I777" s="303"/>
      <c r="J777" s="303"/>
      <c r="K777" s="303"/>
      <c r="L777" s="303"/>
      <c r="M777" s="304"/>
    </row>
    <row r="780" spans="1:13" ht="15.75" thickBot="1" x14ac:dyDescent="0.3"/>
    <row r="781" spans="1:13" ht="15.75" x14ac:dyDescent="0.25">
      <c r="A781" s="267"/>
      <c r="B781" s="536" t="s">
        <v>518</v>
      </c>
      <c r="C781" s="536"/>
      <c r="D781" s="536"/>
      <c r="E781" s="536"/>
      <c r="F781" s="536"/>
      <c r="G781" s="536"/>
      <c r="H781" s="536"/>
      <c r="I781" s="537"/>
      <c r="J781" s="538" t="s">
        <v>519</v>
      </c>
      <c r="K781" s="536"/>
      <c r="L781" s="536"/>
      <c r="M781" s="539"/>
    </row>
    <row r="782" spans="1:13" ht="21" x14ac:dyDescent="0.35">
      <c r="A782" s="540" t="s">
        <v>520</v>
      </c>
      <c r="B782" s="541"/>
      <c r="C782" s="541"/>
      <c r="D782" s="541"/>
      <c r="E782" s="541"/>
      <c r="F782" s="541"/>
      <c r="G782" s="541"/>
      <c r="H782" s="541"/>
      <c r="I782" s="541"/>
      <c r="J782" s="541"/>
      <c r="K782" s="541"/>
      <c r="L782" s="541"/>
      <c r="M782" s="542"/>
    </row>
    <row r="783" spans="1:13" ht="21" x14ac:dyDescent="0.35">
      <c r="A783" s="268"/>
      <c r="B783" s="543" t="s">
        <v>521</v>
      </c>
      <c r="C783" s="543"/>
      <c r="D783" s="543"/>
      <c r="E783" s="544"/>
      <c r="F783" s="269" t="s">
        <v>522</v>
      </c>
      <c r="G783" s="269"/>
      <c r="H783" s="545" t="s">
        <v>523</v>
      </c>
      <c r="I783" s="543"/>
      <c r="J783" s="544"/>
      <c r="K783" s="270" t="s">
        <v>524</v>
      </c>
      <c r="L783" s="12"/>
      <c r="M783" s="271"/>
    </row>
    <row r="784" spans="1:13" x14ac:dyDescent="0.25">
      <c r="A784" s="546" t="s">
        <v>525</v>
      </c>
      <c r="B784" s="543"/>
      <c r="C784" s="543"/>
      <c r="D784" s="543"/>
      <c r="E784" s="543"/>
      <c r="F784" s="543"/>
      <c r="G784" s="543"/>
      <c r="H784" s="543"/>
      <c r="I784" s="543"/>
      <c r="J784" s="543"/>
      <c r="K784" s="543"/>
      <c r="L784" s="543"/>
      <c r="M784" s="547"/>
    </row>
    <row r="785" spans="1:13" x14ac:dyDescent="0.25">
      <c r="A785" s="562" t="s">
        <v>526</v>
      </c>
      <c r="B785" s="560"/>
      <c r="C785" s="560"/>
      <c r="D785" s="560"/>
      <c r="E785" s="560"/>
      <c r="F785" s="560"/>
      <c r="G785" s="560"/>
      <c r="H785" s="560"/>
      <c r="I785" s="560"/>
      <c r="J785" s="560"/>
      <c r="K785" s="560"/>
      <c r="L785" s="560"/>
      <c r="M785" s="561"/>
    </row>
    <row r="786" spans="1:13" x14ac:dyDescent="0.25">
      <c r="A786" s="554" t="s">
        <v>527</v>
      </c>
      <c r="B786" s="555"/>
      <c r="C786" s="559" t="s">
        <v>616</v>
      </c>
      <c r="D786" s="560"/>
      <c r="E786" s="560"/>
      <c r="F786" s="560"/>
      <c r="G786" s="563"/>
      <c r="H786" s="273" t="s">
        <v>529</v>
      </c>
      <c r="I786" s="272"/>
      <c r="J786" s="545">
        <v>16</v>
      </c>
      <c r="K786" s="543"/>
      <c r="L786" s="543"/>
      <c r="M786" s="547"/>
    </row>
    <row r="787" spans="1:13" x14ac:dyDescent="0.25">
      <c r="A787" s="554" t="s">
        <v>530</v>
      </c>
      <c r="B787" s="555"/>
      <c r="C787" s="559" t="s">
        <v>399</v>
      </c>
      <c r="D787" s="560"/>
      <c r="E787" s="560"/>
      <c r="F787" s="560"/>
      <c r="G787" s="563"/>
      <c r="H787" s="273" t="s">
        <v>531</v>
      </c>
      <c r="I787" s="272"/>
      <c r="J787" s="559" t="s">
        <v>265</v>
      </c>
      <c r="K787" s="560"/>
      <c r="L787" s="560"/>
      <c r="M787" s="561"/>
    </row>
    <row r="788" spans="1:13" x14ac:dyDescent="0.25">
      <c r="A788" s="554" t="s">
        <v>532</v>
      </c>
      <c r="B788" s="555"/>
      <c r="C788" s="556">
        <v>40771</v>
      </c>
      <c r="D788" s="557"/>
      <c r="E788" s="557"/>
      <c r="F788" s="557"/>
      <c r="G788" s="558"/>
      <c r="H788" s="273" t="s">
        <v>533</v>
      </c>
      <c r="I788" s="272"/>
      <c r="J788" s="559">
        <v>9796612336</v>
      </c>
      <c r="K788" s="560"/>
      <c r="L788" s="560"/>
      <c r="M788" s="561"/>
    </row>
    <row r="789" spans="1:13" x14ac:dyDescent="0.25">
      <c r="A789" s="554" t="s">
        <v>534</v>
      </c>
      <c r="B789" s="555"/>
      <c r="C789" s="559" t="s">
        <v>617</v>
      </c>
      <c r="D789" s="560"/>
      <c r="E789" s="560"/>
      <c r="F789" s="560"/>
      <c r="G789" s="561"/>
      <c r="H789" s="562" t="s">
        <v>18</v>
      </c>
      <c r="I789" s="563"/>
      <c r="J789" s="559" t="s">
        <v>618</v>
      </c>
      <c r="K789" s="560"/>
      <c r="L789" s="560"/>
      <c r="M789" s="561"/>
    </row>
    <row r="790" spans="1:13" x14ac:dyDescent="0.25">
      <c r="A790" s="546" t="s">
        <v>535</v>
      </c>
      <c r="B790" s="543"/>
      <c r="C790" s="543"/>
      <c r="D790" s="543"/>
      <c r="E790" s="543"/>
      <c r="F790" s="543"/>
      <c r="G790" s="543"/>
      <c r="H790" s="543"/>
      <c r="I790" s="543"/>
      <c r="J790" s="543"/>
      <c r="K790" s="543"/>
      <c r="L790" s="543"/>
      <c r="M790" s="547"/>
    </row>
    <row r="791" spans="1:13" x14ac:dyDescent="0.25">
      <c r="A791" s="548" t="s">
        <v>536</v>
      </c>
      <c r="B791" s="545" t="s">
        <v>537</v>
      </c>
      <c r="C791" s="543"/>
      <c r="D791" s="543"/>
      <c r="E791" s="543"/>
      <c r="F791" s="543"/>
      <c r="G791" s="544"/>
      <c r="H791" s="545" t="s">
        <v>538</v>
      </c>
      <c r="I791" s="543"/>
      <c r="J791" s="543"/>
      <c r="K791" s="543"/>
      <c r="L791" s="543"/>
      <c r="M791" s="547"/>
    </row>
    <row r="792" spans="1:13" ht="30" x14ac:dyDescent="0.25">
      <c r="A792" s="549"/>
      <c r="B792" s="274" t="s">
        <v>539</v>
      </c>
      <c r="C792" s="274" t="s">
        <v>540</v>
      </c>
      <c r="D792" s="274" t="s">
        <v>541</v>
      </c>
      <c r="E792" s="274" t="s">
        <v>542</v>
      </c>
      <c r="F792" s="274">
        <v>100</v>
      </c>
      <c r="G792" s="276" t="s">
        <v>20</v>
      </c>
      <c r="H792" s="274" t="s">
        <v>543</v>
      </c>
      <c r="I792" s="274" t="s">
        <v>570</v>
      </c>
      <c r="J792" s="274" t="s">
        <v>619</v>
      </c>
      <c r="K792" s="274" t="s">
        <v>544</v>
      </c>
      <c r="L792" s="274">
        <v>100</v>
      </c>
      <c r="M792" s="277" t="s">
        <v>20</v>
      </c>
    </row>
    <row r="793" spans="1:13" ht="15.75" x14ac:dyDescent="0.25">
      <c r="A793" s="278" t="s">
        <v>11</v>
      </c>
      <c r="B793" s="35">
        <v>7.25</v>
      </c>
      <c r="C793" s="35">
        <v>5</v>
      </c>
      <c r="D793" s="35">
        <v>5</v>
      </c>
      <c r="E793" s="314">
        <v>66.5</v>
      </c>
      <c r="F793" s="280">
        <f t="shared" ref="F793" si="100">SUM(B793:E793)</f>
        <v>83.75</v>
      </c>
      <c r="G793" s="37" t="str">
        <f t="shared" ref="G793:G797" si="101">IF(F793&gt;=91,"A1",IF(F793&gt;=81,"A2",IF(F793&gt;=71,"B1",IF(F793&gt;=61,"B2",IF(F793&gt;=51,"C1",IF(F793&gt;=41,"C2",IF(F793&gt;=33,"D","E")))))))</f>
        <v>A2</v>
      </c>
      <c r="H793" s="35">
        <v>7</v>
      </c>
      <c r="I793" s="35">
        <v>5</v>
      </c>
      <c r="J793" s="35">
        <v>5</v>
      </c>
      <c r="K793" s="284">
        <v>67</v>
      </c>
      <c r="L793" s="280">
        <f t="shared" ref="L793" si="102">SUM(H793:K793)</f>
        <v>84</v>
      </c>
      <c r="M793" s="424" t="str">
        <f t="shared" ref="M793:M797" si="103">IF(L793&gt;=91,"A1",IF(L793&gt;=81,"A2",IF(L793&gt;=71,"B1",IF(L793&gt;=61,"B2",IF(L793&gt;=51,"C1",IF(L793&gt;=41,"C2",IF(L793&gt;=33,"D","E")))))))</f>
        <v>A2</v>
      </c>
    </row>
    <row r="794" spans="1:13" ht="15.75" x14ac:dyDescent="0.25">
      <c r="A794" s="278" t="s">
        <v>12</v>
      </c>
      <c r="B794" s="314">
        <v>7</v>
      </c>
      <c r="C794" s="35">
        <v>4</v>
      </c>
      <c r="D794" s="35">
        <v>4</v>
      </c>
      <c r="E794" s="35">
        <v>56.5</v>
      </c>
      <c r="F794" s="280">
        <f t="shared" ref="F794:F797" si="104">(B794+C794+D794+E794)</f>
        <v>71.5</v>
      </c>
      <c r="G794" s="37" t="str">
        <f t="shared" si="101"/>
        <v>B1</v>
      </c>
      <c r="H794" s="35">
        <v>8</v>
      </c>
      <c r="I794" s="35">
        <v>4</v>
      </c>
      <c r="J794" s="35">
        <v>4</v>
      </c>
      <c r="K794" s="283">
        <v>56.5</v>
      </c>
      <c r="L794" s="280">
        <f t="shared" ref="L794:L797" si="105">SUM(H794:K794)</f>
        <v>72.5</v>
      </c>
      <c r="M794" s="424" t="str">
        <f t="shared" si="103"/>
        <v>B1</v>
      </c>
    </row>
    <row r="795" spans="1:13" ht="15.75" x14ac:dyDescent="0.25">
      <c r="A795" s="278" t="s">
        <v>545</v>
      </c>
      <c r="B795" s="35">
        <v>5</v>
      </c>
      <c r="C795" s="35">
        <v>4</v>
      </c>
      <c r="D795" s="35">
        <v>4.5</v>
      </c>
      <c r="E795" s="35">
        <v>55</v>
      </c>
      <c r="F795" s="37">
        <f t="shared" si="104"/>
        <v>68.5</v>
      </c>
      <c r="G795" s="37" t="str">
        <f t="shared" si="101"/>
        <v>B2</v>
      </c>
      <c r="H795" s="35">
        <v>6</v>
      </c>
      <c r="I795" s="35">
        <v>4</v>
      </c>
      <c r="J795" s="35">
        <v>5</v>
      </c>
      <c r="K795" s="283">
        <v>54</v>
      </c>
      <c r="L795" s="280">
        <f t="shared" si="105"/>
        <v>69</v>
      </c>
      <c r="M795" s="424" t="str">
        <f t="shared" si="103"/>
        <v>B2</v>
      </c>
    </row>
    <row r="796" spans="1:13" ht="15.75" x14ac:dyDescent="0.25">
      <c r="A796" s="278" t="s">
        <v>23</v>
      </c>
      <c r="B796" s="35">
        <v>7.5</v>
      </c>
      <c r="C796" s="35">
        <v>5</v>
      </c>
      <c r="D796" s="35">
        <v>5</v>
      </c>
      <c r="E796" s="35">
        <v>56</v>
      </c>
      <c r="F796" s="37">
        <f t="shared" si="104"/>
        <v>73.5</v>
      </c>
      <c r="G796" s="37" t="str">
        <f t="shared" si="101"/>
        <v>B1</v>
      </c>
      <c r="H796" s="282">
        <v>7.25</v>
      </c>
      <c r="I796" s="327">
        <v>5</v>
      </c>
      <c r="J796" s="284">
        <v>5</v>
      </c>
      <c r="K796" s="283">
        <v>62.5</v>
      </c>
      <c r="L796" s="280">
        <f t="shared" si="105"/>
        <v>79.75</v>
      </c>
      <c r="M796" s="425" t="str">
        <f t="shared" si="103"/>
        <v>B1</v>
      </c>
    </row>
    <row r="797" spans="1:13" ht="15.75" x14ac:dyDescent="0.25">
      <c r="A797" s="278" t="s">
        <v>26</v>
      </c>
      <c r="B797" s="35">
        <v>8.5</v>
      </c>
      <c r="C797" s="35">
        <v>5</v>
      </c>
      <c r="D797" s="35">
        <v>5</v>
      </c>
      <c r="E797" s="35">
        <v>59</v>
      </c>
      <c r="F797" s="280">
        <f t="shared" si="104"/>
        <v>77.5</v>
      </c>
      <c r="G797" s="37" t="str">
        <f t="shared" si="101"/>
        <v>B1</v>
      </c>
      <c r="H797" s="282">
        <v>9</v>
      </c>
      <c r="I797" s="35">
        <v>5</v>
      </c>
      <c r="J797" s="35">
        <v>5</v>
      </c>
      <c r="K797" s="283">
        <v>70.5</v>
      </c>
      <c r="L797" s="280">
        <f t="shared" si="105"/>
        <v>89.5</v>
      </c>
      <c r="M797" s="424" t="str">
        <f t="shared" si="103"/>
        <v>A2</v>
      </c>
    </row>
    <row r="798" spans="1:13" ht="15.75" x14ac:dyDescent="0.25">
      <c r="A798" s="278" t="s">
        <v>510</v>
      </c>
      <c r="B798" s="35"/>
      <c r="C798" s="35"/>
      <c r="D798" s="35"/>
      <c r="E798" s="328">
        <v>47</v>
      </c>
      <c r="F798" s="285"/>
      <c r="G798" s="35"/>
      <c r="H798" s="35"/>
      <c r="I798" s="35"/>
      <c r="J798" s="35"/>
      <c r="K798" s="35">
        <v>42</v>
      </c>
      <c r="L798" s="35"/>
      <c r="M798" s="286"/>
    </row>
    <row r="799" spans="1:13" ht="15.75" x14ac:dyDescent="0.25">
      <c r="A799" s="278" t="s">
        <v>546</v>
      </c>
      <c r="B799" s="35"/>
      <c r="C799" s="35"/>
      <c r="D799" s="35"/>
      <c r="E799" s="287">
        <v>36</v>
      </c>
      <c r="F799" s="35"/>
      <c r="G799" s="35"/>
      <c r="H799" s="35"/>
      <c r="I799" s="35"/>
      <c r="J799" s="35"/>
      <c r="K799" s="287">
        <v>35</v>
      </c>
      <c r="L799" s="35"/>
      <c r="M799" s="286"/>
    </row>
    <row r="800" spans="1:13" ht="15.75" x14ac:dyDescent="0.25">
      <c r="A800" s="278" t="s">
        <v>547</v>
      </c>
      <c r="B800" s="35"/>
      <c r="C800" s="35"/>
      <c r="D800" s="35"/>
      <c r="E800" s="35">
        <v>35</v>
      </c>
      <c r="F800" s="35"/>
      <c r="G800" s="35"/>
      <c r="H800" s="35"/>
      <c r="I800" s="35"/>
      <c r="J800" s="35"/>
      <c r="K800" s="35">
        <v>28</v>
      </c>
      <c r="L800" s="35"/>
      <c r="M800" s="286"/>
    </row>
    <row r="801" spans="1:13" ht="15.75" x14ac:dyDescent="0.25">
      <c r="A801" s="278" t="s">
        <v>548</v>
      </c>
      <c r="B801" s="35"/>
      <c r="C801" s="35"/>
      <c r="D801" s="35"/>
      <c r="E801" s="35">
        <v>25</v>
      </c>
      <c r="F801" s="35"/>
      <c r="G801" s="35"/>
      <c r="H801" s="35"/>
      <c r="I801" s="35"/>
      <c r="J801" s="35"/>
      <c r="K801" s="35">
        <v>33</v>
      </c>
      <c r="L801" s="35"/>
      <c r="M801" s="286"/>
    </row>
    <row r="802" spans="1:13" ht="26.25" x14ac:dyDescent="0.25">
      <c r="A802" s="278" t="s">
        <v>549</v>
      </c>
      <c r="B802" s="9">
        <v>500</v>
      </c>
      <c r="C802" s="288" t="s">
        <v>550</v>
      </c>
      <c r="D802" s="289">
        <f>(F793+F794+F795+F796+F797)</f>
        <v>374.75</v>
      </c>
      <c r="E802" s="290"/>
      <c r="F802" s="288" t="s">
        <v>551</v>
      </c>
      <c r="G802" s="289">
        <f>(D802/500)*100</f>
        <v>74.95</v>
      </c>
      <c r="H802" s="290"/>
      <c r="I802" s="291"/>
      <c r="J802" s="550" t="s">
        <v>552</v>
      </c>
      <c r="K802" s="551"/>
      <c r="L802" s="552" t="str">
        <f>IF(G802&gt;=91,"A1",IF(G802&gt;=81,"A2",IF(G802&gt;=71,"B1",IF(G802&gt;=61,"B2",IF(G802&gt;=51,"C1",IF(G802&gt;=41,"C2",IF(G802&gt;=33,"D","E")))))))</f>
        <v>B1</v>
      </c>
      <c r="M802" s="553" t="str">
        <f t="shared" ref="M802:M804" si="106">IF(K802&gt;=91,"A1",IF(K802&gt;=81,"A2",IF(K802&gt;=71,"B1",IF(K802&gt;=61,"B2",IF(K802&gt;=51,"C1",IF(K802&gt;=41,"C2",IF(K802&gt;=33,"D","E")))))))</f>
        <v>E</v>
      </c>
    </row>
    <row r="803" spans="1:13" ht="27.6" customHeight="1" x14ac:dyDescent="0.25">
      <c r="A803" s="292" t="s">
        <v>553</v>
      </c>
      <c r="B803" s="9">
        <v>500</v>
      </c>
      <c r="C803" s="288" t="s">
        <v>554</v>
      </c>
      <c r="D803" s="289">
        <f>(L793+L794+L795+L796+L797)</f>
        <v>394.75</v>
      </c>
      <c r="E803" s="290"/>
      <c r="F803" s="288" t="s">
        <v>555</v>
      </c>
      <c r="G803" s="289">
        <f>D803/500*100</f>
        <v>78.95</v>
      </c>
      <c r="H803" s="289"/>
      <c r="I803" s="293"/>
      <c r="J803" s="550" t="s">
        <v>556</v>
      </c>
      <c r="K803" s="551"/>
      <c r="L803" s="552" t="str">
        <f>IF(G803&gt;=91,"A1",IF(G803&gt;=81,"A2",IF(G803&gt;=71,"B1",IF(G803&gt;=61,"B2",IF(G803&gt;=51,"C1",IF(G803&gt;=41,"C2",IF(G803&gt;=33,"D","E")))))))</f>
        <v>B1</v>
      </c>
      <c r="M803" s="553" t="str">
        <f t="shared" si="106"/>
        <v>E</v>
      </c>
    </row>
    <row r="804" spans="1:13" x14ac:dyDescent="0.25">
      <c r="A804" s="294" t="s">
        <v>557</v>
      </c>
      <c r="B804" s="276">
        <v>1000</v>
      </c>
      <c r="C804" s="276">
        <f>SUM(D802:D803)</f>
        <v>769.5</v>
      </c>
      <c r="D804" s="567"/>
      <c r="E804" s="568"/>
      <c r="F804" s="295" t="s">
        <v>558</v>
      </c>
      <c r="G804" s="295"/>
      <c r="H804" s="295"/>
      <c r="I804" s="276">
        <f>(C804/1000)*100</f>
        <v>76.95</v>
      </c>
      <c r="J804" s="295" t="s">
        <v>559</v>
      </c>
      <c r="K804" s="295"/>
      <c r="L804" s="569" t="str">
        <f>IF(I804&gt;=91,"A1",IF(I804&gt;=81,"A2",IF(I804&gt;=71,"B1",IF(I804&gt;=61,"B2",IF(I804&gt;=51,"C1",IF(I804&gt;=41,"C2",IF(I804&gt;=33,"D","E")))))))</f>
        <v>B1</v>
      </c>
      <c r="M804" s="570" t="str">
        <f t="shared" si="106"/>
        <v>E</v>
      </c>
    </row>
    <row r="805" spans="1:13" x14ac:dyDescent="0.25">
      <c r="A805" s="571" t="s">
        <v>437</v>
      </c>
      <c r="B805" s="572"/>
      <c r="C805" s="572"/>
      <c r="D805" s="572"/>
      <c r="E805" s="572"/>
      <c r="F805" s="572"/>
      <c r="G805" s="572"/>
      <c r="H805" s="572"/>
      <c r="I805" s="572"/>
      <c r="J805" s="572"/>
      <c r="K805" s="572"/>
      <c r="L805" s="572"/>
      <c r="M805" s="573"/>
    </row>
    <row r="806" spans="1:13" x14ac:dyDescent="0.25">
      <c r="A806" s="546" t="s">
        <v>438</v>
      </c>
      <c r="B806" s="543"/>
      <c r="C806" s="543"/>
      <c r="D806" s="543"/>
      <c r="E806" s="543"/>
      <c r="F806" s="543"/>
      <c r="G806" s="543"/>
      <c r="H806" s="543"/>
      <c r="I806" s="543"/>
      <c r="J806" s="543"/>
      <c r="K806" s="543"/>
      <c r="L806" s="543"/>
      <c r="M806" s="547"/>
    </row>
    <row r="807" spans="1:13" x14ac:dyDescent="0.25">
      <c r="A807" s="546" t="s">
        <v>439</v>
      </c>
      <c r="B807" s="543"/>
      <c r="C807" s="543"/>
      <c r="D807" s="543"/>
      <c r="E807" s="544"/>
      <c r="F807" s="545" t="s">
        <v>560</v>
      </c>
      <c r="G807" s="543"/>
      <c r="H807" s="543"/>
      <c r="I807" s="543"/>
      <c r="J807" s="544"/>
      <c r="K807" s="545" t="s">
        <v>561</v>
      </c>
      <c r="L807" s="543"/>
      <c r="M807" s="547"/>
    </row>
    <row r="808" spans="1:13" x14ac:dyDescent="0.25">
      <c r="A808" s="562" t="s">
        <v>441</v>
      </c>
      <c r="B808" s="560"/>
      <c r="C808" s="560"/>
      <c r="D808" s="560"/>
      <c r="E808" s="563"/>
      <c r="F808" s="552" t="s">
        <v>462</v>
      </c>
      <c r="G808" s="565"/>
      <c r="H808" s="565"/>
      <c r="I808" s="565"/>
      <c r="J808" s="566"/>
      <c r="K808" s="552" t="s">
        <v>457</v>
      </c>
      <c r="L808" s="565"/>
      <c r="M808" s="553"/>
    </row>
    <row r="809" spans="1:13" x14ac:dyDescent="0.25">
      <c r="A809" s="546" t="s">
        <v>442</v>
      </c>
      <c r="B809" s="543"/>
      <c r="C809" s="543"/>
      <c r="D809" s="543"/>
      <c r="E809" s="543"/>
      <c r="F809" s="543"/>
      <c r="G809" s="543"/>
      <c r="H809" s="543"/>
      <c r="I809" s="543"/>
      <c r="J809" s="543"/>
      <c r="K809" s="543"/>
      <c r="L809" s="543"/>
      <c r="M809" s="547"/>
    </row>
    <row r="810" spans="1:13" x14ac:dyDescent="0.25">
      <c r="A810" s="546" t="s">
        <v>439</v>
      </c>
      <c r="B810" s="543"/>
      <c r="C810" s="543"/>
      <c r="D810" s="543"/>
      <c r="E810" s="544"/>
      <c r="F810" s="545" t="s">
        <v>560</v>
      </c>
      <c r="G810" s="543"/>
      <c r="H810" s="543"/>
      <c r="I810" s="543"/>
      <c r="J810" s="544"/>
      <c r="K810" s="545" t="s">
        <v>561</v>
      </c>
      <c r="L810" s="543"/>
      <c r="M810" s="547"/>
    </row>
    <row r="811" spans="1:13" x14ac:dyDescent="0.25">
      <c r="A811" s="554" t="s">
        <v>443</v>
      </c>
      <c r="B811" s="564"/>
      <c r="C811" s="564"/>
      <c r="D811" s="564"/>
      <c r="E811" s="555"/>
      <c r="F811" s="552" t="s">
        <v>467</v>
      </c>
      <c r="G811" s="565"/>
      <c r="H811" s="565"/>
      <c r="I811" s="565"/>
      <c r="J811" s="566"/>
      <c r="K811" s="552" t="s">
        <v>462</v>
      </c>
      <c r="L811" s="565"/>
      <c r="M811" s="553"/>
    </row>
    <row r="812" spans="1:13" x14ac:dyDescent="0.25">
      <c r="A812" s="554" t="s">
        <v>562</v>
      </c>
      <c r="B812" s="564"/>
      <c r="C812" s="564"/>
      <c r="D812" s="564"/>
      <c r="E812" s="555"/>
      <c r="F812" s="552" t="s">
        <v>467</v>
      </c>
      <c r="G812" s="565"/>
      <c r="H812" s="565"/>
      <c r="I812" s="565"/>
      <c r="J812" s="566"/>
      <c r="K812" s="552" t="s">
        <v>462</v>
      </c>
      <c r="L812" s="565"/>
      <c r="M812" s="553"/>
    </row>
    <row r="813" spans="1:13" x14ac:dyDescent="0.25">
      <c r="A813" s="562" t="s">
        <v>444</v>
      </c>
      <c r="B813" s="560"/>
      <c r="C813" s="560"/>
      <c r="D813" s="560"/>
      <c r="E813" s="563"/>
      <c r="F813" s="552" t="s">
        <v>457</v>
      </c>
      <c r="G813" s="565"/>
      <c r="H813" s="565"/>
      <c r="I813" s="565"/>
      <c r="J813" s="566"/>
      <c r="K813" s="552" t="s">
        <v>457</v>
      </c>
      <c r="L813" s="565"/>
      <c r="M813" s="553"/>
    </row>
    <row r="814" spans="1:13" x14ac:dyDescent="0.25">
      <c r="A814" s="562" t="s">
        <v>445</v>
      </c>
      <c r="B814" s="560"/>
      <c r="C814" s="560"/>
      <c r="D814" s="560"/>
      <c r="E814" s="563"/>
      <c r="F814" s="552" t="s">
        <v>457</v>
      </c>
      <c r="G814" s="565"/>
      <c r="H814" s="565"/>
      <c r="I814" s="565"/>
      <c r="J814" s="566"/>
      <c r="K814" s="552" t="s">
        <v>462</v>
      </c>
      <c r="L814" s="565"/>
      <c r="M814" s="553"/>
    </row>
    <row r="815" spans="1:13" x14ac:dyDescent="0.25">
      <c r="A815" s="546" t="s">
        <v>446</v>
      </c>
      <c r="B815" s="543"/>
      <c r="C815" s="543"/>
      <c r="D815" s="543"/>
      <c r="E815" s="543"/>
      <c r="F815" s="543"/>
      <c r="G815" s="543"/>
      <c r="H815" s="543"/>
      <c r="I815" s="543"/>
      <c r="J815" s="543"/>
      <c r="K815" s="543"/>
      <c r="L815" s="543"/>
      <c r="M815" s="547"/>
    </row>
    <row r="816" spans="1:13" x14ac:dyDescent="0.25">
      <c r="A816" s="546" t="s">
        <v>439</v>
      </c>
      <c r="B816" s="543"/>
      <c r="C816" s="543"/>
      <c r="D816" s="543"/>
      <c r="E816" s="544"/>
      <c r="F816" s="545" t="s">
        <v>560</v>
      </c>
      <c r="G816" s="543"/>
      <c r="H816" s="543"/>
      <c r="I816" s="543"/>
      <c r="J816" s="544"/>
      <c r="K816" s="545" t="s">
        <v>561</v>
      </c>
      <c r="L816" s="543"/>
      <c r="M816" s="547"/>
    </row>
    <row r="817" spans="1:13" x14ac:dyDescent="0.25">
      <c r="A817" s="562" t="s">
        <v>447</v>
      </c>
      <c r="B817" s="560"/>
      <c r="C817" s="560"/>
      <c r="D817" s="560"/>
      <c r="E817" s="560"/>
      <c r="F817" s="563"/>
      <c r="G817" s="545" t="s">
        <v>670</v>
      </c>
      <c r="H817" s="543"/>
      <c r="I817" s="543"/>
      <c r="J817" s="543"/>
      <c r="K817" s="543"/>
      <c r="L817" s="543"/>
      <c r="M817" s="547"/>
    </row>
    <row r="818" spans="1:13" ht="42" customHeight="1" x14ac:dyDescent="0.25">
      <c r="A818" s="342" t="s">
        <v>403</v>
      </c>
      <c r="B818" s="552"/>
      <c r="C818" s="565"/>
      <c r="D818" s="565"/>
      <c r="E818" s="565"/>
      <c r="F818" s="565"/>
      <c r="G818" s="565"/>
      <c r="H818" s="565"/>
      <c r="I818" s="565"/>
      <c r="J818" s="565"/>
      <c r="K818" s="565"/>
      <c r="L818" s="565"/>
      <c r="M818" s="553"/>
    </row>
    <row r="819" spans="1:13" x14ac:dyDescent="0.25">
      <c r="A819" s="278" t="s">
        <v>448</v>
      </c>
      <c r="B819" s="552"/>
      <c r="C819" s="565"/>
      <c r="D819" s="565"/>
      <c r="E819" s="565"/>
      <c r="F819" s="565"/>
      <c r="G819" s="565"/>
      <c r="H819" s="565"/>
      <c r="I819" s="565"/>
      <c r="J819" s="565"/>
      <c r="K819" s="565"/>
      <c r="L819" s="565"/>
      <c r="M819" s="553"/>
    </row>
    <row r="820" spans="1:13" x14ac:dyDescent="0.25">
      <c r="A820" s="577" t="s">
        <v>564</v>
      </c>
      <c r="B820" s="578"/>
      <c r="C820" s="579"/>
      <c r="D820" s="586" t="s">
        <v>565</v>
      </c>
      <c r="E820" s="578"/>
      <c r="F820" s="578"/>
      <c r="G820" s="578"/>
      <c r="H820" s="578"/>
      <c r="I820" s="579"/>
      <c r="J820" s="586" t="s">
        <v>566</v>
      </c>
      <c r="K820" s="578"/>
      <c r="L820" s="578"/>
      <c r="M820" s="589"/>
    </row>
    <row r="821" spans="1:13" x14ac:dyDescent="0.25">
      <c r="A821" s="580"/>
      <c r="B821" s="581"/>
      <c r="C821" s="582"/>
      <c r="D821" s="587"/>
      <c r="E821" s="581"/>
      <c r="F821" s="581"/>
      <c r="G821" s="581"/>
      <c r="H821" s="581"/>
      <c r="I821" s="582"/>
      <c r="J821" s="587"/>
      <c r="K821" s="581"/>
      <c r="L821" s="581"/>
      <c r="M821" s="590"/>
    </row>
    <row r="822" spans="1:13" x14ac:dyDescent="0.25">
      <c r="A822" s="580"/>
      <c r="B822" s="581"/>
      <c r="C822" s="582"/>
      <c r="D822" s="587"/>
      <c r="E822" s="581"/>
      <c r="F822" s="581"/>
      <c r="G822" s="581"/>
      <c r="H822" s="581"/>
      <c r="I822" s="582"/>
      <c r="J822" s="587"/>
      <c r="K822" s="581"/>
      <c r="L822" s="581"/>
      <c r="M822" s="590"/>
    </row>
    <row r="823" spans="1:13" x14ac:dyDescent="0.25">
      <c r="A823" s="583"/>
      <c r="B823" s="584"/>
      <c r="C823" s="585"/>
      <c r="D823" s="588"/>
      <c r="E823" s="584"/>
      <c r="F823" s="584"/>
      <c r="G823" s="584"/>
      <c r="H823" s="584"/>
      <c r="I823" s="585"/>
      <c r="J823" s="588"/>
      <c r="K823" s="584"/>
      <c r="L823" s="584"/>
      <c r="M823" s="591"/>
    </row>
    <row r="824" spans="1:13" x14ac:dyDescent="0.25">
      <c r="A824" s="596" t="s">
        <v>449</v>
      </c>
      <c r="B824" s="597"/>
      <c r="C824" s="597"/>
      <c r="D824" s="597"/>
      <c r="E824" s="597"/>
      <c r="F824" s="597"/>
      <c r="G824" s="598"/>
      <c r="H824" s="599" t="s">
        <v>450</v>
      </c>
      <c r="I824" s="597"/>
      <c r="J824" s="597"/>
      <c r="K824" s="597"/>
      <c r="L824" s="597"/>
      <c r="M824" s="600"/>
    </row>
    <row r="825" spans="1:13" x14ac:dyDescent="0.25">
      <c r="A825" s="297" t="s">
        <v>451</v>
      </c>
      <c r="B825" s="599" t="s">
        <v>20</v>
      </c>
      <c r="C825" s="598"/>
      <c r="D825" s="83" t="s">
        <v>451</v>
      </c>
      <c r="E825" s="123"/>
      <c r="F825" s="599" t="s">
        <v>20</v>
      </c>
      <c r="G825" s="598"/>
      <c r="H825" s="298"/>
      <c r="I825" s="298"/>
      <c r="J825" s="299" t="s">
        <v>452</v>
      </c>
      <c r="K825" s="298"/>
      <c r="L825" s="299" t="s">
        <v>20</v>
      </c>
      <c r="M825" s="300"/>
    </row>
    <row r="826" spans="1:13" x14ac:dyDescent="0.25">
      <c r="A826" s="301" t="s">
        <v>453</v>
      </c>
      <c r="B826" s="594" t="s">
        <v>454</v>
      </c>
      <c r="C826" s="595"/>
      <c r="D826" s="594" t="s">
        <v>455</v>
      </c>
      <c r="E826" s="595"/>
      <c r="F826" s="594" t="s">
        <v>456</v>
      </c>
      <c r="G826" s="595"/>
      <c r="H826" s="298"/>
      <c r="I826" s="298"/>
      <c r="J826" s="594">
        <v>3</v>
      </c>
      <c r="K826" s="595"/>
      <c r="L826" s="123" t="s">
        <v>457</v>
      </c>
      <c r="M826" s="300"/>
    </row>
    <row r="827" spans="1:13" x14ac:dyDescent="0.25">
      <c r="A827" s="301" t="s">
        <v>458</v>
      </c>
      <c r="B827" s="594" t="s">
        <v>459</v>
      </c>
      <c r="C827" s="595"/>
      <c r="D827" s="594" t="s">
        <v>460</v>
      </c>
      <c r="E827" s="595"/>
      <c r="F827" s="594" t="s">
        <v>461</v>
      </c>
      <c r="G827" s="595"/>
      <c r="H827" s="298"/>
      <c r="I827" s="298"/>
      <c r="J827" s="594">
        <v>2</v>
      </c>
      <c r="K827" s="595"/>
      <c r="L827" s="123" t="s">
        <v>462</v>
      </c>
      <c r="M827" s="300"/>
    </row>
    <row r="828" spans="1:13" x14ac:dyDescent="0.25">
      <c r="A828" s="301" t="s">
        <v>463</v>
      </c>
      <c r="B828" s="594" t="s">
        <v>464</v>
      </c>
      <c r="C828" s="595"/>
      <c r="D828" s="594" t="s">
        <v>465</v>
      </c>
      <c r="E828" s="595"/>
      <c r="F828" s="594" t="s">
        <v>466</v>
      </c>
      <c r="G828" s="595"/>
      <c r="H828" s="298"/>
      <c r="I828" s="298"/>
      <c r="J828" s="594">
        <v>1</v>
      </c>
      <c r="K828" s="595"/>
      <c r="L828" s="123" t="s">
        <v>467</v>
      </c>
      <c r="M828" s="300"/>
    </row>
    <row r="829" spans="1:13" ht="15.75" thickBot="1" x14ac:dyDescent="0.3">
      <c r="A829" s="302" t="s">
        <v>468</v>
      </c>
      <c r="B829" s="592" t="s">
        <v>469</v>
      </c>
      <c r="C829" s="593"/>
      <c r="D829" s="592" t="s">
        <v>470</v>
      </c>
      <c r="E829" s="593"/>
      <c r="F829" s="592" t="s">
        <v>471</v>
      </c>
      <c r="G829" s="593"/>
      <c r="H829" s="303"/>
      <c r="I829" s="303"/>
      <c r="J829" s="303"/>
      <c r="K829" s="303"/>
      <c r="L829" s="303"/>
      <c r="M829" s="304"/>
    </row>
    <row r="832" spans="1:13" ht="15.75" thickBot="1" x14ac:dyDescent="0.3"/>
    <row r="833" spans="1:13" ht="15.75" x14ac:dyDescent="0.25">
      <c r="A833" s="267"/>
      <c r="B833" s="536" t="s">
        <v>518</v>
      </c>
      <c r="C833" s="536"/>
      <c r="D833" s="536"/>
      <c r="E833" s="536"/>
      <c r="F833" s="536"/>
      <c r="G833" s="536"/>
      <c r="H833" s="536"/>
      <c r="I833" s="537"/>
      <c r="J833" s="538" t="s">
        <v>519</v>
      </c>
      <c r="K833" s="536"/>
      <c r="L833" s="536"/>
      <c r="M833" s="539"/>
    </row>
    <row r="834" spans="1:13" ht="21" x14ac:dyDescent="0.35">
      <c r="A834" s="540" t="s">
        <v>520</v>
      </c>
      <c r="B834" s="541"/>
      <c r="C834" s="541"/>
      <c r="D834" s="541"/>
      <c r="E834" s="541"/>
      <c r="F834" s="541"/>
      <c r="G834" s="541"/>
      <c r="H834" s="541"/>
      <c r="I834" s="541"/>
      <c r="J834" s="541"/>
      <c r="K834" s="541"/>
      <c r="L834" s="541"/>
      <c r="M834" s="542"/>
    </row>
    <row r="835" spans="1:13" ht="21" x14ac:dyDescent="0.35">
      <c r="A835" s="268"/>
      <c r="B835" s="543" t="s">
        <v>521</v>
      </c>
      <c r="C835" s="543"/>
      <c r="D835" s="543"/>
      <c r="E835" s="544"/>
      <c r="F835" s="269" t="s">
        <v>522</v>
      </c>
      <c r="G835" s="269"/>
      <c r="H835" s="545" t="s">
        <v>523</v>
      </c>
      <c r="I835" s="543"/>
      <c r="J835" s="544"/>
      <c r="K835" s="270" t="s">
        <v>524</v>
      </c>
      <c r="L835" s="12"/>
      <c r="M835" s="271"/>
    </row>
    <row r="836" spans="1:13" x14ac:dyDescent="0.25">
      <c r="A836" s="546" t="s">
        <v>525</v>
      </c>
      <c r="B836" s="543"/>
      <c r="C836" s="543"/>
      <c r="D836" s="543"/>
      <c r="E836" s="543"/>
      <c r="F836" s="543"/>
      <c r="G836" s="543"/>
      <c r="H836" s="543"/>
      <c r="I836" s="543"/>
      <c r="J836" s="543"/>
      <c r="K836" s="543"/>
      <c r="L836" s="543"/>
      <c r="M836" s="547"/>
    </row>
    <row r="837" spans="1:13" x14ac:dyDescent="0.25">
      <c r="A837" s="562" t="s">
        <v>526</v>
      </c>
      <c r="B837" s="560"/>
      <c r="C837" s="560"/>
      <c r="D837" s="560"/>
      <c r="E837" s="560"/>
      <c r="F837" s="560"/>
      <c r="G837" s="560"/>
      <c r="H837" s="560"/>
      <c r="I837" s="560"/>
      <c r="J837" s="560"/>
      <c r="K837" s="560"/>
      <c r="L837" s="560"/>
      <c r="M837" s="561"/>
    </row>
    <row r="838" spans="1:13" x14ac:dyDescent="0.25">
      <c r="A838" s="554" t="s">
        <v>527</v>
      </c>
      <c r="B838" s="555"/>
      <c r="C838" s="559" t="s">
        <v>620</v>
      </c>
      <c r="D838" s="560"/>
      <c r="E838" s="560"/>
      <c r="F838" s="560"/>
      <c r="G838" s="563"/>
      <c r="H838" s="273" t="s">
        <v>529</v>
      </c>
      <c r="I838" s="272"/>
      <c r="J838" s="545">
        <v>17</v>
      </c>
      <c r="K838" s="543"/>
      <c r="L838" s="543"/>
      <c r="M838" s="547"/>
    </row>
    <row r="839" spans="1:13" x14ac:dyDescent="0.25">
      <c r="A839" s="554" t="s">
        <v>530</v>
      </c>
      <c r="B839" s="555"/>
      <c r="C839" s="559" t="s">
        <v>399</v>
      </c>
      <c r="D839" s="560"/>
      <c r="E839" s="560"/>
      <c r="F839" s="560"/>
      <c r="G839" s="563"/>
      <c r="H839" s="273" t="s">
        <v>531</v>
      </c>
      <c r="I839" s="272"/>
      <c r="J839" s="559" t="s">
        <v>275</v>
      </c>
      <c r="K839" s="560"/>
      <c r="L839" s="560"/>
      <c r="M839" s="561"/>
    </row>
    <row r="840" spans="1:13" x14ac:dyDescent="0.25">
      <c r="A840" s="554" t="s">
        <v>532</v>
      </c>
      <c r="B840" s="555"/>
      <c r="C840" s="556">
        <v>40957</v>
      </c>
      <c r="D840" s="557"/>
      <c r="E840" s="557"/>
      <c r="F840" s="557"/>
      <c r="G840" s="558"/>
      <c r="H840" s="273" t="s">
        <v>533</v>
      </c>
      <c r="I840" s="272"/>
      <c r="J840" s="559">
        <v>9419168408</v>
      </c>
      <c r="K840" s="560"/>
      <c r="L840" s="560"/>
      <c r="M840" s="561"/>
    </row>
    <row r="841" spans="1:13" x14ac:dyDescent="0.25">
      <c r="A841" s="554" t="s">
        <v>534</v>
      </c>
      <c r="B841" s="555"/>
      <c r="C841" s="559" t="s">
        <v>621</v>
      </c>
      <c r="D841" s="560"/>
      <c r="E841" s="560"/>
      <c r="F841" s="560"/>
      <c r="G841" s="561"/>
      <c r="H841" s="562" t="s">
        <v>18</v>
      </c>
      <c r="I841" s="563"/>
      <c r="J841" s="559" t="s">
        <v>622</v>
      </c>
      <c r="K841" s="560"/>
      <c r="L841" s="560"/>
      <c r="M841" s="561"/>
    </row>
    <row r="842" spans="1:13" x14ac:dyDescent="0.25">
      <c r="A842" s="546" t="s">
        <v>535</v>
      </c>
      <c r="B842" s="543"/>
      <c r="C842" s="543"/>
      <c r="D842" s="543"/>
      <c r="E842" s="543"/>
      <c r="F842" s="543"/>
      <c r="G842" s="543"/>
      <c r="H842" s="543"/>
      <c r="I842" s="543"/>
      <c r="J842" s="543"/>
      <c r="K842" s="543"/>
      <c r="L842" s="543"/>
      <c r="M842" s="547"/>
    </row>
    <row r="843" spans="1:13" x14ac:dyDescent="0.25">
      <c r="A843" s="548" t="s">
        <v>536</v>
      </c>
      <c r="B843" s="545" t="s">
        <v>537</v>
      </c>
      <c r="C843" s="543"/>
      <c r="D843" s="543"/>
      <c r="E843" s="543"/>
      <c r="F843" s="543"/>
      <c r="G843" s="544"/>
      <c r="H843" s="545" t="s">
        <v>538</v>
      </c>
      <c r="I843" s="543"/>
      <c r="J843" s="543"/>
      <c r="K843" s="543"/>
      <c r="L843" s="543"/>
      <c r="M843" s="547"/>
    </row>
    <row r="844" spans="1:13" ht="30" x14ac:dyDescent="0.25">
      <c r="A844" s="549"/>
      <c r="B844" s="274" t="s">
        <v>539</v>
      </c>
      <c r="C844" s="274" t="s">
        <v>609</v>
      </c>
      <c r="D844" s="274" t="s">
        <v>541</v>
      </c>
      <c r="E844" s="274" t="s">
        <v>542</v>
      </c>
      <c r="F844" s="274">
        <v>100</v>
      </c>
      <c r="G844" s="276" t="s">
        <v>20</v>
      </c>
      <c r="H844" s="274" t="s">
        <v>543</v>
      </c>
      <c r="I844" s="274" t="s">
        <v>594</v>
      </c>
      <c r="J844" s="274" t="s">
        <v>598</v>
      </c>
      <c r="K844" s="274" t="s">
        <v>544</v>
      </c>
      <c r="L844" s="274">
        <v>100</v>
      </c>
      <c r="M844" s="277" t="s">
        <v>20</v>
      </c>
    </row>
    <row r="845" spans="1:13" ht="15.75" x14ac:dyDescent="0.25">
      <c r="A845" s="278" t="s">
        <v>11</v>
      </c>
      <c r="B845" s="35">
        <v>4.75</v>
      </c>
      <c r="C845" s="35">
        <v>3.5</v>
      </c>
      <c r="D845" s="35">
        <v>3.5</v>
      </c>
      <c r="E845" s="314">
        <v>55</v>
      </c>
      <c r="F845" s="280">
        <f t="shared" ref="F845" si="107">SUM(B845:E845)</f>
        <v>66.75</v>
      </c>
      <c r="G845" s="37" t="str">
        <f t="shared" ref="G845:G849" si="108">IF(F845&gt;=91,"A1",IF(F845&gt;=81,"A2",IF(F845&gt;=71,"B1",IF(F845&gt;=61,"B2",IF(F845&gt;=51,"C1",IF(F845&gt;=41,"C2",IF(F845&gt;=33,"D","E")))))))</f>
        <v>B2</v>
      </c>
      <c r="H845" s="35">
        <v>5.5</v>
      </c>
      <c r="I845" s="35">
        <v>3</v>
      </c>
      <c r="J845" s="35">
        <v>3</v>
      </c>
      <c r="K845" s="281">
        <v>46.5</v>
      </c>
      <c r="L845" s="280">
        <f t="shared" ref="L845" si="109">SUM(H845:K845)</f>
        <v>58</v>
      </c>
      <c r="M845" s="424" t="str">
        <f t="shared" ref="M845:M849" si="110">IF(L845&gt;=91,"A1",IF(L845&gt;=81,"A2",IF(L845&gt;=71,"B1",IF(L845&gt;=61,"B2",IF(L845&gt;=51,"C1",IF(L845&gt;=41,"C2",IF(L845&gt;=33,"D","E")))))))</f>
        <v>C1</v>
      </c>
    </row>
    <row r="846" spans="1:13" ht="15.75" x14ac:dyDescent="0.25">
      <c r="A846" s="278" t="s">
        <v>12</v>
      </c>
      <c r="B846" s="314">
        <v>6.75</v>
      </c>
      <c r="C846" s="35">
        <v>3</v>
      </c>
      <c r="D846" s="35">
        <v>3</v>
      </c>
      <c r="E846" s="35">
        <v>42</v>
      </c>
      <c r="F846" s="280">
        <f t="shared" ref="F846:F849" si="111">(B846+C846+D846+E846)</f>
        <v>54.75</v>
      </c>
      <c r="G846" s="37" t="str">
        <f t="shared" si="108"/>
        <v>C1</v>
      </c>
      <c r="H846" s="35">
        <v>6.5</v>
      </c>
      <c r="I846" s="35">
        <v>3</v>
      </c>
      <c r="J846" s="35">
        <v>3</v>
      </c>
      <c r="K846" s="283">
        <v>44</v>
      </c>
      <c r="L846" s="280">
        <f t="shared" ref="L846:L849" si="112">SUM(H846:K846)</f>
        <v>56.5</v>
      </c>
      <c r="M846" s="424" t="str">
        <f t="shared" si="110"/>
        <v>C1</v>
      </c>
    </row>
    <row r="847" spans="1:13" ht="15.75" x14ac:dyDescent="0.25">
      <c r="A847" s="278" t="s">
        <v>545</v>
      </c>
      <c r="B847" s="35">
        <v>3</v>
      </c>
      <c r="C847" s="35">
        <v>3</v>
      </c>
      <c r="D847" s="35">
        <v>4</v>
      </c>
      <c r="E847" s="35">
        <v>44</v>
      </c>
      <c r="F847" s="37">
        <f t="shared" si="111"/>
        <v>54</v>
      </c>
      <c r="G847" s="37" t="str">
        <f t="shared" si="108"/>
        <v>C1</v>
      </c>
      <c r="H847" s="35">
        <v>3.5</v>
      </c>
      <c r="I847" s="35">
        <v>3</v>
      </c>
      <c r="J847" s="35">
        <v>3</v>
      </c>
      <c r="K847" s="283">
        <v>36</v>
      </c>
      <c r="L847" s="280">
        <f t="shared" si="112"/>
        <v>45.5</v>
      </c>
      <c r="M847" s="424" t="str">
        <f t="shared" si="110"/>
        <v>C2</v>
      </c>
    </row>
    <row r="848" spans="1:13" ht="15.75" x14ac:dyDescent="0.25">
      <c r="A848" s="278" t="s">
        <v>23</v>
      </c>
      <c r="B848" s="35">
        <v>4.25</v>
      </c>
      <c r="C848" s="35">
        <v>2</v>
      </c>
      <c r="D848" s="35">
        <v>3</v>
      </c>
      <c r="E848" s="35">
        <v>32</v>
      </c>
      <c r="F848" s="37">
        <f t="shared" si="111"/>
        <v>41.25</v>
      </c>
      <c r="G848" s="37" t="str">
        <f t="shared" si="108"/>
        <v>C2</v>
      </c>
      <c r="H848" s="282">
        <v>5</v>
      </c>
      <c r="I848" s="327">
        <v>3</v>
      </c>
      <c r="J848" s="284">
        <v>3</v>
      </c>
      <c r="K848" s="283">
        <v>44</v>
      </c>
      <c r="L848" s="280">
        <f t="shared" si="112"/>
        <v>55</v>
      </c>
      <c r="M848" s="425" t="str">
        <f t="shared" si="110"/>
        <v>C1</v>
      </c>
    </row>
    <row r="849" spans="1:13" ht="15.75" x14ac:dyDescent="0.25">
      <c r="A849" s="278" t="s">
        <v>26</v>
      </c>
      <c r="B849" s="35">
        <v>6.75</v>
      </c>
      <c r="C849" s="35">
        <v>2</v>
      </c>
      <c r="D849" s="35">
        <v>3</v>
      </c>
      <c r="E849" s="35">
        <v>37.5</v>
      </c>
      <c r="F849" s="280">
        <f t="shared" si="111"/>
        <v>49.25</v>
      </c>
      <c r="G849" s="37" t="str">
        <f t="shared" si="108"/>
        <v>C2</v>
      </c>
      <c r="H849" s="282">
        <v>7.75</v>
      </c>
      <c r="I849" s="35">
        <v>3</v>
      </c>
      <c r="J849" s="35">
        <v>4</v>
      </c>
      <c r="K849" s="283">
        <v>55.5</v>
      </c>
      <c r="L849" s="280">
        <f t="shared" si="112"/>
        <v>70.25</v>
      </c>
      <c r="M849" s="424" t="str">
        <f t="shared" si="110"/>
        <v>B2</v>
      </c>
    </row>
    <row r="850" spans="1:13" ht="15.75" x14ac:dyDescent="0.25">
      <c r="A850" s="278" t="s">
        <v>510</v>
      </c>
      <c r="B850" s="35"/>
      <c r="C850" s="35"/>
      <c r="D850" s="35"/>
      <c r="E850" s="328">
        <v>42.5</v>
      </c>
      <c r="F850" s="285"/>
      <c r="G850" s="35"/>
      <c r="H850" s="35"/>
      <c r="I850" s="35"/>
      <c r="J850" s="35"/>
      <c r="K850" s="35">
        <v>34</v>
      </c>
      <c r="L850" s="35"/>
      <c r="M850" s="286"/>
    </row>
    <row r="851" spans="1:13" ht="15.75" x14ac:dyDescent="0.25">
      <c r="A851" s="278" t="s">
        <v>546</v>
      </c>
      <c r="B851" s="35"/>
      <c r="C851" s="35"/>
      <c r="D851" s="35"/>
      <c r="E851" s="287">
        <v>21</v>
      </c>
      <c r="F851" s="35"/>
      <c r="G851" s="35"/>
      <c r="H851" s="35"/>
      <c r="I851" s="35"/>
      <c r="J851" s="35"/>
      <c r="K851" s="287">
        <v>21</v>
      </c>
      <c r="L851" s="35"/>
      <c r="M851" s="286"/>
    </row>
    <row r="852" spans="1:13" ht="15.75" x14ac:dyDescent="0.25">
      <c r="A852" s="278" t="s">
        <v>547</v>
      </c>
      <c r="B852" s="35"/>
      <c r="C852" s="35"/>
      <c r="D852" s="35"/>
      <c r="E852" s="35">
        <v>6.5</v>
      </c>
      <c r="F852" s="35"/>
      <c r="G852" s="35"/>
      <c r="H852" s="35"/>
      <c r="I852" s="35"/>
      <c r="J852" s="35"/>
      <c r="K852" s="35">
        <v>35</v>
      </c>
      <c r="L852" s="35"/>
      <c r="M852" s="286"/>
    </row>
    <row r="853" spans="1:13" ht="15.75" x14ac:dyDescent="0.25">
      <c r="A853" s="278" t="s">
        <v>548</v>
      </c>
      <c r="B853" s="35"/>
      <c r="C853" s="35"/>
      <c r="D853" s="35"/>
      <c r="E853" s="35">
        <v>15</v>
      </c>
      <c r="F853" s="35"/>
      <c r="G853" s="35"/>
      <c r="H853" s="35"/>
      <c r="I853" s="35"/>
      <c r="J853" s="35"/>
      <c r="K853" s="35">
        <v>27</v>
      </c>
      <c r="L853" s="35"/>
      <c r="M853" s="286"/>
    </row>
    <row r="854" spans="1:13" ht="26.25" x14ac:dyDescent="0.25">
      <c r="A854" s="278" t="s">
        <v>549</v>
      </c>
      <c r="B854" s="9">
        <v>500</v>
      </c>
      <c r="C854" s="288" t="s">
        <v>550</v>
      </c>
      <c r="D854" s="289">
        <f>(F845+F846+F847+F848+F849)</f>
        <v>266</v>
      </c>
      <c r="E854" s="290"/>
      <c r="F854" s="288" t="s">
        <v>551</v>
      </c>
      <c r="G854" s="289">
        <f>(D854/500)*100</f>
        <v>53.2</v>
      </c>
      <c r="H854" s="290"/>
      <c r="I854" s="291"/>
      <c r="J854" s="550" t="s">
        <v>552</v>
      </c>
      <c r="K854" s="551"/>
      <c r="L854" s="552" t="str">
        <f>IF(G854&gt;=91,"A1",IF(G854&gt;=81,"A2",IF(G854&gt;=71,"B1",IF(G854&gt;=61,"B2",IF(G854&gt;=51,"C1",IF(G854&gt;=41,"C2",IF(G854&gt;=33,"D","E")))))))</f>
        <v>C1</v>
      </c>
      <c r="M854" s="553" t="str">
        <f t="shared" ref="M854:M856" si="113">IF(K854&gt;=91,"A1",IF(K854&gt;=81,"A2",IF(K854&gt;=71,"B1",IF(K854&gt;=61,"B2",IF(K854&gt;=51,"C1",IF(K854&gt;=41,"C2",IF(K854&gt;=33,"D","E")))))))</f>
        <v>E</v>
      </c>
    </row>
    <row r="855" spans="1:13" ht="27.6" customHeight="1" x14ac:dyDescent="0.25">
      <c r="A855" s="292" t="s">
        <v>553</v>
      </c>
      <c r="B855" s="9">
        <v>500</v>
      </c>
      <c r="C855" s="288" t="s">
        <v>554</v>
      </c>
      <c r="D855" s="289">
        <f>(L845+L846+L847+L848+L849)</f>
        <v>285.25</v>
      </c>
      <c r="E855" s="290"/>
      <c r="F855" s="288" t="s">
        <v>555</v>
      </c>
      <c r="G855" s="289">
        <f>D855/500*100</f>
        <v>57.05</v>
      </c>
      <c r="H855" s="289"/>
      <c r="I855" s="293"/>
      <c r="J855" s="550" t="s">
        <v>556</v>
      </c>
      <c r="K855" s="551"/>
      <c r="L855" s="552" t="str">
        <f>IF(G855&gt;=91,"A1",IF(G855&gt;=81,"A2",IF(G855&gt;=71,"B1",IF(G855&gt;=61,"B2",IF(G855&gt;=51,"C1",IF(G855&gt;=41,"C2",IF(G855&gt;=33,"D","E")))))))</f>
        <v>C1</v>
      </c>
      <c r="M855" s="553" t="str">
        <f t="shared" si="113"/>
        <v>E</v>
      </c>
    </row>
    <row r="856" spans="1:13" x14ac:dyDescent="0.25">
      <c r="A856" s="294" t="s">
        <v>557</v>
      </c>
      <c r="B856" s="276">
        <v>1000</v>
      </c>
      <c r="C856" s="276">
        <f>SUM(D854:D855)</f>
        <v>551.25</v>
      </c>
      <c r="D856" s="567"/>
      <c r="E856" s="568"/>
      <c r="F856" s="295" t="s">
        <v>558</v>
      </c>
      <c r="G856" s="295"/>
      <c r="H856" s="295"/>
      <c r="I856" s="330">
        <f>(C856/1000)*100</f>
        <v>55.125</v>
      </c>
      <c r="J856" s="295" t="s">
        <v>559</v>
      </c>
      <c r="K856" s="295"/>
      <c r="L856" s="569" t="str">
        <f>IF(I856&gt;=91,"A1",IF(I856&gt;=81,"A2",IF(I856&gt;=71,"B1",IF(I856&gt;=61,"B2",IF(I856&gt;=51,"C1",IF(I856&gt;=41,"C2",IF(I856&gt;=33,"D","E")))))))</f>
        <v>C1</v>
      </c>
      <c r="M856" s="570" t="str">
        <f t="shared" si="113"/>
        <v>E</v>
      </c>
    </row>
    <row r="857" spans="1:13" x14ac:dyDescent="0.25">
      <c r="A857" s="571" t="s">
        <v>437</v>
      </c>
      <c r="B857" s="572"/>
      <c r="C857" s="572"/>
      <c r="D857" s="572"/>
      <c r="E857" s="572"/>
      <c r="F857" s="572"/>
      <c r="G857" s="572"/>
      <c r="H857" s="572"/>
      <c r="I857" s="572"/>
      <c r="J857" s="572"/>
      <c r="K857" s="572"/>
      <c r="L857" s="572"/>
      <c r="M857" s="573"/>
    </row>
    <row r="858" spans="1:13" x14ac:dyDescent="0.25">
      <c r="A858" s="546" t="s">
        <v>438</v>
      </c>
      <c r="B858" s="543"/>
      <c r="C858" s="543"/>
      <c r="D858" s="543"/>
      <c r="E858" s="543"/>
      <c r="F858" s="543"/>
      <c r="G858" s="543"/>
      <c r="H858" s="543"/>
      <c r="I858" s="543"/>
      <c r="J858" s="543"/>
      <c r="K858" s="543"/>
      <c r="L858" s="543"/>
      <c r="M858" s="547"/>
    </row>
    <row r="859" spans="1:13" x14ac:dyDescent="0.25">
      <c r="A859" s="546" t="s">
        <v>439</v>
      </c>
      <c r="B859" s="543"/>
      <c r="C859" s="543"/>
      <c r="D859" s="543"/>
      <c r="E859" s="544"/>
      <c r="F859" s="545" t="s">
        <v>560</v>
      </c>
      <c r="G859" s="543"/>
      <c r="H859" s="543"/>
      <c r="I859" s="543"/>
      <c r="J859" s="544"/>
      <c r="K859" s="545" t="s">
        <v>561</v>
      </c>
      <c r="L859" s="543"/>
      <c r="M859" s="547"/>
    </row>
    <row r="860" spans="1:13" x14ac:dyDescent="0.25">
      <c r="A860" s="562" t="s">
        <v>441</v>
      </c>
      <c r="B860" s="560"/>
      <c r="C860" s="560"/>
      <c r="D860" s="560"/>
      <c r="E860" s="563"/>
      <c r="F860" s="552" t="s">
        <v>462</v>
      </c>
      <c r="G860" s="565"/>
      <c r="H860" s="565"/>
      <c r="I860" s="565"/>
      <c r="J860" s="566"/>
      <c r="K860" s="552" t="s">
        <v>457</v>
      </c>
      <c r="L860" s="565"/>
      <c r="M860" s="553"/>
    </row>
    <row r="861" spans="1:13" x14ac:dyDescent="0.25">
      <c r="A861" s="546" t="s">
        <v>442</v>
      </c>
      <c r="B861" s="543"/>
      <c r="C861" s="543"/>
      <c r="D861" s="543"/>
      <c r="E861" s="543"/>
      <c r="F861" s="543"/>
      <c r="G861" s="543"/>
      <c r="H861" s="543"/>
      <c r="I861" s="543"/>
      <c r="J861" s="543"/>
      <c r="K861" s="543"/>
      <c r="L861" s="543"/>
      <c r="M861" s="547"/>
    </row>
    <row r="862" spans="1:13" x14ac:dyDescent="0.25">
      <c r="A862" s="546" t="s">
        <v>439</v>
      </c>
      <c r="B862" s="543"/>
      <c r="C862" s="543"/>
      <c r="D862" s="543"/>
      <c r="E862" s="544"/>
      <c r="F862" s="545" t="s">
        <v>560</v>
      </c>
      <c r="G862" s="543"/>
      <c r="H862" s="543"/>
      <c r="I862" s="543"/>
      <c r="J862" s="544"/>
      <c r="K862" s="545" t="s">
        <v>561</v>
      </c>
      <c r="L862" s="543"/>
      <c r="M862" s="547"/>
    </row>
    <row r="863" spans="1:13" x14ac:dyDescent="0.25">
      <c r="A863" s="554" t="s">
        <v>443</v>
      </c>
      <c r="B863" s="564"/>
      <c r="C863" s="564"/>
      <c r="D863" s="564"/>
      <c r="E863" s="555"/>
      <c r="F863" s="552" t="s">
        <v>457</v>
      </c>
      <c r="G863" s="565"/>
      <c r="H863" s="565"/>
      <c r="I863" s="565"/>
      <c r="J863" s="566"/>
      <c r="K863" s="552" t="s">
        <v>457</v>
      </c>
      <c r="L863" s="565"/>
      <c r="M863" s="553"/>
    </row>
    <row r="864" spans="1:13" x14ac:dyDescent="0.25">
      <c r="A864" s="554" t="s">
        <v>562</v>
      </c>
      <c r="B864" s="564"/>
      <c r="C864" s="564"/>
      <c r="D864" s="564"/>
      <c r="E864" s="555"/>
      <c r="F864" s="552" t="s">
        <v>457</v>
      </c>
      <c r="G864" s="565"/>
      <c r="H864" s="565"/>
      <c r="I864" s="565"/>
      <c r="J864" s="566"/>
      <c r="K864" s="552" t="s">
        <v>457</v>
      </c>
      <c r="L864" s="565"/>
      <c r="M864" s="553"/>
    </row>
    <row r="865" spans="1:13" x14ac:dyDescent="0.25">
      <c r="A865" s="562" t="s">
        <v>444</v>
      </c>
      <c r="B865" s="560"/>
      <c r="C865" s="560"/>
      <c r="D865" s="560"/>
      <c r="E865" s="563"/>
      <c r="F865" s="552" t="s">
        <v>462</v>
      </c>
      <c r="G865" s="565"/>
      <c r="H865" s="565"/>
      <c r="I865" s="565"/>
      <c r="J865" s="566"/>
      <c r="K865" s="552" t="s">
        <v>462</v>
      </c>
      <c r="L865" s="565"/>
      <c r="M865" s="553"/>
    </row>
    <row r="866" spans="1:13" x14ac:dyDescent="0.25">
      <c r="A866" s="562" t="s">
        <v>445</v>
      </c>
      <c r="B866" s="560"/>
      <c r="C866" s="560"/>
      <c r="D866" s="560"/>
      <c r="E866" s="563"/>
      <c r="F866" s="552" t="s">
        <v>457</v>
      </c>
      <c r="G866" s="565"/>
      <c r="H866" s="565"/>
      <c r="I866" s="565"/>
      <c r="J866" s="566"/>
      <c r="K866" s="552" t="s">
        <v>667</v>
      </c>
      <c r="L866" s="565"/>
      <c r="M866" s="553"/>
    </row>
    <row r="867" spans="1:13" x14ac:dyDescent="0.25">
      <c r="A867" s="546" t="s">
        <v>446</v>
      </c>
      <c r="B867" s="543"/>
      <c r="C867" s="543"/>
      <c r="D867" s="543"/>
      <c r="E867" s="543"/>
      <c r="F867" s="543"/>
      <c r="G867" s="543"/>
      <c r="H867" s="543"/>
      <c r="I867" s="543"/>
      <c r="J867" s="543"/>
      <c r="K867" s="543"/>
      <c r="L867" s="543"/>
      <c r="M867" s="547"/>
    </row>
    <row r="868" spans="1:13" x14ac:dyDescent="0.25">
      <c r="A868" s="546" t="s">
        <v>439</v>
      </c>
      <c r="B868" s="543"/>
      <c r="C868" s="543"/>
      <c r="D868" s="543"/>
      <c r="E868" s="544"/>
      <c r="F868" s="545" t="s">
        <v>560</v>
      </c>
      <c r="G868" s="543"/>
      <c r="H868" s="543"/>
      <c r="I868" s="543"/>
      <c r="J868" s="544"/>
      <c r="K868" s="545" t="s">
        <v>561</v>
      </c>
      <c r="L868" s="543"/>
      <c r="M868" s="547"/>
    </row>
    <row r="869" spans="1:13" x14ac:dyDescent="0.25">
      <c r="A869" s="562" t="s">
        <v>447</v>
      </c>
      <c r="B869" s="560"/>
      <c r="C869" s="560"/>
      <c r="D869" s="560"/>
      <c r="E869" s="560"/>
      <c r="F869" s="563"/>
      <c r="G869" s="545" t="s">
        <v>671</v>
      </c>
      <c r="H869" s="543"/>
      <c r="I869" s="543"/>
      <c r="J869" s="543"/>
      <c r="K869" s="543"/>
      <c r="L869" s="543"/>
      <c r="M869" s="547"/>
    </row>
    <row r="870" spans="1:13" ht="42" customHeight="1" x14ac:dyDescent="0.25">
      <c r="A870" s="342" t="s">
        <v>403</v>
      </c>
      <c r="B870" s="552"/>
      <c r="C870" s="565"/>
      <c r="D870" s="565"/>
      <c r="E870" s="565"/>
      <c r="F870" s="565"/>
      <c r="G870" s="565"/>
      <c r="H870" s="565"/>
      <c r="I870" s="565"/>
      <c r="J870" s="565"/>
      <c r="K870" s="565"/>
      <c r="L870" s="565"/>
      <c r="M870" s="553"/>
    </row>
    <row r="871" spans="1:13" x14ac:dyDescent="0.25">
      <c r="A871" s="278" t="s">
        <v>448</v>
      </c>
      <c r="B871" s="552"/>
      <c r="C871" s="565"/>
      <c r="D871" s="565"/>
      <c r="E871" s="565"/>
      <c r="F871" s="565"/>
      <c r="G871" s="565"/>
      <c r="H871" s="565"/>
      <c r="I871" s="565"/>
      <c r="J871" s="565"/>
      <c r="K871" s="565"/>
      <c r="L871" s="565"/>
      <c r="M871" s="553"/>
    </row>
    <row r="872" spans="1:13" x14ac:dyDescent="0.25">
      <c r="A872" s="577" t="s">
        <v>564</v>
      </c>
      <c r="B872" s="578"/>
      <c r="C872" s="579"/>
      <c r="D872" s="586" t="s">
        <v>565</v>
      </c>
      <c r="E872" s="578"/>
      <c r="F872" s="578"/>
      <c r="G872" s="578"/>
      <c r="H872" s="578"/>
      <c r="I872" s="579"/>
      <c r="J872" s="586" t="s">
        <v>566</v>
      </c>
      <c r="K872" s="578"/>
      <c r="L872" s="578"/>
      <c r="M872" s="589"/>
    </row>
    <row r="873" spans="1:13" x14ac:dyDescent="0.25">
      <c r="A873" s="580"/>
      <c r="B873" s="581"/>
      <c r="C873" s="582"/>
      <c r="D873" s="587"/>
      <c r="E873" s="581"/>
      <c r="F873" s="581"/>
      <c r="G873" s="581"/>
      <c r="H873" s="581"/>
      <c r="I873" s="582"/>
      <c r="J873" s="587"/>
      <c r="K873" s="581"/>
      <c r="L873" s="581"/>
      <c r="M873" s="590"/>
    </row>
    <row r="874" spans="1:13" x14ac:dyDescent="0.25">
      <c r="A874" s="580"/>
      <c r="B874" s="581"/>
      <c r="C874" s="582"/>
      <c r="D874" s="587"/>
      <c r="E874" s="581"/>
      <c r="F874" s="581"/>
      <c r="G874" s="581"/>
      <c r="H874" s="581"/>
      <c r="I874" s="582"/>
      <c r="J874" s="587"/>
      <c r="K874" s="581"/>
      <c r="L874" s="581"/>
      <c r="M874" s="590"/>
    </row>
    <row r="875" spans="1:13" x14ac:dyDescent="0.25">
      <c r="A875" s="583"/>
      <c r="B875" s="584"/>
      <c r="C875" s="585"/>
      <c r="D875" s="588"/>
      <c r="E875" s="584"/>
      <c r="F875" s="584"/>
      <c r="G875" s="584"/>
      <c r="H875" s="584"/>
      <c r="I875" s="585"/>
      <c r="J875" s="588"/>
      <c r="K875" s="584"/>
      <c r="L875" s="584"/>
      <c r="M875" s="591"/>
    </row>
    <row r="876" spans="1:13" x14ac:dyDescent="0.25">
      <c r="A876" s="596" t="s">
        <v>449</v>
      </c>
      <c r="B876" s="597"/>
      <c r="C876" s="597"/>
      <c r="D876" s="597"/>
      <c r="E876" s="597"/>
      <c r="F876" s="597"/>
      <c r="G876" s="598"/>
      <c r="H876" s="599" t="s">
        <v>450</v>
      </c>
      <c r="I876" s="597"/>
      <c r="J876" s="597"/>
      <c r="K876" s="597"/>
      <c r="L876" s="597"/>
      <c r="M876" s="600"/>
    </row>
    <row r="877" spans="1:13" x14ac:dyDescent="0.25">
      <c r="A877" s="297" t="s">
        <v>451</v>
      </c>
      <c r="B877" s="599" t="s">
        <v>20</v>
      </c>
      <c r="C877" s="598"/>
      <c r="D877" s="83" t="s">
        <v>451</v>
      </c>
      <c r="E877" s="123"/>
      <c r="F877" s="599" t="s">
        <v>20</v>
      </c>
      <c r="G877" s="598"/>
      <c r="H877" s="298"/>
      <c r="I877" s="298"/>
      <c r="J877" s="299" t="s">
        <v>452</v>
      </c>
      <c r="K877" s="298"/>
      <c r="L877" s="299" t="s">
        <v>20</v>
      </c>
      <c r="M877" s="300"/>
    </row>
    <row r="878" spans="1:13" x14ac:dyDescent="0.25">
      <c r="A878" s="301" t="s">
        <v>453</v>
      </c>
      <c r="B878" s="594" t="s">
        <v>454</v>
      </c>
      <c r="C878" s="595"/>
      <c r="D878" s="594" t="s">
        <v>455</v>
      </c>
      <c r="E878" s="595"/>
      <c r="F878" s="594" t="s">
        <v>456</v>
      </c>
      <c r="G878" s="595"/>
      <c r="H878" s="298"/>
      <c r="I878" s="298"/>
      <c r="J878" s="594">
        <v>3</v>
      </c>
      <c r="K878" s="595"/>
      <c r="L878" s="123" t="s">
        <v>457</v>
      </c>
      <c r="M878" s="300"/>
    </row>
    <row r="879" spans="1:13" x14ac:dyDescent="0.25">
      <c r="A879" s="301" t="s">
        <v>458</v>
      </c>
      <c r="B879" s="594" t="s">
        <v>459</v>
      </c>
      <c r="C879" s="595"/>
      <c r="D879" s="594" t="s">
        <v>460</v>
      </c>
      <c r="E879" s="595"/>
      <c r="F879" s="594" t="s">
        <v>461</v>
      </c>
      <c r="G879" s="595"/>
      <c r="H879" s="298"/>
      <c r="I879" s="298"/>
      <c r="J879" s="594">
        <v>2</v>
      </c>
      <c r="K879" s="595"/>
      <c r="L879" s="123" t="s">
        <v>462</v>
      </c>
      <c r="M879" s="300"/>
    </row>
    <row r="880" spans="1:13" x14ac:dyDescent="0.25">
      <c r="A880" s="301" t="s">
        <v>463</v>
      </c>
      <c r="B880" s="594" t="s">
        <v>464</v>
      </c>
      <c r="C880" s="595"/>
      <c r="D880" s="594" t="s">
        <v>465</v>
      </c>
      <c r="E880" s="595"/>
      <c r="F880" s="594" t="s">
        <v>466</v>
      </c>
      <c r="G880" s="595"/>
      <c r="H880" s="298"/>
      <c r="I880" s="298"/>
      <c r="J880" s="594">
        <v>1</v>
      </c>
      <c r="K880" s="595"/>
      <c r="L880" s="123" t="s">
        <v>467</v>
      </c>
      <c r="M880" s="300"/>
    </row>
    <row r="881" spans="1:13" ht="15.75" thickBot="1" x14ac:dyDescent="0.3">
      <c r="A881" s="302" t="s">
        <v>468</v>
      </c>
      <c r="B881" s="592" t="s">
        <v>469</v>
      </c>
      <c r="C881" s="593"/>
      <c r="D881" s="592" t="s">
        <v>470</v>
      </c>
      <c r="E881" s="593"/>
      <c r="F881" s="592" t="s">
        <v>471</v>
      </c>
      <c r="G881" s="593"/>
      <c r="H881" s="303"/>
      <c r="I881" s="303"/>
      <c r="J881" s="303"/>
      <c r="K881" s="303"/>
      <c r="L881" s="303"/>
      <c r="M881" s="304"/>
    </row>
    <row r="884" spans="1:13" ht="15.75" thickBot="1" x14ac:dyDescent="0.3"/>
    <row r="885" spans="1:13" ht="15.75" x14ac:dyDescent="0.25">
      <c r="A885" s="267"/>
      <c r="B885" s="536" t="s">
        <v>518</v>
      </c>
      <c r="C885" s="536"/>
      <c r="D885" s="536"/>
      <c r="E885" s="536"/>
      <c r="F885" s="536"/>
      <c r="G885" s="536"/>
      <c r="H885" s="536"/>
      <c r="I885" s="537"/>
      <c r="J885" s="538" t="s">
        <v>519</v>
      </c>
      <c r="K885" s="536"/>
      <c r="L885" s="536"/>
      <c r="M885" s="539"/>
    </row>
    <row r="886" spans="1:13" ht="21" x14ac:dyDescent="0.35">
      <c r="A886" s="540" t="s">
        <v>520</v>
      </c>
      <c r="B886" s="541"/>
      <c r="C886" s="541"/>
      <c r="D886" s="541"/>
      <c r="E886" s="541"/>
      <c r="F886" s="541"/>
      <c r="G886" s="541"/>
      <c r="H886" s="541"/>
      <c r="I886" s="541"/>
      <c r="J886" s="541"/>
      <c r="K886" s="541"/>
      <c r="L886" s="541"/>
      <c r="M886" s="542"/>
    </row>
    <row r="887" spans="1:13" ht="21" x14ac:dyDescent="0.35">
      <c r="A887" s="268"/>
      <c r="B887" s="543" t="s">
        <v>521</v>
      </c>
      <c r="C887" s="543"/>
      <c r="D887" s="543"/>
      <c r="E887" s="544"/>
      <c r="F887" s="269" t="s">
        <v>522</v>
      </c>
      <c r="G887" s="269"/>
      <c r="H887" s="545" t="s">
        <v>523</v>
      </c>
      <c r="I887" s="543"/>
      <c r="J887" s="544"/>
      <c r="K887" s="270" t="s">
        <v>524</v>
      </c>
      <c r="L887" s="12"/>
      <c r="M887" s="271"/>
    </row>
    <row r="888" spans="1:13" x14ac:dyDescent="0.25">
      <c r="A888" s="546" t="s">
        <v>525</v>
      </c>
      <c r="B888" s="543"/>
      <c r="C888" s="543"/>
      <c r="D888" s="543"/>
      <c r="E888" s="543"/>
      <c r="F888" s="543"/>
      <c r="G888" s="543"/>
      <c r="H888" s="543"/>
      <c r="I888" s="543"/>
      <c r="J888" s="543"/>
      <c r="K888" s="543"/>
      <c r="L888" s="543"/>
      <c r="M888" s="547"/>
    </row>
    <row r="889" spans="1:13" x14ac:dyDescent="0.25">
      <c r="A889" s="562" t="s">
        <v>526</v>
      </c>
      <c r="B889" s="560"/>
      <c r="C889" s="560"/>
      <c r="D889" s="560"/>
      <c r="E889" s="560"/>
      <c r="F889" s="560"/>
      <c r="G889" s="560"/>
      <c r="H889" s="560"/>
      <c r="I889" s="560"/>
      <c r="J889" s="560"/>
      <c r="K889" s="560"/>
      <c r="L889" s="560"/>
      <c r="M889" s="561"/>
    </row>
    <row r="890" spans="1:13" x14ac:dyDescent="0.25">
      <c r="A890" s="554" t="s">
        <v>527</v>
      </c>
      <c r="B890" s="555"/>
      <c r="C890" s="559" t="s">
        <v>623</v>
      </c>
      <c r="D890" s="560"/>
      <c r="E890" s="560"/>
      <c r="F890" s="560"/>
      <c r="G890" s="563"/>
      <c r="H890" s="273" t="s">
        <v>529</v>
      </c>
      <c r="I890" s="272"/>
      <c r="J890" s="545">
        <v>18</v>
      </c>
      <c r="K890" s="543"/>
      <c r="L890" s="543"/>
      <c r="M890" s="547"/>
    </row>
    <row r="891" spans="1:13" x14ac:dyDescent="0.25">
      <c r="A891" s="554" t="s">
        <v>530</v>
      </c>
      <c r="B891" s="555"/>
      <c r="C891" s="559" t="s">
        <v>399</v>
      </c>
      <c r="D891" s="560"/>
      <c r="E891" s="560"/>
      <c r="F891" s="560"/>
      <c r="G891" s="563"/>
      <c r="H891" s="273" t="s">
        <v>531</v>
      </c>
      <c r="I891" s="272"/>
      <c r="J891" s="559" t="s">
        <v>284</v>
      </c>
      <c r="K891" s="560"/>
      <c r="L891" s="560"/>
      <c r="M891" s="561"/>
    </row>
    <row r="892" spans="1:13" x14ac:dyDescent="0.25">
      <c r="A892" s="554" t="s">
        <v>532</v>
      </c>
      <c r="B892" s="555"/>
      <c r="C892" s="556">
        <v>40735</v>
      </c>
      <c r="D892" s="557"/>
      <c r="E892" s="557"/>
      <c r="F892" s="557"/>
      <c r="G892" s="558"/>
      <c r="H892" s="273" t="s">
        <v>533</v>
      </c>
      <c r="I892" s="272"/>
      <c r="J892" s="559">
        <v>9810185594</v>
      </c>
      <c r="K892" s="560"/>
      <c r="L892" s="560"/>
      <c r="M892" s="561"/>
    </row>
    <row r="893" spans="1:13" x14ac:dyDescent="0.25">
      <c r="A893" s="554" t="s">
        <v>534</v>
      </c>
      <c r="B893" s="555"/>
      <c r="C893" s="559" t="s">
        <v>624</v>
      </c>
      <c r="D893" s="560"/>
      <c r="E893" s="560"/>
      <c r="F893" s="560"/>
      <c r="G893" s="561"/>
      <c r="H893" s="562" t="s">
        <v>18</v>
      </c>
      <c r="I893" s="563"/>
      <c r="J893" s="559" t="s">
        <v>625</v>
      </c>
      <c r="K893" s="560"/>
      <c r="L893" s="560"/>
      <c r="M893" s="561"/>
    </row>
    <row r="894" spans="1:13" x14ac:dyDescent="0.25">
      <c r="A894" s="546" t="s">
        <v>535</v>
      </c>
      <c r="B894" s="543"/>
      <c r="C894" s="543"/>
      <c r="D894" s="543"/>
      <c r="E894" s="543"/>
      <c r="F894" s="543"/>
      <c r="G894" s="543"/>
      <c r="H894" s="543"/>
      <c r="I894" s="543"/>
      <c r="J894" s="543"/>
      <c r="K894" s="543"/>
      <c r="L894" s="543"/>
      <c r="M894" s="547"/>
    </row>
    <row r="895" spans="1:13" x14ac:dyDescent="0.25">
      <c r="A895" s="548" t="s">
        <v>536</v>
      </c>
      <c r="B895" s="545" t="s">
        <v>537</v>
      </c>
      <c r="C895" s="543"/>
      <c r="D895" s="543"/>
      <c r="E895" s="543"/>
      <c r="F895" s="543"/>
      <c r="G895" s="544"/>
      <c r="H895" s="545" t="s">
        <v>538</v>
      </c>
      <c r="I895" s="543"/>
      <c r="J895" s="543"/>
      <c r="K895" s="543"/>
      <c r="L895" s="543"/>
      <c r="M895" s="547"/>
    </row>
    <row r="896" spans="1:13" ht="30" x14ac:dyDescent="0.25">
      <c r="A896" s="549"/>
      <c r="B896" s="274" t="s">
        <v>539</v>
      </c>
      <c r="C896" s="274" t="s">
        <v>609</v>
      </c>
      <c r="D896" s="274" t="s">
        <v>541</v>
      </c>
      <c r="E896" s="274" t="s">
        <v>542</v>
      </c>
      <c r="F896" s="274">
        <v>100</v>
      </c>
      <c r="G896" s="276" t="s">
        <v>20</v>
      </c>
      <c r="H896" s="274" t="s">
        <v>543</v>
      </c>
      <c r="I896" s="274" t="s">
        <v>540</v>
      </c>
      <c r="J896" s="274" t="s">
        <v>541</v>
      </c>
      <c r="K896" s="274" t="s">
        <v>544</v>
      </c>
      <c r="L896" s="274">
        <v>100</v>
      </c>
      <c r="M896" s="277" t="s">
        <v>20</v>
      </c>
    </row>
    <row r="897" spans="1:13" ht="15.75" x14ac:dyDescent="0.25">
      <c r="A897" s="278" t="s">
        <v>11</v>
      </c>
      <c r="B897" s="35">
        <v>6.5</v>
      </c>
      <c r="C897" s="35">
        <v>5</v>
      </c>
      <c r="D897" s="35">
        <v>5</v>
      </c>
      <c r="E897" s="314">
        <v>64</v>
      </c>
      <c r="F897" s="280">
        <f t="shared" ref="F897" si="114">SUM(B897:E897)</f>
        <v>80.5</v>
      </c>
      <c r="G897" s="37" t="str">
        <f t="shared" ref="G897:G898" si="115">IF(F897&gt;=91,"A1",IF(F897&gt;=81,"A2",IF(F897&gt;=71,"B1",IF(F897&gt;=61,"B2",IF(F897&gt;=51,"C1",IF(F897&gt;=41,"C2",IF(F897&gt;=33,"D","E")))))))</f>
        <v>B1</v>
      </c>
      <c r="H897" s="315">
        <v>8.5</v>
      </c>
      <c r="I897" s="35">
        <v>5</v>
      </c>
      <c r="J897" s="35">
        <v>5</v>
      </c>
      <c r="K897" s="284">
        <v>73</v>
      </c>
      <c r="L897" s="280">
        <f t="shared" ref="L897" si="116">SUM(H897:K897)</f>
        <v>91.5</v>
      </c>
      <c r="M897" s="424" t="str">
        <f t="shared" ref="M897:M901" si="117">IF(L897&gt;=91,"A1",IF(L897&gt;=81,"A2",IF(L897&gt;=71,"B1",IF(L897&gt;=61,"B2",IF(L897&gt;=51,"C1",IF(L897&gt;=41,"C2",IF(L897&gt;=33,"D","E")))))))</f>
        <v>A1</v>
      </c>
    </row>
    <row r="898" spans="1:13" ht="15.75" x14ac:dyDescent="0.25">
      <c r="A898" s="278" t="s">
        <v>12</v>
      </c>
      <c r="B898" s="314">
        <v>6.25</v>
      </c>
      <c r="C898" s="35">
        <v>4</v>
      </c>
      <c r="D898" s="35">
        <v>4.5</v>
      </c>
      <c r="E898" s="35">
        <v>44</v>
      </c>
      <c r="F898" s="280">
        <f t="shared" ref="F898" si="118">(B898+C898+D898+E898)</f>
        <v>58.75</v>
      </c>
      <c r="G898" s="37" t="str">
        <f t="shared" si="115"/>
        <v>C1</v>
      </c>
      <c r="H898" s="315">
        <v>7.25</v>
      </c>
      <c r="I898" s="35">
        <v>4</v>
      </c>
      <c r="J898" s="35">
        <v>4</v>
      </c>
      <c r="K898" s="283">
        <v>51.5</v>
      </c>
      <c r="L898" s="280">
        <f t="shared" ref="L898:L901" si="119">SUM(H898:K898)</f>
        <v>66.75</v>
      </c>
      <c r="M898" s="424" t="str">
        <f t="shared" si="117"/>
        <v>B2</v>
      </c>
    </row>
    <row r="899" spans="1:13" ht="15.75" x14ac:dyDescent="0.25">
      <c r="A899" s="278" t="s">
        <v>545</v>
      </c>
      <c r="B899" s="256" t="s">
        <v>397</v>
      </c>
      <c r="C899" s="35">
        <v>4</v>
      </c>
      <c r="D899" s="35">
        <v>4</v>
      </c>
      <c r="E899" s="35">
        <v>46</v>
      </c>
      <c r="F899" s="37">
        <v>54</v>
      </c>
      <c r="G899" s="37" t="s">
        <v>456</v>
      </c>
      <c r="H899" s="315">
        <v>5</v>
      </c>
      <c r="I899" s="35">
        <v>4</v>
      </c>
      <c r="J899" s="35">
        <v>4</v>
      </c>
      <c r="K899" s="283">
        <v>52</v>
      </c>
      <c r="L899" s="280">
        <f t="shared" si="119"/>
        <v>65</v>
      </c>
      <c r="M899" s="424" t="str">
        <f t="shared" si="117"/>
        <v>B2</v>
      </c>
    </row>
    <row r="900" spans="1:13" ht="15.75" x14ac:dyDescent="0.25">
      <c r="A900" s="278" t="s">
        <v>23</v>
      </c>
      <c r="B900" s="35">
        <v>5</v>
      </c>
      <c r="C900" s="35">
        <v>3</v>
      </c>
      <c r="D900" s="35">
        <v>3</v>
      </c>
      <c r="E900" s="35">
        <v>36</v>
      </c>
      <c r="F900" s="37">
        <f t="shared" ref="F900" si="120">(B900+C900+D900+E900)</f>
        <v>47</v>
      </c>
      <c r="G900" s="37" t="str">
        <f t="shared" ref="G900" si="121">IF(F900&gt;=91,"A1",IF(F900&gt;=81,"A2",IF(F900&gt;=71,"B1",IF(F900&gt;=61,"B2",IF(F900&gt;=51,"C1",IF(F900&gt;=41,"C2",IF(F900&gt;=33,"D","E")))))))</f>
        <v>C2</v>
      </c>
      <c r="H900" s="282">
        <v>7.5</v>
      </c>
      <c r="I900" s="327">
        <v>4</v>
      </c>
      <c r="J900" s="284">
        <v>4</v>
      </c>
      <c r="K900" s="283">
        <v>61.5</v>
      </c>
      <c r="L900" s="280">
        <f t="shared" si="119"/>
        <v>77</v>
      </c>
      <c r="M900" s="425" t="str">
        <f t="shared" si="117"/>
        <v>B1</v>
      </c>
    </row>
    <row r="901" spans="1:13" ht="15.75" x14ac:dyDescent="0.25">
      <c r="A901" s="278" t="s">
        <v>26</v>
      </c>
      <c r="B901" s="256" t="s">
        <v>397</v>
      </c>
      <c r="C901" s="35">
        <v>3</v>
      </c>
      <c r="D901" s="35">
        <v>3</v>
      </c>
      <c r="E901" s="35">
        <v>53</v>
      </c>
      <c r="F901" s="280">
        <v>59</v>
      </c>
      <c r="G901" s="37" t="s">
        <v>456</v>
      </c>
      <c r="H901" s="282">
        <v>8.5</v>
      </c>
      <c r="I901" s="35">
        <v>4.5</v>
      </c>
      <c r="J901" s="35">
        <v>4.5</v>
      </c>
      <c r="K901" s="283">
        <v>64</v>
      </c>
      <c r="L901" s="280">
        <f t="shared" si="119"/>
        <v>81.5</v>
      </c>
      <c r="M901" s="424" t="str">
        <f t="shared" si="117"/>
        <v>A2</v>
      </c>
    </row>
    <row r="902" spans="1:13" ht="15.75" x14ac:dyDescent="0.25">
      <c r="A902" s="278" t="s">
        <v>510</v>
      </c>
      <c r="B902" s="35"/>
      <c r="C902" s="35"/>
      <c r="D902" s="35"/>
      <c r="E902" s="328">
        <v>45</v>
      </c>
      <c r="F902" s="285"/>
      <c r="G902" s="35"/>
      <c r="H902" s="35"/>
      <c r="I902" s="35"/>
      <c r="J902" s="35"/>
      <c r="K902" s="35">
        <v>29.5</v>
      </c>
      <c r="L902" s="35"/>
      <c r="M902" s="286"/>
    </row>
    <row r="903" spans="1:13" ht="15.75" x14ac:dyDescent="0.25">
      <c r="A903" s="278" t="s">
        <v>546</v>
      </c>
      <c r="B903" s="35"/>
      <c r="C903" s="35"/>
      <c r="D903" s="35"/>
      <c r="E903" s="422" t="s">
        <v>397</v>
      </c>
      <c r="F903" s="35"/>
      <c r="G903" s="35"/>
      <c r="H903" s="35"/>
      <c r="I903" s="35"/>
      <c r="J903" s="35"/>
      <c r="K903" s="287">
        <v>37</v>
      </c>
      <c r="L903" s="35"/>
      <c r="M903" s="286"/>
    </row>
    <row r="904" spans="1:13" ht="15.75" x14ac:dyDescent="0.25">
      <c r="A904" s="278" t="s">
        <v>547</v>
      </c>
      <c r="B904" s="35"/>
      <c r="C904" s="35"/>
      <c r="D904" s="35"/>
      <c r="E904" s="35">
        <v>24</v>
      </c>
      <c r="F904" s="35"/>
      <c r="G904" s="35"/>
      <c r="H904" s="35"/>
      <c r="I904" s="35"/>
      <c r="J904" s="35"/>
      <c r="K904" s="35">
        <v>35</v>
      </c>
      <c r="L904" s="35"/>
      <c r="M904" s="286"/>
    </row>
    <row r="905" spans="1:13" ht="15.75" x14ac:dyDescent="0.25">
      <c r="A905" s="278" t="s">
        <v>548</v>
      </c>
      <c r="B905" s="35"/>
      <c r="C905" s="35"/>
      <c r="D905" s="35"/>
      <c r="E905" s="35">
        <v>35</v>
      </c>
      <c r="F905" s="35"/>
      <c r="G905" s="35"/>
      <c r="H905" s="35"/>
      <c r="I905" s="35"/>
      <c r="J905" s="35"/>
      <c r="K905" s="35">
        <v>45</v>
      </c>
      <c r="L905" s="35"/>
      <c r="M905" s="286"/>
    </row>
    <row r="906" spans="1:13" ht="26.25" x14ac:dyDescent="0.25">
      <c r="A906" s="278" t="s">
        <v>549</v>
      </c>
      <c r="B906" s="9">
        <v>500</v>
      </c>
      <c r="C906" s="288" t="s">
        <v>550</v>
      </c>
      <c r="D906" s="289">
        <f>(F897+F898+F899+F900+F901)</f>
        <v>299.25</v>
      </c>
      <c r="E906" s="290"/>
      <c r="F906" s="288" t="s">
        <v>551</v>
      </c>
      <c r="G906" s="289">
        <f>(D906/500)*100</f>
        <v>59.85</v>
      </c>
      <c r="H906" s="290"/>
      <c r="I906" s="291"/>
      <c r="J906" s="550" t="s">
        <v>552</v>
      </c>
      <c r="K906" s="551"/>
      <c r="L906" s="552" t="str">
        <f>IF(G906&gt;=91,"A1",IF(G906&gt;=81,"A2",IF(G906&gt;=71,"B1",IF(G906&gt;=61,"B2",IF(G906&gt;=51,"C1",IF(G906&gt;=41,"C2",IF(G906&gt;=33,"D","E")))))))</f>
        <v>C1</v>
      </c>
      <c r="M906" s="553" t="str">
        <f t="shared" ref="M906:M908" si="122">IF(K906&gt;=91,"A1",IF(K906&gt;=81,"A2",IF(K906&gt;=71,"B1",IF(K906&gt;=61,"B2",IF(K906&gt;=51,"C1",IF(K906&gt;=41,"C2",IF(K906&gt;=33,"D","E")))))))</f>
        <v>E</v>
      </c>
    </row>
    <row r="907" spans="1:13" ht="27.6" customHeight="1" x14ac:dyDescent="0.25">
      <c r="A907" s="292" t="s">
        <v>553</v>
      </c>
      <c r="B907" s="9">
        <v>500</v>
      </c>
      <c r="C907" s="288" t="s">
        <v>554</v>
      </c>
      <c r="D907" s="289">
        <f>(L897+L898+L899+L900+L901)</f>
        <v>381.75</v>
      </c>
      <c r="E907" s="290"/>
      <c r="F907" s="288" t="s">
        <v>555</v>
      </c>
      <c r="G907" s="289">
        <f>D907/500*100</f>
        <v>76.349999999999994</v>
      </c>
      <c r="H907" s="289"/>
      <c r="I907" s="293"/>
      <c r="J907" s="550" t="s">
        <v>556</v>
      </c>
      <c r="K907" s="551"/>
      <c r="L907" s="552" t="str">
        <f>IF(G907&gt;=91,"A1",IF(G907&gt;=81,"A2",IF(G907&gt;=71,"B1",IF(G907&gt;=61,"B2",IF(G907&gt;=51,"C1",IF(G907&gt;=41,"C2",IF(G907&gt;=33,"D","E")))))))</f>
        <v>B1</v>
      </c>
      <c r="M907" s="553" t="str">
        <f t="shared" si="122"/>
        <v>E</v>
      </c>
    </row>
    <row r="908" spans="1:13" x14ac:dyDescent="0.25">
      <c r="A908" s="294" t="s">
        <v>557</v>
      </c>
      <c r="B908" s="276">
        <v>1000</v>
      </c>
      <c r="C908" s="276">
        <f>SUM(D906:D907)</f>
        <v>681</v>
      </c>
      <c r="D908" s="567"/>
      <c r="E908" s="568"/>
      <c r="F908" s="295" t="s">
        <v>558</v>
      </c>
      <c r="G908" s="295"/>
      <c r="H908" s="295"/>
      <c r="I908" s="276">
        <f>(C908/1000)*100</f>
        <v>68.100000000000009</v>
      </c>
      <c r="J908" s="295" t="s">
        <v>559</v>
      </c>
      <c r="K908" s="295"/>
      <c r="L908" s="569" t="str">
        <f>IF(I908&gt;=91,"A1",IF(I908&gt;=81,"A2",IF(I908&gt;=71,"B1",IF(I908&gt;=61,"B2",IF(I908&gt;=51,"C1",IF(I908&gt;=41,"C2",IF(I908&gt;=33,"D","E")))))))</f>
        <v>B2</v>
      </c>
      <c r="M908" s="570" t="str">
        <f t="shared" si="122"/>
        <v>E</v>
      </c>
    </row>
    <row r="909" spans="1:13" x14ac:dyDescent="0.25">
      <c r="A909" s="571" t="s">
        <v>437</v>
      </c>
      <c r="B909" s="572"/>
      <c r="C909" s="572"/>
      <c r="D909" s="572"/>
      <c r="E909" s="572"/>
      <c r="F909" s="572"/>
      <c r="G909" s="572"/>
      <c r="H909" s="572"/>
      <c r="I909" s="572"/>
      <c r="J909" s="572"/>
      <c r="K909" s="572"/>
      <c r="L909" s="572"/>
      <c r="M909" s="573"/>
    </row>
    <row r="910" spans="1:13" x14ac:dyDescent="0.25">
      <c r="A910" s="546" t="s">
        <v>438</v>
      </c>
      <c r="B910" s="543"/>
      <c r="C910" s="543"/>
      <c r="D910" s="543"/>
      <c r="E910" s="543"/>
      <c r="F910" s="543"/>
      <c r="G910" s="543"/>
      <c r="H910" s="543"/>
      <c r="I910" s="543"/>
      <c r="J910" s="543"/>
      <c r="K910" s="543"/>
      <c r="L910" s="543"/>
      <c r="M910" s="547"/>
    </row>
    <row r="911" spans="1:13" x14ac:dyDescent="0.25">
      <c r="A911" s="546" t="s">
        <v>439</v>
      </c>
      <c r="B911" s="543"/>
      <c r="C911" s="543"/>
      <c r="D911" s="543"/>
      <c r="E911" s="544"/>
      <c r="F911" s="545" t="s">
        <v>560</v>
      </c>
      <c r="G911" s="543"/>
      <c r="H911" s="543"/>
      <c r="I911" s="543"/>
      <c r="J911" s="544"/>
      <c r="K911" s="545" t="s">
        <v>561</v>
      </c>
      <c r="L911" s="543"/>
      <c r="M911" s="547"/>
    </row>
    <row r="912" spans="1:13" x14ac:dyDescent="0.25">
      <c r="A912" s="562" t="s">
        <v>441</v>
      </c>
      <c r="B912" s="560"/>
      <c r="C912" s="560"/>
      <c r="D912" s="560"/>
      <c r="E912" s="563"/>
      <c r="F912" s="552" t="s">
        <v>457</v>
      </c>
      <c r="G912" s="565"/>
      <c r="H912" s="565"/>
      <c r="I912" s="565"/>
      <c r="J912" s="566"/>
      <c r="K912" s="552" t="s">
        <v>457</v>
      </c>
      <c r="L912" s="565"/>
      <c r="M912" s="553"/>
    </row>
    <row r="913" spans="1:13" x14ac:dyDescent="0.25">
      <c r="A913" s="546" t="s">
        <v>442</v>
      </c>
      <c r="B913" s="543"/>
      <c r="C913" s="543"/>
      <c r="D913" s="543"/>
      <c r="E913" s="543"/>
      <c r="F913" s="543"/>
      <c r="G913" s="543"/>
      <c r="H913" s="543"/>
      <c r="I913" s="543"/>
      <c r="J913" s="543"/>
      <c r="K913" s="543"/>
      <c r="L913" s="543"/>
      <c r="M913" s="547"/>
    </row>
    <row r="914" spans="1:13" x14ac:dyDescent="0.25">
      <c r="A914" s="546" t="s">
        <v>439</v>
      </c>
      <c r="B914" s="543"/>
      <c r="C914" s="543"/>
      <c r="D914" s="543"/>
      <c r="E914" s="544"/>
      <c r="F914" s="545" t="s">
        <v>560</v>
      </c>
      <c r="G914" s="543"/>
      <c r="H914" s="543"/>
      <c r="I914" s="543"/>
      <c r="J914" s="544"/>
      <c r="K914" s="545" t="s">
        <v>561</v>
      </c>
      <c r="L914" s="543"/>
      <c r="M914" s="547"/>
    </row>
    <row r="915" spans="1:13" x14ac:dyDescent="0.25">
      <c r="A915" s="554" t="s">
        <v>443</v>
      </c>
      <c r="B915" s="564"/>
      <c r="C915" s="564"/>
      <c r="D915" s="564"/>
      <c r="E915" s="555"/>
      <c r="F915" s="552" t="s">
        <v>457</v>
      </c>
      <c r="G915" s="565"/>
      <c r="H915" s="565"/>
      <c r="I915" s="565"/>
      <c r="J915" s="566"/>
      <c r="K915" s="552" t="s">
        <v>457</v>
      </c>
      <c r="L915" s="565"/>
      <c r="M915" s="553"/>
    </row>
    <row r="916" spans="1:13" x14ac:dyDescent="0.25">
      <c r="A916" s="554" t="s">
        <v>562</v>
      </c>
      <c r="B916" s="564"/>
      <c r="C916" s="564"/>
      <c r="D916" s="564"/>
      <c r="E916" s="555"/>
      <c r="F916" s="552" t="s">
        <v>457</v>
      </c>
      <c r="G916" s="565"/>
      <c r="H916" s="565"/>
      <c r="I916" s="565"/>
      <c r="J916" s="566"/>
      <c r="K916" s="552" t="s">
        <v>457</v>
      </c>
      <c r="L916" s="565"/>
      <c r="M916" s="553"/>
    </row>
    <row r="917" spans="1:13" x14ac:dyDescent="0.25">
      <c r="A917" s="562" t="s">
        <v>444</v>
      </c>
      <c r="B917" s="560"/>
      <c r="C917" s="560"/>
      <c r="D917" s="560"/>
      <c r="E917" s="563"/>
      <c r="F917" s="552" t="s">
        <v>457</v>
      </c>
      <c r="G917" s="565"/>
      <c r="H917" s="565"/>
      <c r="I917" s="565"/>
      <c r="J917" s="566"/>
      <c r="K917" s="552" t="s">
        <v>457</v>
      </c>
      <c r="L917" s="565"/>
      <c r="M917" s="553"/>
    </row>
    <row r="918" spans="1:13" x14ac:dyDescent="0.25">
      <c r="A918" s="562" t="s">
        <v>445</v>
      </c>
      <c r="B918" s="560"/>
      <c r="C918" s="560"/>
      <c r="D918" s="560"/>
      <c r="E918" s="563"/>
      <c r="F918" s="552" t="s">
        <v>457</v>
      </c>
      <c r="G918" s="565"/>
      <c r="H918" s="565"/>
      <c r="I918" s="565"/>
      <c r="J918" s="566"/>
      <c r="K918" s="552" t="s">
        <v>457</v>
      </c>
      <c r="L918" s="565"/>
      <c r="M918" s="553"/>
    </row>
    <row r="919" spans="1:13" x14ac:dyDescent="0.25">
      <c r="A919" s="546" t="s">
        <v>446</v>
      </c>
      <c r="B919" s="543"/>
      <c r="C919" s="543"/>
      <c r="D919" s="543"/>
      <c r="E919" s="543"/>
      <c r="F919" s="543"/>
      <c r="G919" s="543"/>
      <c r="H919" s="543"/>
      <c r="I919" s="543"/>
      <c r="J919" s="543"/>
      <c r="K919" s="543"/>
      <c r="L919" s="543"/>
      <c r="M919" s="547"/>
    </row>
    <row r="920" spans="1:13" x14ac:dyDescent="0.25">
      <c r="A920" s="546" t="s">
        <v>439</v>
      </c>
      <c r="B920" s="543"/>
      <c r="C920" s="543"/>
      <c r="D920" s="543"/>
      <c r="E920" s="544"/>
      <c r="F920" s="545" t="s">
        <v>560</v>
      </c>
      <c r="G920" s="543"/>
      <c r="H920" s="543"/>
      <c r="I920" s="543"/>
      <c r="J920" s="544"/>
      <c r="K920" s="545" t="s">
        <v>561</v>
      </c>
      <c r="L920" s="543"/>
      <c r="M920" s="547"/>
    </row>
    <row r="921" spans="1:13" x14ac:dyDescent="0.25">
      <c r="A921" s="562" t="s">
        <v>447</v>
      </c>
      <c r="B921" s="560"/>
      <c r="C921" s="560"/>
      <c r="D921" s="560"/>
      <c r="E921" s="560"/>
      <c r="F921" s="563"/>
      <c r="G921" s="545" t="s">
        <v>672</v>
      </c>
      <c r="H921" s="543"/>
      <c r="I921" s="543"/>
      <c r="J921" s="543"/>
      <c r="K921" s="543"/>
      <c r="L921" s="543"/>
      <c r="M921" s="547"/>
    </row>
    <row r="922" spans="1:13" ht="42" customHeight="1" x14ac:dyDescent="0.25">
      <c r="A922" s="342" t="s">
        <v>403</v>
      </c>
      <c r="B922" s="552"/>
      <c r="C922" s="565"/>
      <c r="D922" s="565"/>
      <c r="E922" s="565"/>
      <c r="F922" s="565"/>
      <c r="G922" s="565"/>
      <c r="H922" s="565"/>
      <c r="I922" s="565"/>
      <c r="J922" s="565"/>
      <c r="K922" s="565"/>
      <c r="L922" s="565"/>
      <c r="M922" s="553"/>
    </row>
    <row r="923" spans="1:13" x14ac:dyDescent="0.25">
      <c r="A923" s="278" t="s">
        <v>448</v>
      </c>
      <c r="B923" s="552"/>
      <c r="C923" s="565"/>
      <c r="D923" s="565"/>
      <c r="E923" s="565"/>
      <c r="F923" s="565"/>
      <c r="G923" s="565"/>
      <c r="H923" s="565"/>
      <c r="I923" s="565"/>
      <c r="J923" s="565"/>
      <c r="K923" s="565"/>
      <c r="L923" s="565"/>
      <c r="M923" s="553"/>
    </row>
    <row r="924" spans="1:13" x14ac:dyDescent="0.25">
      <c r="A924" s="577" t="s">
        <v>564</v>
      </c>
      <c r="B924" s="578"/>
      <c r="C924" s="579"/>
      <c r="D924" s="586" t="s">
        <v>565</v>
      </c>
      <c r="E924" s="578"/>
      <c r="F924" s="578"/>
      <c r="G924" s="578"/>
      <c r="H924" s="578"/>
      <c r="I924" s="579"/>
      <c r="J924" s="586" t="s">
        <v>566</v>
      </c>
      <c r="K924" s="578"/>
      <c r="L924" s="578"/>
      <c r="M924" s="589"/>
    </row>
    <row r="925" spans="1:13" x14ac:dyDescent="0.25">
      <c r="A925" s="580"/>
      <c r="B925" s="581"/>
      <c r="C925" s="582"/>
      <c r="D925" s="587"/>
      <c r="E925" s="581"/>
      <c r="F925" s="581"/>
      <c r="G925" s="581"/>
      <c r="H925" s="581"/>
      <c r="I925" s="582"/>
      <c r="J925" s="587"/>
      <c r="K925" s="581"/>
      <c r="L925" s="581"/>
      <c r="M925" s="590"/>
    </row>
    <row r="926" spans="1:13" x14ac:dyDescent="0.25">
      <c r="A926" s="580"/>
      <c r="B926" s="581"/>
      <c r="C926" s="582"/>
      <c r="D926" s="587"/>
      <c r="E926" s="581"/>
      <c r="F926" s="581"/>
      <c r="G926" s="581"/>
      <c r="H926" s="581"/>
      <c r="I926" s="582"/>
      <c r="J926" s="587"/>
      <c r="K926" s="581"/>
      <c r="L926" s="581"/>
      <c r="M926" s="590"/>
    </row>
    <row r="927" spans="1:13" x14ac:dyDescent="0.25">
      <c r="A927" s="583"/>
      <c r="B927" s="584"/>
      <c r="C927" s="585"/>
      <c r="D927" s="588"/>
      <c r="E927" s="584"/>
      <c r="F927" s="584"/>
      <c r="G927" s="584"/>
      <c r="H927" s="584"/>
      <c r="I927" s="585"/>
      <c r="J927" s="588"/>
      <c r="K927" s="584"/>
      <c r="L927" s="584"/>
      <c r="M927" s="591"/>
    </row>
    <row r="928" spans="1:13" x14ac:dyDescent="0.25">
      <c r="A928" s="596" t="s">
        <v>449</v>
      </c>
      <c r="B928" s="597"/>
      <c r="C928" s="597"/>
      <c r="D928" s="597"/>
      <c r="E928" s="597"/>
      <c r="F928" s="597"/>
      <c r="G928" s="598"/>
      <c r="H928" s="599" t="s">
        <v>450</v>
      </c>
      <c r="I928" s="597"/>
      <c r="J928" s="597"/>
      <c r="K928" s="597"/>
      <c r="L928" s="597"/>
      <c r="M928" s="600"/>
    </row>
    <row r="929" spans="1:13" x14ac:dyDescent="0.25">
      <c r="A929" s="297" t="s">
        <v>451</v>
      </c>
      <c r="B929" s="599" t="s">
        <v>20</v>
      </c>
      <c r="C929" s="598"/>
      <c r="D929" s="83" t="s">
        <v>451</v>
      </c>
      <c r="E929" s="123"/>
      <c r="F929" s="599" t="s">
        <v>20</v>
      </c>
      <c r="G929" s="598"/>
      <c r="H929" s="298"/>
      <c r="I929" s="298"/>
      <c r="J929" s="299" t="s">
        <v>452</v>
      </c>
      <c r="K929" s="298"/>
      <c r="L929" s="299" t="s">
        <v>20</v>
      </c>
      <c r="M929" s="300"/>
    </row>
    <row r="930" spans="1:13" x14ac:dyDescent="0.25">
      <c r="A930" s="301" t="s">
        <v>453</v>
      </c>
      <c r="B930" s="594" t="s">
        <v>454</v>
      </c>
      <c r="C930" s="595"/>
      <c r="D930" s="594" t="s">
        <v>455</v>
      </c>
      <c r="E930" s="595"/>
      <c r="F930" s="594" t="s">
        <v>456</v>
      </c>
      <c r="G930" s="595"/>
      <c r="H930" s="298"/>
      <c r="I930" s="298"/>
      <c r="J930" s="594">
        <v>3</v>
      </c>
      <c r="K930" s="595"/>
      <c r="L930" s="123" t="s">
        <v>457</v>
      </c>
      <c r="M930" s="300"/>
    </row>
    <row r="931" spans="1:13" x14ac:dyDescent="0.25">
      <c r="A931" s="301" t="s">
        <v>458</v>
      </c>
      <c r="B931" s="594" t="s">
        <v>459</v>
      </c>
      <c r="C931" s="595"/>
      <c r="D931" s="594" t="s">
        <v>460</v>
      </c>
      <c r="E931" s="595"/>
      <c r="F931" s="594" t="s">
        <v>461</v>
      </c>
      <c r="G931" s="595"/>
      <c r="H931" s="298"/>
      <c r="I931" s="298"/>
      <c r="J931" s="594">
        <v>2</v>
      </c>
      <c r="K931" s="595"/>
      <c r="L931" s="123" t="s">
        <v>462</v>
      </c>
      <c r="M931" s="300"/>
    </row>
    <row r="932" spans="1:13" x14ac:dyDescent="0.25">
      <c r="A932" s="301" t="s">
        <v>463</v>
      </c>
      <c r="B932" s="594" t="s">
        <v>464</v>
      </c>
      <c r="C932" s="595"/>
      <c r="D932" s="594" t="s">
        <v>465</v>
      </c>
      <c r="E932" s="595"/>
      <c r="F932" s="594" t="s">
        <v>466</v>
      </c>
      <c r="G932" s="595"/>
      <c r="H932" s="298"/>
      <c r="I932" s="298"/>
      <c r="J932" s="594">
        <v>1</v>
      </c>
      <c r="K932" s="595"/>
      <c r="L932" s="123" t="s">
        <v>467</v>
      </c>
      <c r="M932" s="300"/>
    </row>
    <row r="933" spans="1:13" ht="15.75" thickBot="1" x14ac:dyDescent="0.3">
      <c r="A933" s="302" t="s">
        <v>468</v>
      </c>
      <c r="B933" s="592" t="s">
        <v>469</v>
      </c>
      <c r="C933" s="593"/>
      <c r="D933" s="592" t="s">
        <v>470</v>
      </c>
      <c r="E933" s="593"/>
      <c r="F933" s="592" t="s">
        <v>471</v>
      </c>
      <c r="G933" s="593"/>
      <c r="H933" s="303"/>
      <c r="I933" s="303"/>
      <c r="J933" s="303"/>
      <c r="K933" s="303"/>
      <c r="L933" s="303"/>
      <c r="M933" s="304"/>
    </row>
    <row r="936" spans="1:13" ht="15.75" thickBot="1" x14ac:dyDescent="0.3"/>
    <row r="937" spans="1:13" ht="15.75" x14ac:dyDescent="0.25">
      <c r="A937" s="267"/>
      <c r="B937" s="536" t="s">
        <v>518</v>
      </c>
      <c r="C937" s="536"/>
      <c r="D937" s="536"/>
      <c r="E937" s="536"/>
      <c r="F937" s="536"/>
      <c r="G937" s="536"/>
      <c r="H937" s="536"/>
      <c r="I937" s="537"/>
      <c r="J937" s="538" t="s">
        <v>519</v>
      </c>
      <c r="K937" s="536"/>
      <c r="L937" s="536"/>
      <c r="M937" s="539"/>
    </row>
    <row r="938" spans="1:13" ht="21" x14ac:dyDescent="0.35">
      <c r="A938" s="540" t="s">
        <v>520</v>
      </c>
      <c r="B938" s="541"/>
      <c r="C938" s="541"/>
      <c r="D938" s="541"/>
      <c r="E938" s="541"/>
      <c r="F938" s="541"/>
      <c r="G938" s="541"/>
      <c r="H938" s="541"/>
      <c r="I938" s="541"/>
      <c r="J938" s="541"/>
      <c r="K938" s="541"/>
      <c r="L938" s="541"/>
      <c r="M938" s="542"/>
    </row>
    <row r="939" spans="1:13" ht="21" x14ac:dyDescent="0.35">
      <c r="A939" s="268"/>
      <c r="B939" s="543" t="s">
        <v>521</v>
      </c>
      <c r="C939" s="543"/>
      <c r="D939" s="543"/>
      <c r="E939" s="544"/>
      <c r="F939" s="269" t="s">
        <v>522</v>
      </c>
      <c r="G939" s="269"/>
      <c r="H939" s="545" t="s">
        <v>523</v>
      </c>
      <c r="I939" s="543"/>
      <c r="J939" s="544"/>
      <c r="K939" s="270" t="s">
        <v>524</v>
      </c>
      <c r="L939" s="12"/>
      <c r="M939" s="271"/>
    </row>
    <row r="940" spans="1:13" x14ac:dyDescent="0.25">
      <c r="A940" s="546" t="s">
        <v>525</v>
      </c>
      <c r="B940" s="543"/>
      <c r="C940" s="543"/>
      <c r="D940" s="543"/>
      <c r="E940" s="543"/>
      <c r="F940" s="543"/>
      <c r="G940" s="543"/>
      <c r="H940" s="543"/>
      <c r="I940" s="543"/>
      <c r="J940" s="543"/>
      <c r="K940" s="543"/>
      <c r="L940" s="543"/>
      <c r="M940" s="547"/>
    </row>
    <row r="941" spans="1:13" x14ac:dyDescent="0.25">
      <c r="A941" s="562" t="s">
        <v>526</v>
      </c>
      <c r="B941" s="560"/>
      <c r="C941" s="560"/>
      <c r="D941" s="560"/>
      <c r="E941" s="560"/>
      <c r="F941" s="560"/>
      <c r="G941" s="560"/>
      <c r="H941" s="560"/>
      <c r="I941" s="560"/>
      <c r="J941" s="560"/>
      <c r="K941" s="560"/>
      <c r="L941" s="560"/>
      <c r="M941" s="561"/>
    </row>
    <row r="942" spans="1:13" x14ac:dyDescent="0.25">
      <c r="A942" s="554" t="s">
        <v>527</v>
      </c>
      <c r="B942" s="555"/>
      <c r="C942" s="559" t="s">
        <v>626</v>
      </c>
      <c r="D942" s="560"/>
      <c r="E942" s="560"/>
      <c r="F942" s="560"/>
      <c r="G942" s="563"/>
      <c r="H942" s="273" t="s">
        <v>529</v>
      </c>
      <c r="I942" s="272"/>
      <c r="J942" s="545">
        <v>19</v>
      </c>
      <c r="K942" s="543"/>
      <c r="L942" s="543"/>
      <c r="M942" s="547"/>
    </row>
    <row r="943" spans="1:13" x14ac:dyDescent="0.25">
      <c r="A943" s="554" t="s">
        <v>530</v>
      </c>
      <c r="B943" s="555"/>
      <c r="C943" s="559" t="s">
        <v>399</v>
      </c>
      <c r="D943" s="560"/>
      <c r="E943" s="560"/>
      <c r="F943" s="560"/>
      <c r="G943" s="563"/>
      <c r="H943" s="273" t="s">
        <v>531</v>
      </c>
      <c r="I943" s="272"/>
      <c r="J943" s="559" t="s">
        <v>294</v>
      </c>
      <c r="K943" s="560"/>
      <c r="L943" s="560"/>
      <c r="M943" s="561"/>
    </row>
    <row r="944" spans="1:13" x14ac:dyDescent="0.25">
      <c r="A944" s="554" t="s">
        <v>532</v>
      </c>
      <c r="B944" s="555"/>
      <c r="C944" s="556">
        <v>40540</v>
      </c>
      <c r="D944" s="557"/>
      <c r="E944" s="557"/>
      <c r="F944" s="557"/>
      <c r="G944" s="558"/>
      <c r="H944" s="273" t="s">
        <v>533</v>
      </c>
      <c r="I944" s="272"/>
      <c r="J944" s="559">
        <v>9796288494</v>
      </c>
      <c r="K944" s="560"/>
      <c r="L944" s="560"/>
      <c r="M944" s="561"/>
    </row>
    <row r="945" spans="1:13" x14ac:dyDescent="0.25">
      <c r="A945" s="554" t="s">
        <v>534</v>
      </c>
      <c r="B945" s="555"/>
      <c r="C945" s="559" t="s">
        <v>627</v>
      </c>
      <c r="D945" s="560"/>
      <c r="E945" s="560"/>
      <c r="F945" s="560"/>
      <c r="G945" s="561"/>
      <c r="H945" s="562" t="s">
        <v>18</v>
      </c>
      <c r="I945" s="563"/>
      <c r="J945" s="559" t="s">
        <v>628</v>
      </c>
      <c r="K945" s="560"/>
      <c r="L945" s="560"/>
      <c r="M945" s="561"/>
    </row>
    <row r="946" spans="1:13" x14ac:dyDescent="0.25">
      <c r="A946" s="546" t="s">
        <v>535</v>
      </c>
      <c r="B946" s="543"/>
      <c r="C946" s="543"/>
      <c r="D946" s="543"/>
      <c r="E946" s="543"/>
      <c r="F946" s="543"/>
      <c r="G946" s="543"/>
      <c r="H946" s="543"/>
      <c r="I946" s="543"/>
      <c r="J946" s="543"/>
      <c r="K946" s="543"/>
      <c r="L946" s="543"/>
      <c r="M946" s="547"/>
    </row>
    <row r="947" spans="1:13" x14ac:dyDescent="0.25">
      <c r="A947" s="548" t="s">
        <v>536</v>
      </c>
      <c r="B947" s="545" t="s">
        <v>537</v>
      </c>
      <c r="C947" s="543"/>
      <c r="D947" s="543"/>
      <c r="E947" s="543"/>
      <c r="F947" s="543"/>
      <c r="G947" s="544"/>
      <c r="H947" s="545" t="s">
        <v>538</v>
      </c>
      <c r="I947" s="543"/>
      <c r="J947" s="543"/>
      <c r="K947" s="543"/>
      <c r="L947" s="543"/>
      <c r="M947" s="547"/>
    </row>
    <row r="948" spans="1:13" ht="30" x14ac:dyDescent="0.25">
      <c r="A948" s="549"/>
      <c r="B948" s="274" t="s">
        <v>539</v>
      </c>
      <c r="C948" s="274" t="s">
        <v>570</v>
      </c>
      <c r="D948" s="274" t="s">
        <v>598</v>
      </c>
      <c r="E948" s="274" t="s">
        <v>542</v>
      </c>
      <c r="F948" s="274">
        <v>100</v>
      </c>
      <c r="G948" s="276" t="s">
        <v>20</v>
      </c>
      <c r="H948" s="274" t="s">
        <v>543</v>
      </c>
      <c r="I948" s="274" t="s">
        <v>570</v>
      </c>
      <c r="J948" s="274" t="s">
        <v>541</v>
      </c>
      <c r="K948" s="274" t="s">
        <v>544</v>
      </c>
      <c r="L948" s="274">
        <v>100</v>
      </c>
      <c r="M948" s="277" t="s">
        <v>20</v>
      </c>
    </row>
    <row r="949" spans="1:13" ht="15.75" x14ac:dyDescent="0.25">
      <c r="A949" s="278" t="s">
        <v>11</v>
      </c>
      <c r="B949" s="35">
        <v>7.75</v>
      </c>
      <c r="C949" s="35">
        <v>5</v>
      </c>
      <c r="D949" s="35">
        <v>5</v>
      </c>
      <c r="E949" s="314">
        <v>70.5</v>
      </c>
      <c r="F949" s="280">
        <f t="shared" ref="F949" si="123">SUM(B949:E949)</f>
        <v>88.25</v>
      </c>
      <c r="G949" s="37" t="str">
        <f t="shared" ref="G949:G953" si="124">IF(F949&gt;=91,"A1",IF(F949&gt;=81,"A2",IF(F949&gt;=71,"B1",IF(F949&gt;=61,"B2",IF(F949&gt;=51,"C1",IF(F949&gt;=41,"C2",IF(F949&gt;=33,"D","E")))))))</f>
        <v>A2</v>
      </c>
      <c r="H949" s="283">
        <v>8.5</v>
      </c>
      <c r="I949" s="35">
        <v>5</v>
      </c>
      <c r="J949" s="35">
        <v>5</v>
      </c>
      <c r="K949" s="284">
        <v>70</v>
      </c>
      <c r="L949" s="280">
        <f t="shared" ref="L949" si="125">SUM(H949:K949)</f>
        <v>88.5</v>
      </c>
      <c r="M949" s="424" t="str">
        <f t="shared" ref="M949:M953" si="126">IF(L949&gt;=91,"A1",IF(L949&gt;=81,"A2",IF(L949&gt;=71,"B1",IF(L949&gt;=61,"B2",IF(L949&gt;=51,"C1",IF(L949&gt;=41,"C2",IF(L949&gt;=33,"D","E")))))))</f>
        <v>A2</v>
      </c>
    </row>
    <row r="950" spans="1:13" ht="15.75" x14ac:dyDescent="0.25">
      <c r="A950" s="278" t="s">
        <v>12</v>
      </c>
      <c r="B950" s="314">
        <v>8</v>
      </c>
      <c r="C950" s="35">
        <v>3.5</v>
      </c>
      <c r="D950" s="35">
        <v>3.5</v>
      </c>
      <c r="E950" s="35">
        <v>60.5</v>
      </c>
      <c r="F950" s="280">
        <f t="shared" ref="F950:F953" si="127">(B950+C950+D950+E950)</f>
        <v>75.5</v>
      </c>
      <c r="G950" s="37" t="str">
        <f t="shared" si="124"/>
        <v>B1</v>
      </c>
      <c r="H950" s="283">
        <v>8.5</v>
      </c>
      <c r="I950" s="35">
        <v>4</v>
      </c>
      <c r="J950" s="35">
        <v>4</v>
      </c>
      <c r="K950" s="283">
        <v>64</v>
      </c>
      <c r="L950" s="280">
        <f t="shared" ref="L950:L953" si="128">SUM(H950:K950)</f>
        <v>80.5</v>
      </c>
      <c r="M950" s="424" t="str">
        <f t="shared" si="126"/>
        <v>B1</v>
      </c>
    </row>
    <row r="951" spans="1:13" ht="15.75" x14ac:dyDescent="0.25">
      <c r="A951" s="278" t="s">
        <v>545</v>
      </c>
      <c r="B951" s="35">
        <v>8.5</v>
      </c>
      <c r="C951" s="35">
        <v>4.5</v>
      </c>
      <c r="D951" s="35">
        <v>4.5</v>
      </c>
      <c r="E951" s="35">
        <v>66.5</v>
      </c>
      <c r="F951" s="37">
        <f t="shared" si="127"/>
        <v>84</v>
      </c>
      <c r="G951" s="37" t="str">
        <f t="shared" si="124"/>
        <v>A2</v>
      </c>
      <c r="H951" s="283">
        <v>10</v>
      </c>
      <c r="I951" s="35">
        <v>5</v>
      </c>
      <c r="J951" s="35">
        <v>5</v>
      </c>
      <c r="K951" s="283">
        <v>70</v>
      </c>
      <c r="L951" s="280">
        <f t="shared" si="128"/>
        <v>90</v>
      </c>
      <c r="M951" s="424" t="str">
        <f t="shared" si="126"/>
        <v>A2</v>
      </c>
    </row>
    <row r="952" spans="1:13" ht="15.75" x14ac:dyDescent="0.25">
      <c r="A952" s="278" t="s">
        <v>23</v>
      </c>
      <c r="B952" s="35">
        <v>8.5</v>
      </c>
      <c r="C952" s="35">
        <v>5</v>
      </c>
      <c r="D952" s="35">
        <v>5</v>
      </c>
      <c r="E952" s="35">
        <v>64</v>
      </c>
      <c r="F952" s="37">
        <f t="shared" si="127"/>
        <v>82.5</v>
      </c>
      <c r="G952" s="37" t="str">
        <f t="shared" si="124"/>
        <v>A2</v>
      </c>
      <c r="H952" s="282">
        <v>9.25</v>
      </c>
      <c r="I952" s="327">
        <v>5</v>
      </c>
      <c r="J952" s="284">
        <v>5</v>
      </c>
      <c r="K952" s="283">
        <v>69</v>
      </c>
      <c r="L952" s="280">
        <f t="shared" si="128"/>
        <v>88.25</v>
      </c>
      <c r="M952" s="425" t="str">
        <f t="shared" si="126"/>
        <v>A2</v>
      </c>
    </row>
    <row r="953" spans="1:13" ht="15.75" x14ac:dyDescent="0.25">
      <c r="A953" s="278" t="s">
        <v>26</v>
      </c>
      <c r="B953" s="35">
        <v>9.25</v>
      </c>
      <c r="C953" s="35">
        <v>5</v>
      </c>
      <c r="D953" s="35">
        <v>5</v>
      </c>
      <c r="E953" s="35">
        <v>77.5</v>
      </c>
      <c r="F953" s="280">
        <f t="shared" si="127"/>
        <v>96.75</v>
      </c>
      <c r="G953" s="37" t="str">
        <f t="shared" si="124"/>
        <v>A1</v>
      </c>
      <c r="H953" s="282">
        <v>10</v>
      </c>
      <c r="I953" s="35">
        <v>5</v>
      </c>
      <c r="J953" s="35">
        <v>5</v>
      </c>
      <c r="K953" s="283">
        <v>76</v>
      </c>
      <c r="L953" s="280">
        <f t="shared" si="128"/>
        <v>96</v>
      </c>
      <c r="M953" s="424" t="str">
        <f t="shared" si="126"/>
        <v>A1</v>
      </c>
    </row>
    <row r="954" spans="1:13" ht="15.75" x14ac:dyDescent="0.25">
      <c r="A954" s="278" t="s">
        <v>510</v>
      </c>
      <c r="B954" s="35"/>
      <c r="C954" s="35"/>
      <c r="D954" s="35"/>
      <c r="E954" s="328">
        <v>50</v>
      </c>
      <c r="F954" s="285"/>
      <c r="G954" s="35"/>
      <c r="H954" s="35"/>
      <c r="I954" s="35"/>
      <c r="J954" s="35"/>
      <c r="K954" s="35">
        <v>46</v>
      </c>
      <c r="L954" s="35"/>
      <c r="M954" s="286"/>
    </row>
    <row r="955" spans="1:13" ht="15.75" x14ac:dyDescent="0.25">
      <c r="A955" s="278" t="s">
        <v>546</v>
      </c>
      <c r="B955" s="35"/>
      <c r="C955" s="35"/>
      <c r="D955" s="35"/>
      <c r="E955" s="287">
        <v>44</v>
      </c>
      <c r="F955" s="35"/>
      <c r="G955" s="35"/>
      <c r="H955" s="35"/>
      <c r="I955" s="35"/>
      <c r="J955" s="35"/>
      <c r="K955" s="287">
        <v>46.5</v>
      </c>
      <c r="L955" s="35"/>
      <c r="M955" s="286"/>
    </row>
    <row r="956" spans="1:13" ht="15.75" x14ac:dyDescent="0.25">
      <c r="A956" s="278" t="s">
        <v>547</v>
      </c>
      <c r="B956" s="35"/>
      <c r="C956" s="35"/>
      <c r="D956" s="35"/>
      <c r="E956" s="35">
        <v>38</v>
      </c>
      <c r="F956" s="35"/>
      <c r="G956" s="35"/>
      <c r="H956" s="35"/>
      <c r="I956" s="35"/>
      <c r="J956" s="35"/>
      <c r="K956" s="35">
        <v>47</v>
      </c>
      <c r="L956" s="35"/>
      <c r="M956" s="286"/>
    </row>
    <row r="957" spans="1:13" ht="15.75" x14ac:dyDescent="0.25">
      <c r="A957" s="278" t="s">
        <v>571</v>
      </c>
      <c r="B957" s="35"/>
      <c r="C957" s="35"/>
      <c r="D957" s="35"/>
      <c r="E957" s="35">
        <v>46.5</v>
      </c>
      <c r="F957" s="35"/>
      <c r="G957" s="35"/>
      <c r="H957" s="35"/>
      <c r="I957" s="35"/>
      <c r="J957" s="35"/>
      <c r="K957" s="35">
        <v>37.5</v>
      </c>
      <c r="L957" s="35"/>
      <c r="M957" s="286"/>
    </row>
    <row r="958" spans="1:13" ht="26.25" x14ac:dyDescent="0.25">
      <c r="A958" s="278" t="s">
        <v>549</v>
      </c>
      <c r="B958" s="9">
        <v>500</v>
      </c>
      <c r="C958" s="288" t="s">
        <v>550</v>
      </c>
      <c r="D958" s="289">
        <f>(F949+F950+F951+F952+F953)</f>
        <v>427</v>
      </c>
      <c r="E958" s="290"/>
      <c r="F958" s="288" t="s">
        <v>551</v>
      </c>
      <c r="G958" s="289">
        <f>(D958/500)*100</f>
        <v>85.399999999999991</v>
      </c>
      <c r="H958" s="290"/>
      <c r="I958" s="291"/>
      <c r="J958" s="550" t="s">
        <v>552</v>
      </c>
      <c r="K958" s="551"/>
      <c r="L958" s="552" t="str">
        <f>IF(G958&gt;=91,"A1",IF(G958&gt;=81,"A2",IF(G958&gt;=71,"B1",IF(G958&gt;=61,"B2",IF(G958&gt;=51,"C1",IF(G958&gt;=41,"C2",IF(G958&gt;=33,"D","E")))))))</f>
        <v>A2</v>
      </c>
      <c r="M958" s="553" t="str">
        <f t="shared" ref="M958:M960" si="129">IF(K958&gt;=91,"A1",IF(K958&gt;=81,"A2",IF(K958&gt;=71,"B1",IF(K958&gt;=61,"B2",IF(K958&gt;=51,"C1",IF(K958&gt;=41,"C2",IF(K958&gt;=33,"D","E")))))))</f>
        <v>E</v>
      </c>
    </row>
    <row r="959" spans="1:13" ht="27.6" customHeight="1" x14ac:dyDescent="0.25">
      <c r="A959" s="292" t="s">
        <v>553</v>
      </c>
      <c r="B959" s="9">
        <v>500</v>
      </c>
      <c r="C959" s="288" t="s">
        <v>554</v>
      </c>
      <c r="D959" s="289">
        <f>(L949+L950+L951+L952+L953)</f>
        <v>443.25</v>
      </c>
      <c r="E959" s="290"/>
      <c r="F959" s="288" t="s">
        <v>555</v>
      </c>
      <c r="G959" s="289">
        <f>D959/500*100</f>
        <v>88.649999999999991</v>
      </c>
      <c r="H959" s="289"/>
      <c r="I959" s="293"/>
      <c r="J959" s="550" t="s">
        <v>556</v>
      </c>
      <c r="K959" s="551"/>
      <c r="L959" s="552" t="str">
        <f>IF(G959&gt;=91,"A1",IF(G959&gt;=81,"A2",IF(G959&gt;=71,"B1",IF(G959&gt;=61,"B2",IF(G959&gt;=51,"C1",IF(G959&gt;=41,"C2",IF(G959&gt;=33,"D","E")))))))</f>
        <v>A2</v>
      </c>
      <c r="M959" s="553" t="str">
        <f t="shared" si="129"/>
        <v>E</v>
      </c>
    </row>
    <row r="960" spans="1:13" x14ac:dyDescent="0.25">
      <c r="A960" s="294" t="s">
        <v>557</v>
      </c>
      <c r="B960" s="276">
        <v>1000</v>
      </c>
      <c r="C960" s="276">
        <f>SUM(D958:D959)</f>
        <v>870.25</v>
      </c>
      <c r="D960" s="567"/>
      <c r="E960" s="568"/>
      <c r="F960" s="295" t="s">
        <v>558</v>
      </c>
      <c r="G960" s="295"/>
      <c r="H960" s="295"/>
      <c r="I960" s="276">
        <f>(C960/1000)*100</f>
        <v>87.024999999999991</v>
      </c>
      <c r="J960" s="295" t="s">
        <v>559</v>
      </c>
      <c r="K960" s="295"/>
      <c r="L960" s="569" t="str">
        <f>IF(I960&gt;=91,"A1",IF(I960&gt;=81,"A2",IF(I960&gt;=71,"B1",IF(I960&gt;=61,"B2",IF(I960&gt;=51,"C1",IF(I960&gt;=41,"C2",IF(I960&gt;=33,"D","E")))))))</f>
        <v>A2</v>
      </c>
      <c r="M960" s="570" t="str">
        <f t="shared" si="129"/>
        <v>E</v>
      </c>
    </row>
    <row r="961" spans="1:13" x14ac:dyDescent="0.25">
      <c r="A961" s="571" t="s">
        <v>437</v>
      </c>
      <c r="B961" s="572"/>
      <c r="C961" s="572"/>
      <c r="D961" s="572"/>
      <c r="E961" s="572"/>
      <c r="F961" s="572"/>
      <c r="G961" s="572"/>
      <c r="H961" s="572"/>
      <c r="I961" s="572"/>
      <c r="J961" s="572"/>
      <c r="K961" s="572"/>
      <c r="L961" s="572"/>
      <c r="M961" s="573"/>
    </row>
    <row r="962" spans="1:13" x14ac:dyDescent="0.25">
      <c r="A962" s="546" t="s">
        <v>438</v>
      </c>
      <c r="B962" s="543"/>
      <c r="C962" s="543"/>
      <c r="D962" s="543"/>
      <c r="E962" s="543"/>
      <c r="F962" s="543"/>
      <c r="G962" s="543"/>
      <c r="H962" s="543"/>
      <c r="I962" s="543"/>
      <c r="J962" s="543"/>
      <c r="K962" s="543"/>
      <c r="L962" s="543"/>
      <c r="M962" s="547"/>
    </row>
    <row r="963" spans="1:13" x14ac:dyDescent="0.25">
      <c r="A963" s="546" t="s">
        <v>439</v>
      </c>
      <c r="B963" s="543"/>
      <c r="C963" s="543"/>
      <c r="D963" s="543"/>
      <c r="E963" s="544"/>
      <c r="F963" s="545" t="s">
        <v>560</v>
      </c>
      <c r="G963" s="543"/>
      <c r="H963" s="543"/>
      <c r="I963" s="543"/>
      <c r="J963" s="544"/>
      <c r="K963" s="545" t="s">
        <v>561</v>
      </c>
      <c r="L963" s="543"/>
      <c r="M963" s="547"/>
    </row>
    <row r="964" spans="1:13" x14ac:dyDescent="0.25">
      <c r="A964" s="562" t="s">
        <v>441</v>
      </c>
      <c r="B964" s="560"/>
      <c r="C964" s="560"/>
      <c r="D964" s="560"/>
      <c r="E964" s="563"/>
      <c r="F964" s="552" t="s">
        <v>462</v>
      </c>
      <c r="G964" s="565"/>
      <c r="H964" s="565"/>
      <c r="I964" s="565"/>
      <c r="J964" s="566"/>
      <c r="K964" s="552" t="s">
        <v>457</v>
      </c>
      <c r="L964" s="565"/>
      <c r="M964" s="553"/>
    </row>
    <row r="965" spans="1:13" x14ac:dyDescent="0.25">
      <c r="A965" s="546" t="s">
        <v>442</v>
      </c>
      <c r="B965" s="543"/>
      <c r="C965" s="543"/>
      <c r="D965" s="543"/>
      <c r="E965" s="543"/>
      <c r="F965" s="543"/>
      <c r="G965" s="543"/>
      <c r="H965" s="543"/>
      <c r="I965" s="543"/>
      <c r="J965" s="543"/>
      <c r="K965" s="543"/>
      <c r="L965" s="543"/>
      <c r="M965" s="547"/>
    </row>
    <row r="966" spans="1:13" x14ac:dyDescent="0.25">
      <c r="A966" s="546" t="s">
        <v>439</v>
      </c>
      <c r="B966" s="543"/>
      <c r="C966" s="543"/>
      <c r="D966" s="543"/>
      <c r="E966" s="544"/>
      <c r="F966" s="545" t="s">
        <v>560</v>
      </c>
      <c r="G966" s="543"/>
      <c r="H966" s="543"/>
      <c r="I966" s="543"/>
      <c r="J966" s="544"/>
      <c r="K966" s="545" t="s">
        <v>561</v>
      </c>
      <c r="L966" s="543"/>
      <c r="M966" s="547"/>
    </row>
    <row r="967" spans="1:13" x14ac:dyDescent="0.25">
      <c r="A967" s="554" t="s">
        <v>443</v>
      </c>
      <c r="B967" s="564"/>
      <c r="C967" s="564"/>
      <c r="D967" s="564"/>
      <c r="E967" s="555"/>
      <c r="F967" s="552" t="s">
        <v>457</v>
      </c>
      <c r="G967" s="565"/>
      <c r="H967" s="565"/>
      <c r="I967" s="565"/>
      <c r="J967" s="566"/>
      <c r="K967" s="552" t="s">
        <v>457</v>
      </c>
      <c r="L967" s="565"/>
      <c r="M967" s="553"/>
    </row>
    <row r="968" spans="1:13" x14ac:dyDescent="0.25">
      <c r="A968" s="554" t="s">
        <v>562</v>
      </c>
      <c r="B968" s="564"/>
      <c r="C968" s="564"/>
      <c r="D968" s="564"/>
      <c r="E968" s="555"/>
      <c r="F968" s="552" t="s">
        <v>457</v>
      </c>
      <c r="G968" s="565"/>
      <c r="H968" s="565"/>
      <c r="I968" s="565"/>
      <c r="J968" s="566"/>
      <c r="K968" s="552" t="s">
        <v>457</v>
      </c>
      <c r="L968" s="565"/>
      <c r="M968" s="553"/>
    </row>
    <row r="969" spans="1:13" x14ac:dyDescent="0.25">
      <c r="A969" s="562" t="s">
        <v>444</v>
      </c>
      <c r="B969" s="560"/>
      <c r="C969" s="560"/>
      <c r="D969" s="560"/>
      <c r="E969" s="563"/>
      <c r="F969" s="552" t="s">
        <v>462</v>
      </c>
      <c r="G969" s="565"/>
      <c r="H969" s="565"/>
      <c r="I969" s="565"/>
      <c r="J969" s="566"/>
      <c r="K969" s="552" t="s">
        <v>457</v>
      </c>
      <c r="L969" s="565"/>
      <c r="M969" s="553"/>
    </row>
    <row r="970" spans="1:13" x14ac:dyDescent="0.25">
      <c r="A970" s="562" t="s">
        <v>445</v>
      </c>
      <c r="B970" s="560"/>
      <c r="C970" s="560"/>
      <c r="D970" s="560"/>
      <c r="E970" s="563"/>
      <c r="F970" s="552" t="s">
        <v>462</v>
      </c>
      <c r="G970" s="565"/>
      <c r="H970" s="565"/>
      <c r="I970" s="565"/>
      <c r="J970" s="566"/>
      <c r="K970" s="552" t="s">
        <v>457</v>
      </c>
      <c r="L970" s="565"/>
      <c r="M970" s="553"/>
    </row>
    <row r="971" spans="1:13" x14ac:dyDescent="0.25">
      <c r="A971" s="546" t="s">
        <v>446</v>
      </c>
      <c r="B971" s="543"/>
      <c r="C971" s="543"/>
      <c r="D971" s="543"/>
      <c r="E971" s="543"/>
      <c r="F971" s="543"/>
      <c r="G971" s="543"/>
      <c r="H971" s="543"/>
      <c r="I971" s="543"/>
      <c r="J971" s="543"/>
      <c r="K971" s="543"/>
      <c r="L971" s="543"/>
      <c r="M971" s="547"/>
    </row>
    <row r="972" spans="1:13" x14ac:dyDescent="0.25">
      <c r="A972" s="546" t="s">
        <v>439</v>
      </c>
      <c r="B972" s="543"/>
      <c r="C972" s="543"/>
      <c r="D972" s="543"/>
      <c r="E972" s="544"/>
      <c r="F972" s="545" t="s">
        <v>560</v>
      </c>
      <c r="G972" s="543"/>
      <c r="H972" s="543"/>
      <c r="I972" s="543"/>
      <c r="J972" s="544"/>
      <c r="K972" s="545" t="s">
        <v>561</v>
      </c>
      <c r="L972" s="543"/>
      <c r="M972" s="547"/>
    </row>
    <row r="973" spans="1:13" x14ac:dyDescent="0.25">
      <c r="A973" s="562" t="s">
        <v>447</v>
      </c>
      <c r="B973" s="560"/>
      <c r="C973" s="560"/>
      <c r="D973" s="560"/>
      <c r="E973" s="560"/>
      <c r="F973" s="563"/>
      <c r="G973" s="545" t="s">
        <v>673</v>
      </c>
      <c r="H973" s="543"/>
      <c r="I973" s="543"/>
      <c r="J973" s="543"/>
      <c r="K973" s="543"/>
      <c r="L973" s="543"/>
      <c r="M973" s="547"/>
    </row>
    <row r="974" spans="1:13" ht="41.45" customHeight="1" x14ac:dyDescent="0.25">
      <c r="A974" s="342" t="s">
        <v>403</v>
      </c>
      <c r="B974" s="552"/>
      <c r="C974" s="565"/>
      <c r="D974" s="565"/>
      <c r="E974" s="565"/>
      <c r="F974" s="565"/>
      <c r="G974" s="565"/>
      <c r="H974" s="565"/>
      <c r="I974" s="565"/>
      <c r="J974" s="565"/>
      <c r="K974" s="565"/>
      <c r="L974" s="565"/>
      <c r="M974" s="553"/>
    </row>
    <row r="975" spans="1:13" x14ac:dyDescent="0.25">
      <c r="A975" s="278" t="s">
        <v>448</v>
      </c>
      <c r="B975" s="552"/>
      <c r="C975" s="565"/>
      <c r="D975" s="565"/>
      <c r="E975" s="565"/>
      <c r="F975" s="565"/>
      <c r="G975" s="565"/>
      <c r="H975" s="565"/>
      <c r="I975" s="565"/>
      <c r="J975" s="565"/>
      <c r="K975" s="565"/>
      <c r="L975" s="565"/>
      <c r="M975" s="553"/>
    </row>
    <row r="976" spans="1:13" x14ac:dyDescent="0.25">
      <c r="A976" s="577" t="s">
        <v>564</v>
      </c>
      <c r="B976" s="578"/>
      <c r="C976" s="579"/>
      <c r="D976" s="586" t="s">
        <v>565</v>
      </c>
      <c r="E976" s="578"/>
      <c r="F976" s="578"/>
      <c r="G976" s="578"/>
      <c r="H976" s="578"/>
      <c r="I976" s="579"/>
      <c r="J976" s="586" t="s">
        <v>566</v>
      </c>
      <c r="K976" s="578"/>
      <c r="L976" s="578"/>
      <c r="M976" s="589"/>
    </row>
    <row r="977" spans="1:13" x14ac:dyDescent="0.25">
      <c r="A977" s="580"/>
      <c r="B977" s="581"/>
      <c r="C977" s="582"/>
      <c r="D977" s="587"/>
      <c r="E977" s="581"/>
      <c r="F977" s="581"/>
      <c r="G977" s="581"/>
      <c r="H977" s="581"/>
      <c r="I977" s="582"/>
      <c r="J977" s="587"/>
      <c r="K977" s="581"/>
      <c r="L977" s="581"/>
      <c r="M977" s="590"/>
    </row>
    <row r="978" spans="1:13" x14ac:dyDescent="0.25">
      <c r="A978" s="580"/>
      <c r="B978" s="581"/>
      <c r="C978" s="582"/>
      <c r="D978" s="587"/>
      <c r="E978" s="581"/>
      <c r="F978" s="581"/>
      <c r="G978" s="581"/>
      <c r="H978" s="581"/>
      <c r="I978" s="582"/>
      <c r="J978" s="587"/>
      <c r="K978" s="581"/>
      <c r="L978" s="581"/>
      <c r="M978" s="590"/>
    </row>
    <row r="979" spans="1:13" x14ac:dyDescent="0.25">
      <c r="A979" s="583"/>
      <c r="B979" s="584"/>
      <c r="C979" s="585"/>
      <c r="D979" s="588"/>
      <c r="E979" s="584"/>
      <c r="F979" s="584"/>
      <c r="G979" s="584"/>
      <c r="H979" s="584"/>
      <c r="I979" s="585"/>
      <c r="J979" s="588"/>
      <c r="K979" s="584"/>
      <c r="L979" s="584"/>
      <c r="M979" s="591"/>
    </row>
    <row r="980" spans="1:13" x14ac:dyDescent="0.25">
      <c r="A980" s="596" t="s">
        <v>449</v>
      </c>
      <c r="B980" s="597"/>
      <c r="C980" s="597"/>
      <c r="D980" s="597"/>
      <c r="E980" s="597"/>
      <c r="F980" s="597"/>
      <c r="G980" s="598"/>
      <c r="H980" s="599" t="s">
        <v>450</v>
      </c>
      <c r="I980" s="597"/>
      <c r="J980" s="597"/>
      <c r="K980" s="597"/>
      <c r="L980" s="597"/>
      <c r="M980" s="600"/>
    </row>
    <row r="981" spans="1:13" x14ac:dyDescent="0.25">
      <c r="A981" s="297" t="s">
        <v>451</v>
      </c>
      <c r="B981" s="599" t="s">
        <v>20</v>
      </c>
      <c r="C981" s="598"/>
      <c r="D981" s="83" t="s">
        <v>451</v>
      </c>
      <c r="E981" s="123"/>
      <c r="F981" s="599" t="s">
        <v>20</v>
      </c>
      <c r="G981" s="598"/>
      <c r="H981" s="298"/>
      <c r="I981" s="298"/>
      <c r="J981" s="299" t="s">
        <v>452</v>
      </c>
      <c r="K981" s="298"/>
      <c r="L981" s="299" t="s">
        <v>20</v>
      </c>
      <c r="M981" s="300"/>
    </row>
    <row r="982" spans="1:13" x14ac:dyDescent="0.25">
      <c r="A982" s="301" t="s">
        <v>453</v>
      </c>
      <c r="B982" s="594" t="s">
        <v>454</v>
      </c>
      <c r="C982" s="595"/>
      <c r="D982" s="594" t="s">
        <v>455</v>
      </c>
      <c r="E982" s="595"/>
      <c r="F982" s="594" t="s">
        <v>456</v>
      </c>
      <c r="G982" s="595"/>
      <c r="H982" s="298"/>
      <c r="I982" s="298"/>
      <c r="J982" s="594">
        <v>3</v>
      </c>
      <c r="K982" s="595"/>
      <c r="L982" s="123" t="s">
        <v>457</v>
      </c>
      <c r="M982" s="300"/>
    </row>
    <row r="983" spans="1:13" x14ac:dyDescent="0.25">
      <c r="A983" s="301" t="s">
        <v>458</v>
      </c>
      <c r="B983" s="594" t="s">
        <v>459</v>
      </c>
      <c r="C983" s="595"/>
      <c r="D983" s="594" t="s">
        <v>460</v>
      </c>
      <c r="E983" s="595"/>
      <c r="F983" s="594" t="s">
        <v>461</v>
      </c>
      <c r="G983" s="595"/>
      <c r="H983" s="298"/>
      <c r="I983" s="298"/>
      <c r="J983" s="594">
        <v>2</v>
      </c>
      <c r="K983" s="595"/>
      <c r="L983" s="123" t="s">
        <v>462</v>
      </c>
      <c r="M983" s="300"/>
    </row>
    <row r="984" spans="1:13" x14ac:dyDescent="0.25">
      <c r="A984" s="301" t="s">
        <v>463</v>
      </c>
      <c r="B984" s="594" t="s">
        <v>464</v>
      </c>
      <c r="C984" s="595"/>
      <c r="D984" s="594" t="s">
        <v>465</v>
      </c>
      <c r="E984" s="595"/>
      <c r="F984" s="594" t="s">
        <v>466</v>
      </c>
      <c r="G984" s="595"/>
      <c r="H984" s="298"/>
      <c r="I984" s="298"/>
      <c r="J984" s="594">
        <v>1</v>
      </c>
      <c r="K984" s="595"/>
      <c r="L984" s="123" t="s">
        <v>467</v>
      </c>
      <c r="M984" s="300"/>
    </row>
    <row r="985" spans="1:13" ht="15.75" thickBot="1" x14ac:dyDescent="0.3">
      <c r="A985" s="302" t="s">
        <v>468</v>
      </c>
      <c r="B985" s="592" t="s">
        <v>469</v>
      </c>
      <c r="C985" s="593"/>
      <c r="D985" s="592" t="s">
        <v>470</v>
      </c>
      <c r="E985" s="593"/>
      <c r="F985" s="592" t="s">
        <v>471</v>
      </c>
      <c r="G985" s="593"/>
      <c r="H985" s="303"/>
      <c r="I985" s="303"/>
      <c r="J985" s="303"/>
      <c r="K985" s="303"/>
      <c r="L985" s="303"/>
      <c r="M985" s="304"/>
    </row>
    <row r="988" spans="1:13" ht="15.75" thickBot="1" x14ac:dyDescent="0.3"/>
    <row r="989" spans="1:13" ht="15.75" x14ac:dyDescent="0.25">
      <c r="A989" s="267"/>
      <c r="B989" s="536" t="s">
        <v>518</v>
      </c>
      <c r="C989" s="536"/>
      <c r="D989" s="536"/>
      <c r="E989" s="536"/>
      <c r="F989" s="536"/>
      <c r="G989" s="536"/>
      <c r="H989" s="536"/>
      <c r="I989" s="537"/>
      <c r="J989" s="538" t="s">
        <v>519</v>
      </c>
      <c r="K989" s="536"/>
      <c r="L989" s="536"/>
      <c r="M989" s="539"/>
    </row>
    <row r="990" spans="1:13" ht="21" x14ac:dyDescent="0.35">
      <c r="A990" s="540" t="s">
        <v>520</v>
      </c>
      <c r="B990" s="541"/>
      <c r="C990" s="541"/>
      <c r="D990" s="541"/>
      <c r="E990" s="541"/>
      <c r="F990" s="541"/>
      <c r="G990" s="541"/>
      <c r="H990" s="541"/>
      <c r="I990" s="541"/>
      <c r="J990" s="541"/>
      <c r="K990" s="541"/>
      <c r="L990" s="541"/>
      <c r="M990" s="542"/>
    </row>
    <row r="991" spans="1:13" ht="21" x14ac:dyDescent="0.35">
      <c r="A991" s="268"/>
      <c r="B991" s="543" t="s">
        <v>521</v>
      </c>
      <c r="C991" s="543"/>
      <c r="D991" s="543"/>
      <c r="E991" s="544"/>
      <c r="F991" s="269" t="s">
        <v>522</v>
      </c>
      <c r="G991" s="269"/>
      <c r="H991" s="545" t="s">
        <v>523</v>
      </c>
      <c r="I991" s="543"/>
      <c r="J991" s="544"/>
      <c r="K991" s="270" t="s">
        <v>524</v>
      </c>
      <c r="L991" s="12"/>
      <c r="M991" s="271"/>
    </row>
    <row r="992" spans="1:13" x14ac:dyDescent="0.25">
      <c r="A992" s="546" t="s">
        <v>525</v>
      </c>
      <c r="B992" s="543"/>
      <c r="C992" s="543"/>
      <c r="D992" s="543"/>
      <c r="E992" s="543"/>
      <c r="F992" s="543"/>
      <c r="G992" s="543"/>
      <c r="H992" s="543"/>
      <c r="I992" s="543"/>
      <c r="J992" s="543"/>
      <c r="K992" s="543"/>
      <c r="L992" s="543"/>
      <c r="M992" s="547"/>
    </row>
    <row r="993" spans="1:13" x14ac:dyDescent="0.25">
      <c r="A993" s="562" t="s">
        <v>526</v>
      </c>
      <c r="B993" s="560"/>
      <c r="C993" s="560"/>
      <c r="D993" s="560"/>
      <c r="E993" s="560"/>
      <c r="F993" s="560"/>
      <c r="G993" s="560"/>
      <c r="H993" s="560"/>
      <c r="I993" s="560"/>
      <c r="J993" s="560"/>
      <c r="K993" s="560"/>
      <c r="L993" s="560"/>
      <c r="M993" s="561"/>
    </row>
    <row r="994" spans="1:13" x14ac:dyDescent="0.25">
      <c r="A994" s="554" t="s">
        <v>527</v>
      </c>
      <c r="B994" s="555"/>
      <c r="C994" s="559" t="s">
        <v>629</v>
      </c>
      <c r="D994" s="560"/>
      <c r="E994" s="560"/>
      <c r="F994" s="560"/>
      <c r="G994" s="563"/>
      <c r="H994" s="273" t="s">
        <v>529</v>
      </c>
      <c r="I994" s="272"/>
      <c r="J994" s="545">
        <v>20</v>
      </c>
      <c r="K994" s="543"/>
      <c r="L994" s="543"/>
      <c r="M994" s="547"/>
    </row>
    <row r="995" spans="1:13" x14ac:dyDescent="0.25">
      <c r="A995" s="554" t="s">
        <v>530</v>
      </c>
      <c r="B995" s="555"/>
      <c r="C995" s="559" t="s">
        <v>399</v>
      </c>
      <c r="D995" s="560"/>
      <c r="E995" s="560"/>
      <c r="F995" s="560"/>
      <c r="G995" s="563"/>
      <c r="H995" s="273" t="s">
        <v>531</v>
      </c>
      <c r="I995" s="272"/>
      <c r="J995" s="559" t="s">
        <v>303</v>
      </c>
      <c r="K995" s="560"/>
      <c r="L995" s="560"/>
      <c r="M995" s="561"/>
    </row>
    <row r="996" spans="1:13" x14ac:dyDescent="0.25">
      <c r="A996" s="554" t="s">
        <v>532</v>
      </c>
      <c r="B996" s="555"/>
      <c r="C996" s="556">
        <v>40758</v>
      </c>
      <c r="D996" s="557"/>
      <c r="E996" s="557"/>
      <c r="F996" s="557"/>
      <c r="G996" s="558"/>
      <c r="H996" s="273" t="s">
        <v>533</v>
      </c>
      <c r="I996" s="272"/>
      <c r="J996" s="559">
        <v>9018946442</v>
      </c>
      <c r="K996" s="560"/>
      <c r="L996" s="560"/>
      <c r="M996" s="561"/>
    </row>
    <row r="997" spans="1:13" x14ac:dyDescent="0.25">
      <c r="A997" s="554" t="s">
        <v>534</v>
      </c>
      <c r="B997" s="555"/>
      <c r="C997" s="559" t="s">
        <v>630</v>
      </c>
      <c r="D997" s="560"/>
      <c r="E997" s="560"/>
      <c r="F997" s="560"/>
      <c r="G997" s="561"/>
      <c r="H997" s="562" t="s">
        <v>18</v>
      </c>
      <c r="I997" s="563"/>
      <c r="J997" s="559" t="s">
        <v>631</v>
      </c>
      <c r="K997" s="560"/>
      <c r="L997" s="560"/>
      <c r="M997" s="561"/>
    </row>
    <row r="998" spans="1:13" x14ac:dyDescent="0.25">
      <c r="A998" s="546" t="s">
        <v>535</v>
      </c>
      <c r="B998" s="543"/>
      <c r="C998" s="543"/>
      <c r="D998" s="543"/>
      <c r="E998" s="543"/>
      <c r="F998" s="543"/>
      <c r="G998" s="543"/>
      <c r="H998" s="543"/>
      <c r="I998" s="543"/>
      <c r="J998" s="543"/>
      <c r="K998" s="543"/>
      <c r="L998" s="543"/>
      <c r="M998" s="547"/>
    </row>
    <row r="999" spans="1:13" x14ac:dyDescent="0.25">
      <c r="A999" s="548" t="s">
        <v>536</v>
      </c>
      <c r="B999" s="545" t="s">
        <v>537</v>
      </c>
      <c r="C999" s="543"/>
      <c r="D999" s="543"/>
      <c r="E999" s="543"/>
      <c r="F999" s="543"/>
      <c r="G999" s="544"/>
      <c r="H999" s="545" t="s">
        <v>538</v>
      </c>
      <c r="I999" s="543"/>
      <c r="J999" s="543"/>
      <c r="K999" s="543"/>
      <c r="L999" s="543"/>
      <c r="M999" s="547"/>
    </row>
    <row r="1000" spans="1:13" ht="30" x14ac:dyDescent="0.25">
      <c r="A1000" s="549"/>
      <c r="B1000" s="274" t="s">
        <v>539</v>
      </c>
      <c r="C1000" s="274" t="s">
        <v>570</v>
      </c>
      <c r="D1000" s="274" t="s">
        <v>587</v>
      </c>
      <c r="E1000" s="274" t="s">
        <v>542</v>
      </c>
      <c r="F1000" s="274">
        <v>100</v>
      </c>
      <c r="G1000" s="276" t="s">
        <v>20</v>
      </c>
      <c r="H1000" s="274" t="s">
        <v>543</v>
      </c>
      <c r="I1000" s="274" t="s">
        <v>540</v>
      </c>
      <c r="J1000" s="274" t="s">
        <v>598</v>
      </c>
      <c r="K1000" s="274" t="s">
        <v>544</v>
      </c>
      <c r="L1000" s="274">
        <v>100</v>
      </c>
      <c r="M1000" s="277" t="s">
        <v>20</v>
      </c>
    </row>
    <row r="1001" spans="1:13" ht="15.75" x14ac:dyDescent="0.25">
      <c r="A1001" s="278" t="s">
        <v>11</v>
      </c>
      <c r="B1001" s="35">
        <v>9.25</v>
      </c>
      <c r="C1001" s="35">
        <v>5</v>
      </c>
      <c r="D1001" s="35">
        <v>5</v>
      </c>
      <c r="E1001" s="314">
        <v>72.5</v>
      </c>
      <c r="F1001" s="280">
        <f t="shared" ref="F1001" si="130">SUM(B1001:E1001)</f>
        <v>91.75</v>
      </c>
      <c r="G1001" s="37" t="str">
        <f t="shared" ref="G1001:G1005" si="131">IF(F1001&gt;=91,"A1",IF(F1001&gt;=81,"A2",IF(F1001&gt;=71,"B1",IF(F1001&gt;=61,"B2",IF(F1001&gt;=51,"C1",IF(F1001&gt;=41,"C2",IF(F1001&gt;=33,"D","E")))))))</f>
        <v>A1</v>
      </c>
      <c r="H1001" s="35">
        <v>9.25</v>
      </c>
      <c r="I1001" s="35">
        <v>4</v>
      </c>
      <c r="J1001" s="35">
        <v>4.5</v>
      </c>
      <c r="K1001" s="281">
        <v>75.5</v>
      </c>
      <c r="L1001" s="280">
        <f t="shared" ref="L1001" si="132">SUM(H1001:K1001)</f>
        <v>93.25</v>
      </c>
      <c r="M1001" s="424" t="str">
        <f t="shared" ref="M1001:M1005" si="133">IF(L1001&gt;=91,"A1",IF(L1001&gt;=81,"A2",IF(L1001&gt;=71,"B1",IF(L1001&gt;=61,"B2",IF(L1001&gt;=51,"C1",IF(L1001&gt;=41,"C2",IF(L1001&gt;=33,"D","E")))))))</f>
        <v>A1</v>
      </c>
    </row>
    <row r="1002" spans="1:13" ht="15.75" x14ac:dyDescent="0.25">
      <c r="A1002" s="278" t="s">
        <v>12</v>
      </c>
      <c r="B1002" s="314">
        <v>7.25</v>
      </c>
      <c r="C1002" s="35">
        <v>4</v>
      </c>
      <c r="D1002" s="35">
        <v>4</v>
      </c>
      <c r="E1002" s="35">
        <v>53</v>
      </c>
      <c r="F1002" s="280">
        <f t="shared" ref="F1002:F1005" si="134">(B1002+C1002+D1002+E1002)</f>
        <v>68.25</v>
      </c>
      <c r="G1002" s="37" t="str">
        <f t="shared" si="131"/>
        <v>B2</v>
      </c>
      <c r="H1002" s="35">
        <v>7</v>
      </c>
      <c r="I1002" s="35">
        <v>3</v>
      </c>
      <c r="J1002" s="35">
        <v>4</v>
      </c>
      <c r="K1002" s="283">
        <v>43.5</v>
      </c>
      <c r="L1002" s="280">
        <f t="shared" ref="L1002:L1005" si="135">SUM(H1002:K1002)</f>
        <v>57.5</v>
      </c>
      <c r="M1002" s="424" t="str">
        <f t="shared" si="133"/>
        <v>C1</v>
      </c>
    </row>
    <row r="1003" spans="1:13" ht="15.75" x14ac:dyDescent="0.25">
      <c r="A1003" s="278" t="s">
        <v>545</v>
      </c>
      <c r="B1003" s="35">
        <v>7</v>
      </c>
      <c r="C1003" s="35">
        <v>5</v>
      </c>
      <c r="D1003" s="35">
        <v>5</v>
      </c>
      <c r="E1003" s="35">
        <v>77.5</v>
      </c>
      <c r="F1003" s="37">
        <f t="shared" si="134"/>
        <v>94.5</v>
      </c>
      <c r="G1003" s="37" t="str">
        <f t="shared" si="131"/>
        <v>A1</v>
      </c>
      <c r="H1003" s="35">
        <v>10</v>
      </c>
      <c r="I1003" s="35">
        <v>5</v>
      </c>
      <c r="J1003" s="35">
        <v>5</v>
      </c>
      <c r="K1003" s="283">
        <v>72</v>
      </c>
      <c r="L1003" s="280">
        <f t="shared" si="135"/>
        <v>92</v>
      </c>
      <c r="M1003" s="424" t="str">
        <f t="shared" si="133"/>
        <v>A1</v>
      </c>
    </row>
    <row r="1004" spans="1:13" ht="15.75" x14ac:dyDescent="0.25">
      <c r="A1004" s="278" t="s">
        <v>23</v>
      </c>
      <c r="B1004" s="35">
        <v>7.75</v>
      </c>
      <c r="C1004" s="35">
        <v>4</v>
      </c>
      <c r="D1004" s="35">
        <v>4</v>
      </c>
      <c r="E1004" s="35">
        <v>55</v>
      </c>
      <c r="F1004" s="37">
        <f t="shared" si="134"/>
        <v>70.75</v>
      </c>
      <c r="G1004" s="37" t="str">
        <f t="shared" si="131"/>
        <v>B2</v>
      </c>
      <c r="H1004" s="282">
        <v>9.25</v>
      </c>
      <c r="I1004" s="327">
        <v>5</v>
      </c>
      <c r="J1004" s="284">
        <v>4</v>
      </c>
      <c r="K1004" s="283">
        <v>68</v>
      </c>
      <c r="L1004" s="280">
        <f t="shared" si="135"/>
        <v>86.25</v>
      </c>
      <c r="M1004" s="425" t="str">
        <f t="shared" si="133"/>
        <v>A2</v>
      </c>
    </row>
    <row r="1005" spans="1:13" ht="15.75" x14ac:dyDescent="0.25">
      <c r="A1005" s="278" t="s">
        <v>26</v>
      </c>
      <c r="B1005" s="35">
        <v>8.75</v>
      </c>
      <c r="C1005" s="35">
        <v>4</v>
      </c>
      <c r="D1005" s="35">
        <v>4</v>
      </c>
      <c r="E1005" s="35">
        <v>70.5</v>
      </c>
      <c r="F1005" s="280">
        <f t="shared" si="134"/>
        <v>87.25</v>
      </c>
      <c r="G1005" s="37" t="str">
        <f t="shared" si="131"/>
        <v>A2</v>
      </c>
      <c r="H1005" s="282">
        <v>10</v>
      </c>
      <c r="I1005" s="35">
        <v>5</v>
      </c>
      <c r="J1005" s="35">
        <v>3</v>
      </c>
      <c r="K1005" s="283">
        <v>66.5</v>
      </c>
      <c r="L1005" s="280">
        <f t="shared" si="135"/>
        <v>84.5</v>
      </c>
      <c r="M1005" s="424" t="str">
        <f t="shared" si="133"/>
        <v>A2</v>
      </c>
    </row>
    <row r="1006" spans="1:13" ht="15.75" x14ac:dyDescent="0.25">
      <c r="A1006" s="278" t="s">
        <v>510</v>
      </c>
      <c r="B1006" s="35"/>
      <c r="C1006" s="35"/>
      <c r="D1006" s="35"/>
      <c r="E1006" s="328">
        <v>49</v>
      </c>
      <c r="F1006" s="285"/>
      <c r="G1006" s="35"/>
      <c r="H1006" s="35"/>
      <c r="I1006" s="35"/>
      <c r="J1006" s="35"/>
      <c r="K1006" s="35">
        <v>48</v>
      </c>
      <c r="L1006" s="35"/>
      <c r="M1006" s="286"/>
    </row>
    <row r="1007" spans="1:13" ht="15.75" x14ac:dyDescent="0.25">
      <c r="A1007" s="278" t="s">
        <v>546</v>
      </c>
      <c r="B1007" s="35"/>
      <c r="C1007" s="35"/>
      <c r="D1007" s="35"/>
      <c r="E1007" s="287">
        <v>45</v>
      </c>
      <c r="F1007" s="35"/>
      <c r="G1007" s="35"/>
      <c r="H1007" s="35"/>
      <c r="I1007" s="35"/>
      <c r="J1007" s="35"/>
      <c r="K1007" s="287">
        <v>41</v>
      </c>
      <c r="L1007" s="35"/>
      <c r="M1007" s="286"/>
    </row>
    <row r="1008" spans="1:13" ht="15.75" x14ac:dyDescent="0.25">
      <c r="A1008" s="278" t="s">
        <v>547</v>
      </c>
      <c r="B1008" s="35"/>
      <c r="C1008" s="35"/>
      <c r="D1008" s="35"/>
      <c r="E1008" s="35">
        <v>14</v>
      </c>
      <c r="F1008" s="35"/>
      <c r="G1008" s="35"/>
      <c r="H1008" s="35"/>
      <c r="I1008" s="35"/>
      <c r="J1008" s="35"/>
      <c r="K1008" s="35">
        <v>40</v>
      </c>
      <c r="L1008" s="35"/>
      <c r="M1008" s="286"/>
    </row>
    <row r="1009" spans="1:13" ht="15.75" x14ac:dyDescent="0.25">
      <c r="A1009" s="278" t="s">
        <v>571</v>
      </c>
      <c r="B1009" s="35"/>
      <c r="C1009" s="35"/>
      <c r="D1009" s="35"/>
      <c r="E1009" s="35">
        <v>26</v>
      </c>
      <c r="F1009" s="35"/>
      <c r="G1009" s="35"/>
      <c r="H1009" s="35"/>
      <c r="I1009" s="35"/>
      <c r="J1009" s="35"/>
      <c r="K1009" s="35">
        <v>16.5</v>
      </c>
      <c r="L1009" s="35"/>
      <c r="M1009" s="286"/>
    </row>
    <row r="1010" spans="1:13" ht="26.25" x14ac:dyDescent="0.25">
      <c r="A1010" s="278" t="s">
        <v>549</v>
      </c>
      <c r="B1010" s="9">
        <v>500</v>
      </c>
      <c r="C1010" s="288" t="s">
        <v>550</v>
      </c>
      <c r="D1010" s="289">
        <f>(F1001+F1002+F1003+F1004+F1005)</f>
        <v>412.5</v>
      </c>
      <c r="E1010" s="290"/>
      <c r="F1010" s="288" t="s">
        <v>551</v>
      </c>
      <c r="G1010" s="289">
        <f>(D1010/500)*100</f>
        <v>82.5</v>
      </c>
      <c r="H1010" s="290"/>
      <c r="I1010" s="291"/>
      <c r="J1010" s="550" t="s">
        <v>552</v>
      </c>
      <c r="K1010" s="551"/>
      <c r="L1010" s="552" t="str">
        <f>IF(G1010&gt;=91,"A1",IF(G1010&gt;=81,"A2",IF(G1010&gt;=71,"B1",IF(G1010&gt;=61,"B2",IF(G1010&gt;=51,"C1",IF(G1010&gt;=41,"C2",IF(G1010&gt;=33,"D","E")))))))</f>
        <v>A2</v>
      </c>
      <c r="M1010" s="553" t="str">
        <f t="shared" ref="M1010:M1012" si="136">IF(K1010&gt;=91,"A1",IF(K1010&gt;=81,"A2",IF(K1010&gt;=71,"B1",IF(K1010&gt;=61,"B2",IF(K1010&gt;=51,"C1",IF(K1010&gt;=41,"C2",IF(K1010&gt;=33,"D","E")))))))</f>
        <v>E</v>
      </c>
    </row>
    <row r="1011" spans="1:13" ht="27.6" customHeight="1" x14ac:dyDescent="0.25">
      <c r="A1011" s="292" t="s">
        <v>553</v>
      </c>
      <c r="B1011" s="9">
        <v>500</v>
      </c>
      <c r="C1011" s="288" t="s">
        <v>554</v>
      </c>
      <c r="D1011" s="289">
        <f>(L1001+L1002+L1003+L1004+L1005)</f>
        <v>413.5</v>
      </c>
      <c r="E1011" s="290"/>
      <c r="F1011" s="288" t="s">
        <v>555</v>
      </c>
      <c r="G1011" s="289">
        <f>D1011/500*100</f>
        <v>82.699999999999989</v>
      </c>
      <c r="H1011" s="289"/>
      <c r="I1011" s="293"/>
      <c r="J1011" s="550" t="s">
        <v>556</v>
      </c>
      <c r="K1011" s="551"/>
      <c r="L1011" s="552" t="str">
        <f>IF(G1011&gt;=91,"A1",IF(G1011&gt;=81,"A2",IF(G1011&gt;=71,"B1",IF(G1011&gt;=61,"B2",IF(G1011&gt;=51,"C1",IF(G1011&gt;=41,"C2",IF(G1011&gt;=33,"D","E")))))))</f>
        <v>A2</v>
      </c>
      <c r="M1011" s="553" t="str">
        <f t="shared" si="136"/>
        <v>E</v>
      </c>
    </row>
    <row r="1012" spans="1:13" x14ac:dyDescent="0.25">
      <c r="A1012" s="294" t="s">
        <v>557</v>
      </c>
      <c r="B1012" s="276">
        <v>1000</v>
      </c>
      <c r="C1012" s="276">
        <f>SUM(D1010:D1011)</f>
        <v>826</v>
      </c>
      <c r="D1012" s="567"/>
      <c r="E1012" s="568"/>
      <c r="F1012" s="295" t="s">
        <v>558</v>
      </c>
      <c r="G1012" s="295"/>
      <c r="H1012" s="295"/>
      <c r="I1012" s="276">
        <f>(C1012/1000)*100</f>
        <v>82.6</v>
      </c>
      <c r="J1012" s="295" t="s">
        <v>559</v>
      </c>
      <c r="K1012" s="295"/>
      <c r="L1012" s="569" t="str">
        <f>IF(I1012&gt;=91,"A1",IF(I1012&gt;=81,"A2",IF(I1012&gt;=71,"B1",IF(I1012&gt;=61,"B2",IF(I1012&gt;=51,"C1",IF(I1012&gt;=41,"C2",IF(I1012&gt;=33,"D","E")))))))</f>
        <v>A2</v>
      </c>
      <c r="M1012" s="570" t="str">
        <f t="shared" si="136"/>
        <v>E</v>
      </c>
    </row>
    <row r="1013" spans="1:13" x14ac:dyDescent="0.25">
      <c r="A1013" s="571" t="s">
        <v>437</v>
      </c>
      <c r="B1013" s="572"/>
      <c r="C1013" s="572"/>
      <c r="D1013" s="572"/>
      <c r="E1013" s="572"/>
      <c r="F1013" s="572"/>
      <c r="G1013" s="572"/>
      <c r="H1013" s="572"/>
      <c r="I1013" s="572"/>
      <c r="J1013" s="572"/>
      <c r="K1013" s="572"/>
      <c r="L1013" s="572"/>
      <c r="M1013" s="573"/>
    </row>
    <row r="1014" spans="1:13" x14ac:dyDescent="0.25">
      <c r="A1014" s="546" t="s">
        <v>438</v>
      </c>
      <c r="B1014" s="543"/>
      <c r="C1014" s="543"/>
      <c r="D1014" s="543"/>
      <c r="E1014" s="543"/>
      <c r="F1014" s="543"/>
      <c r="G1014" s="543"/>
      <c r="H1014" s="543"/>
      <c r="I1014" s="543"/>
      <c r="J1014" s="543"/>
      <c r="K1014" s="543"/>
      <c r="L1014" s="543"/>
      <c r="M1014" s="547"/>
    </row>
    <row r="1015" spans="1:13" x14ac:dyDescent="0.25">
      <c r="A1015" s="546" t="s">
        <v>439</v>
      </c>
      <c r="B1015" s="543"/>
      <c r="C1015" s="543"/>
      <c r="D1015" s="543"/>
      <c r="E1015" s="544"/>
      <c r="F1015" s="545" t="s">
        <v>560</v>
      </c>
      <c r="G1015" s="543"/>
      <c r="H1015" s="543"/>
      <c r="I1015" s="543"/>
      <c r="J1015" s="544"/>
      <c r="K1015" s="545" t="s">
        <v>561</v>
      </c>
      <c r="L1015" s="543"/>
      <c r="M1015" s="547"/>
    </row>
    <row r="1016" spans="1:13" x14ac:dyDescent="0.25">
      <c r="A1016" s="562" t="s">
        <v>441</v>
      </c>
      <c r="B1016" s="560"/>
      <c r="C1016" s="560"/>
      <c r="D1016" s="560"/>
      <c r="E1016" s="563"/>
      <c r="F1016" s="552" t="s">
        <v>462</v>
      </c>
      <c r="G1016" s="565"/>
      <c r="H1016" s="565"/>
      <c r="I1016" s="565"/>
      <c r="J1016" s="566"/>
      <c r="K1016" s="552" t="s">
        <v>457</v>
      </c>
      <c r="L1016" s="565"/>
      <c r="M1016" s="553"/>
    </row>
    <row r="1017" spans="1:13" x14ac:dyDescent="0.25">
      <c r="A1017" s="546" t="s">
        <v>442</v>
      </c>
      <c r="B1017" s="543"/>
      <c r="C1017" s="543"/>
      <c r="D1017" s="543"/>
      <c r="E1017" s="543"/>
      <c r="F1017" s="543"/>
      <c r="G1017" s="543"/>
      <c r="H1017" s="543"/>
      <c r="I1017" s="543"/>
      <c r="J1017" s="543"/>
      <c r="K1017" s="543"/>
      <c r="L1017" s="543"/>
      <c r="M1017" s="547"/>
    </row>
    <row r="1018" spans="1:13" x14ac:dyDescent="0.25">
      <c r="A1018" s="546" t="s">
        <v>439</v>
      </c>
      <c r="B1018" s="543"/>
      <c r="C1018" s="543"/>
      <c r="D1018" s="543"/>
      <c r="E1018" s="544"/>
      <c r="F1018" s="545" t="s">
        <v>560</v>
      </c>
      <c r="G1018" s="543"/>
      <c r="H1018" s="543"/>
      <c r="I1018" s="543"/>
      <c r="J1018" s="544"/>
      <c r="K1018" s="545" t="s">
        <v>561</v>
      </c>
      <c r="L1018" s="543"/>
      <c r="M1018" s="547"/>
    </row>
    <row r="1019" spans="1:13" x14ac:dyDescent="0.25">
      <c r="A1019" s="554" t="s">
        <v>443</v>
      </c>
      <c r="B1019" s="564"/>
      <c r="C1019" s="564"/>
      <c r="D1019" s="564"/>
      <c r="E1019" s="555"/>
      <c r="F1019" s="552" t="s">
        <v>457</v>
      </c>
      <c r="G1019" s="565"/>
      <c r="H1019" s="565"/>
      <c r="I1019" s="565"/>
      <c r="J1019" s="566"/>
      <c r="K1019" s="552" t="s">
        <v>457</v>
      </c>
      <c r="L1019" s="565"/>
      <c r="M1019" s="553"/>
    </row>
    <row r="1020" spans="1:13" x14ac:dyDescent="0.25">
      <c r="A1020" s="554" t="s">
        <v>562</v>
      </c>
      <c r="B1020" s="564"/>
      <c r="C1020" s="564"/>
      <c r="D1020" s="564"/>
      <c r="E1020" s="555"/>
      <c r="F1020" s="552" t="s">
        <v>457</v>
      </c>
      <c r="G1020" s="565"/>
      <c r="H1020" s="565"/>
      <c r="I1020" s="565"/>
      <c r="J1020" s="566"/>
      <c r="K1020" s="552" t="s">
        <v>457</v>
      </c>
      <c r="L1020" s="565"/>
      <c r="M1020" s="553"/>
    </row>
    <row r="1021" spans="1:13" x14ac:dyDescent="0.25">
      <c r="A1021" s="562" t="s">
        <v>444</v>
      </c>
      <c r="B1021" s="560"/>
      <c r="C1021" s="560"/>
      <c r="D1021" s="560"/>
      <c r="E1021" s="563"/>
      <c r="F1021" s="552" t="s">
        <v>457</v>
      </c>
      <c r="G1021" s="565"/>
      <c r="H1021" s="565"/>
      <c r="I1021" s="565"/>
      <c r="J1021" s="566"/>
      <c r="K1021" s="552" t="s">
        <v>462</v>
      </c>
      <c r="L1021" s="565"/>
      <c r="M1021" s="553"/>
    </row>
    <row r="1022" spans="1:13" x14ac:dyDescent="0.25">
      <c r="A1022" s="562" t="s">
        <v>445</v>
      </c>
      <c r="B1022" s="560"/>
      <c r="C1022" s="560"/>
      <c r="D1022" s="560"/>
      <c r="E1022" s="563"/>
      <c r="F1022" s="552" t="s">
        <v>462</v>
      </c>
      <c r="G1022" s="565"/>
      <c r="H1022" s="565"/>
      <c r="I1022" s="565"/>
      <c r="J1022" s="566"/>
      <c r="K1022" s="552" t="s">
        <v>462</v>
      </c>
      <c r="L1022" s="565"/>
      <c r="M1022" s="553"/>
    </row>
    <row r="1023" spans="1:13" x14ac:dyDescent="0.25">
      <c r="A1023" s="546" t="s">
        <v>446</v>
      </c>
      <c r="B1023" s="543"/>
      <c r="C1023" s="543"/>
      <c r="D1023" s="543"/>
      <c r="E1023" s="543"/>
      <c r="F1023" s="543"/>
      <c r="G1023" s="543"/>
      <c r="H1023" s="543"/>
      <c r="I1023" s="543"/>
      <c r="J1023" s="543"/>
      <c r="K1023" s="543"/>
      <c r="L1023" s="543"/>
      <c r="M1023" s="547"/>
    </row>
    <row r="1024" spans="1:13" x14ac:dyDescent="0.25">
      <c r="A1024" s="546" t="s">
        <v>439</v>
      </c>
      <c r="B1024" s="543"/>
      <c r="C1024" s="543"/>
      <c r="D1024" s="543"/>
      <c r="E1024" s="544"/>
      <c r="F1024" s="545" t="s">
        <v>560</v>
      </c>
      <c r="G1024" s="543"/>
      <c r="H1024" s="543"/>
      <c r="I1024" s="543"/>
      <c r="J1024" s="544"/>
      <c r="K1024" s="545" t="s">
        <v>561</v>
      </c>
      <c r="L1024" s="543"/>
      <c r="M1024" s="547"/>
    </row>
    <row r="1025" spans="1:13" x14ac:dyDescent="0.25">
      <c r="A1025" s="562" t="s">
        <v>447</v>
      </c>
      <c r="B1025" s="560"/>
      <c r="C1025" s="560"/>
      <c r="D1025" s="560"/>
      <c r="E1025" s="560"/>
      <c r="F1025" s="563"/>
      <c r="G1025" s="545" t="s">
        <v>674</v>
      </c>
      <c r="H1025" s="543"/>
      <c r="I1025" s="543"/>
      <c r="J1025" s="543"/>
      <c r="K1025" s="543"/>
      <c r="L1025" s="543"/>
      <c r="M1025" s="547"/>
    </row>
    <row r="1026" spans="1:13" ht="42" customHeight="1" x14ac:dyDescent="0.25">
      <c r="A1026" s="342" t="s">
        <v>403</v>
      </c>
      <c r="B1026" s="552"/>
      <c r="C1026" s="565"/>
      <c r="D1026" s="565"/>
      <c r="E1026" s="565"/>
      <c r="F1026" s="565"/>
      <c r="G1026" s="565"/>
      <c r="H1026" s="565"/>
      <c r="I1026" s="565"/>
      <c r="J1026" s="565"/>
      <c r="K1026" s="565"/>
      <c r="L1026" s="565"/>
      <c r="M1026" s="553"/>
    </row>
    <row r="1027" spans="1:13" x14ac:dyDescent="0.25">
      <c r="A1027" s="278" t="s">
        <v>448</v>
      </c>
      <c r="B1027" s="552"/>
      <c r="C1027" s="565"/>
      <c r="D1027" s="565"/>
      <c r="E1027" s="565"/>
      <c r="F1027" s="565"/>
      <c r="G1027" s="565"/>
      <c r="H1027" s="565"/>
      <c r="I1027" s="565"/>
      <c r="J1027" s="565"/>
      <c r="K1027" s="565"/>
      <c r="L1027" s="565"/>
      <c r="M1027" s="553"/>
    </row>
    <row r="1028" spans="1:13" x14ac:dyDescent="0.25">
      <c r="A1028" s="577" t="s">
        <v>564</v>
      </c>
      <c r="B1028" s="578"/>
      <c r="C1028" s="579"/>
      <c r="D1028" s="586" t="s">
        <v>565</v>
      </c>
      <c r="E1028" s="578"/>
      <c r="F1028" s="578"/>
      <c r="G1028" s="578"/>
      <c r="H1028" s="578"/>
      <c r="I1028" s="579"/>
      <c r="J1028" s="586" t="s">
        <v>566</v>
      </c>
      <c r="K1028" s="578"/>
      <c r="L1028" s="578"/>
      <c r="M1028" s="589"/>
    </row>
    <row r="1029" spans="1:13" x14ac:dyDescent="0.25">
      <c r="A1029" s="580"/>
      <c r="B1029" s="581"/>
      <c r="C1029" s="582"/>
      <c r="D1029" s="587"/>
      <c r="E1029" s="581"/>
      <c r="F1029" s="581"/>
      <c r="G1029" s="581"/>
      <c r="H1029" s="581"/>
      <c r="I1029" s="582"/>
      <c r="J1029" s="587"/>
      <c r="K1029" s="581"/>
      <c r="L1029" s="581"/>
      <c r="M1029" s="590"/>
    </row>
    <row r="1030" spans="1:13" x14ac:dyDescent="0.25">
      <c r="A1030" s="580"/>
      <c r="B1030" s="581"/>
      <c r="C1030" s="582"/>
      <c r="D1030" s="587"/>
      <c r="E1030" s="581"/>
      <c r="F1030" s="581"/>
      <c r="G1030" s="581"/>
      <c r="H1030" s="581"/>
      <c r="I1030" s="582"/>
      <c r="J1030" s="587"/>
      <c r="K1030" s="581"/>
      <c r="L1030" s="581"/>
      <c r="M1030" s="590"/>
    </row>
    <row r="1031" spans="1:13" x14ac:dyDescent="0.25">
      <c r="A1031" s="583"/>
      <c r="B1031" s="584"/>
      <c r="C1031" s="585"/>
      <c r="D1031" s="588"/>
      <c r="E1031" s="584"/>
      <c r="F1031" s="584"/>
      <c r="G1031" s="584"/>
      <c r="H1031" s="584"/>
      <c r="I1031" s="585"/>
      <c r="J1031" s="588"/>
      <c r="K1031" s="584"/>
      <c r="L1031" s="584"/>
      <c r="M1031" s="591"/>
    </row>
    <row r="1032" spans="1:13" x14ac:dyDescent="0.25">
      <c r="A1032" s="596" t="s">
        <v>449</v>
      </c>
      <c r="B1032" s="597"/>
      <c r="C1032" s="597"/>
      <c r="D1032" s="597"/>
      <c r="E1032" s="597"/>
      <c r="F1032" s="597"/>
      <c r="G1032" s="598"/>
      <c r="H1032" s="599" t="s">
        <v>450</v>
      </c>
      <c r="I1032" s="597"/>
      <c r="J1032" s="597"/>
      <c r="K1032" s="597"/>
      <c r="L1032" s="597"/>
      <c r="M1032" s="600"/>
    </row>
    <row r="1033" spans="1:13" x14ac:dyDescent="0.25">
      <c r="A1033" s="297" t="s">
        <v>451</v>
      </c>
      <c r="B1033" s="599" t="s">
        <v>20</v>
      </c>
      <c r="C1033" s="598"/>
      <c r="D1033" s="83" t="s">
        <v>451</v>
      </c>
      <c r="E1033" s="123"/>
      <c r="F1033" s="599" t="s">
        <v>20</v>
      </c>
      <c r="G1033" s="598"/>
      <c r="H1033" s="298"/>
      <c r="I1033" s="298"/>
      <c r="J1033" s="299" t="s">
        <v>452</v>
      </c>
      <c r="K1033" s="298"/>
      <c r="L1033" s="299" t="s">
        <v>20</v>
      </c>
      <c r="M1033" s="300"/>
    </row>
    <row r="1034" spans="1:13" x14ac:dyDescent="0.25">
      <c r="A1034" s="301" t="s">
        <v>453</v>
      </c>
      <c r="B1034" s="594" t="s">
        <v>454</v>
      </c>
      <c r="C1034" s="595"/>
      <c r="D1034" s="594" t="s">
        <v>455</v>
      </c>
      <c r="E1034" s="595"/>
      <c r="F1034" s="594" t="s">
        <v>456</v>
      </c>
      <c r="G1034" s="595"/>
      <c r="H1034" s="298"/>
      <c r="I1034" s="298"/>
      <c r="J1034" s="594">
        <v>3</v>
      </c>
      <c r="K1034" s="595"/>
      <c r="L1034" s="123" t="s">
        <v>457</v>
      </c>
      <c r="M1034" s="300"/>
    </row>
    <row r="1035" spans="1:13" x14ac:dyDescent="0.25">
      <c r="A1035" s="301" t="s">
        <v>458</v>
      </c>
      <c r="B1035" s="594" t="s">
        <v>459</v>
      </c>
      <c r="C1035" s="595"/>
      <c r="D1035" s="594" t="s">
        <v>460</v>
      </c>
      <c r="E1035" s="595"/>
      <c r="F1035" s="594" t="s">
        <v>461</v>
      </c>
      <c r="G1035" s="595"/>
      <c r="H1035" s="298"/>
      <c r="I1035" s="298"/>
      <c r="J1035" s="594">
        <v>2</v>
      </c>
      <c r="K1035" s="595"/>
      <c r="L1035" s="123" t="s">
        <v>462</v>
      </c>
      <c r="M1035" s="300"/>
    </row>
    <row r="1036" spans="1:13" x14ac:dyDescent="0.25">
      <c r="A1036" s="301" t="s">
        <v>463</v>
      </c>
      <c r="B1036" s="594" t="s">
        <v>464</v>
      </c>
      <c r="C1036" s="595"/>
      <c r="D1036" s="594" t="s">
        <v>465</v>
      </c>
      <c r="E1036" s="595"/>
      <c r="F1036" s="594" t="s">
        <v>466</v>
      </c>
      <c r="G1036" s="595"/>
      <c r="H1036" s="298"/>
      <c r="I1036" s="298"/>
      <c r="J1036" s="594">
        <v>1</v>
      </c>
      <c r="K1036" s="595"/>
      <c r="L1036" s="123" t="s">
        <v>467</v>
      </c>
      <c r="M1036" s="300"/>
    </row>
    <row r="1037" spans="1:13" ht="15.75" thickBot="1" x14ac:dyDescent="0.3">
      <c r="A1037" s="302" t="s">
        <v>468</v>
      </c>
      <c r="B1037" s="592" t="s">
        <v>469</v>
      </c>
      <c r="C1037" s="593"/>
      <c r="D1037" s="592" t="s">
        <v>470</v>
      </c>
      <c r="E1037" s="593"/>
      <c r="F1037" s="592" t="s">
        <v>471</v>
      </c>
      <c r="G1037" s="593"/>
      <c r="H1037" s="303"/>
      <c r="I1037" s="303"/>
      <c r="J1037" s="303"/>
      <c r="K1037" s="303"/>
      <c r="L1037" s="303"/>
      <c r="M1037" s="304"/>
    </row>
    <row r="1040" spans="1:13" ht="15.75" thickBot="1" x14ac:dyDescent="0.3"/>
    <row r="1041" spans="1:14" ht="15.75" x14ac:dyDescent="0.25">
      <c r="A1041" s="267"/>
      <c r="B1041" s="536" t="s">
        <v>518</v>
      </c>
      <c r="C1041" s="536"/>
      <c r="D1041" s="536"/>
      <c r="E1041" s="536"/>
      <c r="F1041" s="536"/>
      <c r="G1041" s="536"/>
      <c r="H1041" s="536"/>
      <c r="I1041" s="537"/>
      <c r="J1041" s="538" t="s">
        <v>519</v>
      </c>
      <c r="K1041" s="536"/>
      <c r="L1041" s="536"/>
      <c r="M1041" s="539"/>
    </row>
    <row r="1042" spans="1:14" ht="21" x14ac:dyDescent="0.35">
      <c r="A1042" s="540" t="s">
        <v>520</v>
      </c>
      <c r="B1042" s="541"/>
      <c r="C1042" s="541"/>
      <c r="D1042" s="541"/>
      <c r="E1042" s="541"/>
      <c r="F1042" s="541"/>
      <c r="G1042" s="541"/>
      <c r="H1042" s="541"/>
      <c r="I1042" s="541"/>
      <c r="J1042" s="541"/>
      <c r="K1042" s="541"/>
      <c r="L1042" s="541"/>
      <c r="M1042" s="542"/>
    </row>
    <row r="1043" spans="1:14" ht="21" x14ac:dyDescent="0.35">
      <c r="A1043" s="268"/>
      <c r="B1043" s="543" t="s">
        <v>521</v>
      </c>
      <c r="C1043" s="543"/>
      <c r="D1043" s="543"/>
      <c r="E1043" s="544"/>
      <c r="F1043" s="269" t="s">
        <v>522</v>
      </c>
      <c r="G1043" s="269"/>
      <c r="H1043" s="545" t="s">
        <v>523</v>
      </c>
      <c r="I1043" s="543"/>
      <c r="J1043" s="544"/>
      <c r="K1043" s="270" t="s">
        <v>524</v>
      </c>
      <c r="L1043" s="12"/>
      <c r="M1043" s="271"/>
    </row>
    <row r="1044" spans="1:14" x14ac:dyDescent="0.25">
      <c r="A1044" s="546" t="s">
        <v>525</v>
      </c>
      <c r="B1044" s="543"/>
      <c r="C1044" s="543"/>
      <c r="D1044" s="543"/>
      <c r="E1044" s="543"/>
      <c r="F1044" s="543"/>
      <c r="G1044" s="543"/>
      <c r="H1044" s="543"/>
      <c r="I1044" s="543"/>
      <c r="J1044" s="543"/>
      <c r="K1044" s="543"/>
      <c r="L1044" s="543"/>
      <c r="M1044" s="547"/>
    </row>
    <row r="1045" spans="1:14" x14ac:dyDescent="0.25">
      <c r="A1045" s="562" t="s">
        <v>526</v>
      </c>
      <c r="B1045" s="560"/>
      <c r="C1045" s="560"/>
      <c r="D1045" s="560"/>
      <c r="E1045" s="560"/>
      <c r="F1045" s="560"/>
      <c r="G1045" s="560"/>
      <c r="H1045" s="560"/>
      <c r="I1045" s="560"/>
      <c r="J1045" s="560"/>
      <c r="K1045" s="560"/>
      <c r="L1045" s="560"/>
      <c r="M1045" s="561"/>
    </row>
    <row r="1046" spans="1:14" x14ac:dyDescent="0.25">
      <c r="A1046" s="554" t="s">
        <v>527</v>
      </c>
      <c r="B1046" s="555"/>
      <c r="C1046" s="559" t="s">
        <v>632</v>
      </c>
      <c r="D1046" s="560"/>
      <c r="E1046" s="560"/>
      <c r="F1046" s="560"/>
      <c r="G1046" s="563"/>
      <c r="H1046" s="273" t="s">
        <v>529</v>
      </c>
      <c r="I1046" s="272"/>
      <c r="J1046" s="545">
        <v>21</v>
      </c>
      <c r="K1046" s="543"/>
      <c r="L1046" s="543"/>
      <c r="M1046" s="547"/>
    </row>
    <row r="1047" spans="1:14" x14ac:dyDescent="0.25">
      <c r="A1047" s="554" t="s">
        <v>530</v>
      </c>
      <c r="B1047" s="555"/>
      <c r="C1047" s="559" t="s">
        <v>399</v>
      </c>
      <c r="D1047" s="560"/>
      <c r="E1047" s="560"/>
      <c r="F1047" s="560"/>
      <c r="G1047" s="563"/>
      <c r="H1047" s="273" t="s">
        <v>531</v>
      </c>
      <c r="I1047" s="272"/>
      <c r="J1047" s="559" t="s">
        <v>313</v>
      </c>
      <c r="K1047" s="560"/>
      <c r="L1047" s="560"/>
      <c r="M1047" s="561"/>
    </row>
    <row r="1048" spans="1:14" x14ac:dyDescent="0.25">
      <c r="A1048" s="554" t="s">
        <v>532</v>
      </c>
      <c r="B1048" s="555"/>
      <c r="C1048" s="556">
        <v>41402</v>
      </c>
      <c r="D1048" s="557"/>
      <c r="E1048" s="557"/>
      <c r="F1048" s="557"/>
      <c r="G1048" s="558"/>
      <c r="H1048" s="273" t="s">
        <v>533</v>
      </c>
      <c r="I1048" s="272"/>
      <c r="J1048" s="559">
        <v>8082763261</v>
      </c>
      <c r="K1048" s="560"/>
      <c r="L1048" s="560"/>
      <c r="M1048" s="561"/>
    </row>
    <row r="1049" spans="1:14" x14ac:dyDescent="0.25">
      <c r="A1049" s="554" t="s">
        <v>534</v>
      </c>
      <c r="B1049" s="555"/>
      <c r="C1049" s="559" t="s">
        <v>633</v>
      </c>
      <c r="D1049" s="560"/>
      <c r="E1049" s="560"/>
      <c r="F1049" s="560"/>
      <c r="G1049" s="561"/>
      <c r="H1049" s="562" t="s">
        <v>18</v>
      </c>
      <c r="I1049" s="563"/>
      <c r="J1049" s="559" t="s">
        <v>634</v>
      </c>
      <c r="K1049" s="560"/>
      <c r="L1049" s="560"/>
      <c r="M1049" s="561"/>
    </row>
    <row r="1050" spans="1:14" x14ac:dyDescent="0.25">
      <c r="A1050" s="546" t="s">
        <v>535</v>
      </c>
      <c r="B1050" s="543"/>
      <c r="C1050" s="543"/>
      <c r="D1050" s="543"/>
      <c r="E1050" s="543"/>
      <c r="F1050" s="543"/>
      <c r="G1050" s="543"/>
      <c r="H1050" s="543"/>
      <c r="I1050" s="543"/>
      <c r="J1050" s="543"/>
      <c r="K1050" s="543"/>
      <c r="L1050" s="543"/>
      <c r="M1050" s="547"/>
    </row>
    <row r="1051" spans="1:14" x14ac:dyDescent="0.25">
      <c r="A1051" s="548" t="s">
        <v>536</v>
      </c>
      <c r="B1051" s="545" t="s">
        <v>537</v>
      </c>
      <c r="C1051" s="543"/>
      <c r="D1051" s="543"/>
      <c r="E1051" s="543"/>
      <c r="F1051" s="543"/>
      <c r="G1051" s="544"/>
      <c r="H1051" s="545" t="s">
        <v>538</v>
      </c>
      <c r="I1051" s="543"/>
      <c r="J1051" s="543"/>
      <c r="K1051" s="543"/>
      <c r="L1051" s="543"/>
      <c r="M1051" s="547"/>
    </row>
    <row r="1052" spans="1:14" ht="30" x14ac:dyDescent="0.25">
      <c r="A1052" s="549"/>
      <c r="B1052" s="274" t="s">
        <v>539</v>
      </c>
      <c r="C1052" s="274" t="s">
        <v>540</v>
      </c>
      <c r="D1052" s="274" t="s">
        <v>541</v>
      </c>
      <c r="E1052" s="274" t="s">
        <v>542</v>
      </c>
      <c r="F1052" s="274">
        <v>100</v>
      </c>
      <c r="G1052" s="276" t="s">
        <v>20</v>
      </c>
      <c r="H1052" s="274" t="s">
        <v>543</v>
      </c>
      <c r="I1052" s="274" t="s">
        <v>540</v>
      </c>
      <c r="J1052" s="274" t="s">
        <v>587</v>
      </c>
      <c r="K1052" s="274" t="s">
        <v>544</v>
      </c>
      <c r="L1052" s="274">
        <v>100</v>
      </c>
      <c r="M1052" s="277" t="s">
        <v>20</v>
      </c>
    </row>
    <row r="1053" spans="1:14" ht="15.75" x14ac:dyDescent="0.25">
      <c r="A1053" s="278" t="s">
        <v>11</v>
      </c>
      <c r="B1053" s="35">
        <v>4.75</v>
      </c>
      <c r="C1053" s="35">
        <v>3.5</v>
      </c>
      <c r="D1053" s="35">
        <v>4</v>
      </c>
      <c r="E1053" s="314">
        <v>50.5</v>
      </c>
      <c r="F1053" s="280">
        <f t="shared" ref="F1053" si="137">SUM(B1053:E1053)</f>
        <v>62.75</v>
      </c>
      <c r="G1053" s="37" t="str">
        <f t="shared" ref="G1053:G1057" si="138">IF(F1053&gt;=91,"A1",IF(F1053&gt;=81,"A2",IF(F1053&gt;=71,"B1",IF(F1053&gt;=61,"B2",IF(F1053&gt;=51,"C1",IF(F1053&gt;=41,"C2",IF(F1053&gt;=33,"D","E")))))))</f>
        <v>B2</v>
      </c>
      <c r="H1053" s="35">
        <v>6.5</v>
      </c>
      <c r="I1053" s="35">
        <v>4</v>
      </c>
      <c r="J1053" s="35">
        <v>4</v>
      </c>
      <c r="K1053" s="284">
        <v>59</v>
      </c>
      <c r="L1053" s="280">
        <f t="shared" ref="L1053" si="139">SUM(H1053:K1053)</f>
        <v>73.5</v>
      </c>
      <c r="M1053" s="424" t="str">
        <f t="shared" ref="M1053:M1057" si="140">IF(L1053&gt;=91,"A1",IF(L1053&gt;=81,"A2",IF(L1053&gt;=71,"B1",IF(L1053&gt;=61,"B2",IF(L1053&gt;=51,"C1",IF(L1053&gt;=41,"C2",IF(L1053&gt;=33,"D","E")))))))</f>
        <v>B1</v>
      </c>
      <c r="N1053" s="29"/>
    </row>
    <row r="1054" spans="1:14" ht="15.75" x14ac:dyDescent="0.25">
      <c r="A1054" s="278" t="s">
        <v>12</v>
      </c>
      <c r="B1054" s="314">
        <v>8</v>
      </c>
      <c r="C1054" s="35">
        <v>4</v>
      </c>
      <c r="D1054" s="35">
        <v>4.5</v>
      </c>
      <c r="E1054" s="35">
        <v>61</v>
      </c>
      <c r="F1054" s="280">
        <f t="shared" ref="F1054:F1057" si="141">(B1054+C1054+D1054+E1054)</f>
        <v>77.5</v>
      </c>
      <c r="G1054" s="37" t="str">
        <f t="shared" si="138"/>
        <v>B1</v>
      </c>
      <c r="H1054" s="35">
        <v>8.5</v>
      </c>
      <c r="I1054" s="35">
        <v>3</v>
      </c>
      <c r="J1054" s="35">
        <v>4</v>
      </c>
      <c r="K1054" s="283">
        <v>65</v>
      </c>
      <c r="L1054" s="280">
        <f t="shared" ref="L1054:L1057" si="142">SUM(H1054:K1054)</f>
        <v>80.5</v>
      </c>
      <c r="M1054" s="424" t="str">
        <f t="shared" si="140"/>
        <v>B1</v>
      </c>
      <c r="N1054" s="29"/>
    </row>
    <row r="1055" spans="1:14" ht="15.75" x14ac:dyDescent="0.25">
      <c r="A1055" s="278" t="s">
        <v>545</v>
      </c>
      <c r="B1055" s="35">
        <v>5</v>
      </c>
      <c r="C1055" s="35">
        <v>4</v>
      </c>
      <c r="D1055" s="35">
        <v>4</v>
      </c>
      <c r="E1055" s="35">
        <v>34.5</v>
      </c>
      <c r="F1055" s="37">
        <f t="shared" si="141"/>
        <v>47.5</v>
      </c>
      <c r="G1055" s="37" t="str">
        <f t="shared" si="138"/>
        <v>C2</v>
      </c>
      <c r="H1055" s="35">
        <v>8.5</v>
      </c>
      <c r="I1055" s="35">
        <v>4</v>
      </c>
      <c r="J1055" s="35">
        <v>4</v>
      </c>
      <c r="K1055" s="283">
        <v>52</v>
      </c>
      <c r="L1055" s="280">
        <f t="shared" si="142"/>
        <v>68.5</v>
      </c>
      <c r="M1055" s="424" t="str">
        <f t="shared" si="140"/>
        <v>B2</v>
      </c>
      <c r="N1055" s="29"/>
    </row>
    <row r="1056" spans="1:14" ht="15.75" x14ac:dyDescent="0.25">
      <c r="A1056" s="278" t="s">
        <v>23</v>
      </c>
      <c r="B1056" s="35">
        <v>4</v>
      </c>
      <c r="C1056" s="35">
        <v>3</v>
      </c>
      <c r="D1056" s="35">
        <v>4</v>
      </c>
      <c r="E1056" s="35">
        <v>27</v>
      </c>
      <c r="F1056" s="37">
        <f t="shared" si="141"/>
        <v>38</v>
      </c>
      <c r="G1056" s="37" t="str">
        <f t="shared" si="138"/>
        <v>D</v>
      </c>
      <c r="H1056" s="282">
        <v>4.75</v>
      </c>
      <c r="I1056" s="327">
        <v>4</v>
      </c>
      <c r="J1056" s="284">
        <v>5</v>
      </c>
      <c r="K1056" s="283">
        <v>55.5</v>
      </c>
      <c r="L1056" s="280">
        <f t="shared" si="142"/>
        <v>69.25</v>
      </c>
      <c r="M1056" s="425" t="str">
        <f t="shared" si="140"/>
        <v>B2</v>
      </c>
      <c r="N1056" s="29"/>
    </row>
    <row r="1057" spans="1:14" ht="15.75" x14ac:dyDescent="0.25">
      <c r="A1057" s="278" t="s">
        <v>26</v>
      </c>
      <c r="B1057" s="35">
        <v>7.25</v>
      </c>
      <c r="C1057" s="35">
        <v>3</v>
      </c>
      <c r="D1057" s="35">
        <v>4</v>
      </c>
      <c r="E1057" s="35">
        <v>49.5</v>
      </c>
      <c r="F1057" s="280">
        <f t="shared" si="141"/>
        <v>63.75</v>
      </c>
      <c r="G1057" s="37" t="str">
        <f t="shared" si="138"/>
        <v>B2</v>
      </c>
      <c r="H1057" s="282">
        <v>8.5</v>
      </c>
      <c r="I1057" s="35">
        <v>3</v>
      </c>
      <c r="J1057" s="35">
        <v>4</v>
      </c>
      <c r="K1057" s="283">
        <v>54</v>
      </c>
      <c r="L1057" s="280">
        <f t="shared" si="142"/>
        <v>69.5</v>
      </c>
      <c r="M1057" s="424" t="str">
        <f t="shared" si="140"/>
        <v>B2</v>
      </c>
      <c r="N1057" s="29"/>
    </row>
    <row r="1058" spans="1:14" ht="15.75" x14ac:dyDescent="0.25">
      <c r="A1058" s="278" t="s">
        <v>510</v>
      </c>
      <c r="B1058" s="9"/>
      <c r="C1058" s="9"/>
      <c r="D1058" s="9"/>
      <c r="E1058" s="311">
        <v>48.5</v>
      </c>
      <c r="F1058" s="38"/>
      <c r="G1058" s="9"/>
      <c r="H1058" s="9"/>
      <c r="I1058" s="9"/>
      <c r="J1058" s="9"/>
      <c r="K1058" s="9">
        <v>47</v>
      </c>
      <c r="L1058" s="9"/>
      <c r="M1058" s="338"/>
    </row>
    <row r="1059" spans="1:14" x14ac:dyDescent="0.25">
      <c r="A1059" s="278" t="s">
        <v>546</v>
      </c>
      <c r="B1059" s="9"/>
      <c r="C1059" s="9"/>
      <c r="D1059" s="9"/>
      <c r="E1059" s="11">
        <v>26</v>
      </c>
      <c r="F1059" s="9"/>
      <c r="G1059" s="9"/>
      <c r="H1059" s="9"/>
      <c r="I1059" s="9"/>
      <c r="J1059" s="9"/>
      <c r="K1059" s="11">
        <v>31</v>
      </c>
      <c r="L1059" s="9"/>
      <c r="M1059" s="338"/>
    </row>
    <row r="1060" spans="1:14" x14ac:dyDescent="0.25">
      <c r="A1060" s="278" t="s">
        <v>547</v>
      </c>
      <c r="B1060" s="9"/>
      <c r="C1060" s="9"/>
      <c r="D1060" s="9"/>
      <c r="E1060" s="9">
        <v>13</v>
      </c>
      <c r="F1060" s="9"/>
      <c r="G1060" s="9"/>
      <c r="H1060" s="9"/>
      <c r="I1060" s="9"/>
      <c r="J1060" s="9"/>
      <c r="K1060" s="9">
        <v>46</v>
      </c>
      <c r="L1060" s="9"/>
      <c r="M1060" s="338"/>
    </row>
    <row r="1061" spans="1:14" x14ac:dyDescent="0.25">
      <c r="A1061" s="278" t="s">
        <v>571</v>
      </c>
      <c r="B1061" s="9"/>
      <c r="C1061" s="9"/>
      <c r="D1061" s="9"/>
      <c r="E1061" s="9">
        <v>37</v>
      </c>
      <c r="F1061" s="9"/>
      <c r="G1061" s="9"/>
      <c r="H1061" s="9"/>
      <c r="I1061" s="9"/>
      <c r="J1061" s="9"/>
      <c r="K1061" s="9">
        <v>40.5</v>
      </c>
      <c r="L1061" s="9"/>
      <c r="M1061" s="338"/>
    </row>
    <row r="1062" spans="1:14" ht="26.25" x14ac:dyDescent="0.25">
      <c r="A1062" s="278" t="s">
        <v>549</v>
      </c>
      <c r="B1062" s="9">
        <v>500</v>
      </c>
      <c r="C1062" s="288" t="s">
        <v>550</v>
      </c>
      <c r="D1062" s="289">
        <f>(F1053+F1054+F1055+F1056+F1057)</f>
        <v>289.5</v>
      </c>
      <c r="E1062" s="290"/>
      <c r="F1062" s="288" t="s">
        <v>551</v>
      </c>
      <c r="G1062" s="289">
        <f>(D1062/500)*100</f>
        <v>57.9</v>
      </c>
      <c r="H1062" s="290"/>
      <c r="I1062" s="291"/>
      <c r="J1062" s="550" t="s">
        <v>552</v>
      </c>
      <c r="K1062" s="551"/>
      <c r="L1062" s="552" t="str">
        <f>IF(G1062&gt;=91,"A1",IF(G1062&gt;=81,"A2",IF(G1062&gt;=71,"B1",IF(G1062&gt;=61,"B2",IF(G1062&gt;=51,"C1",IF(G1062&gt;=41,"C2",IF(G1062&gt;=33,"D","E")))))))</f>
        <v>C1</v>
      </c>
      <c r="M1062" s="553" t="str">
        <f t="shared" ref="M1062:M1064" si="143">IF(K1062&gt;=91,"A1",IF(K1062&gt;=81,"A2",IF(K1062&gt;=71,"B1",IF(K1062&gt;=61,"B2",IF(K1062&gt;=51,"C1",IF(K1062&gt;=41,"C2",IF(K1062&gt;=33,"D","E")))))))</f>
        <v>E</v>
      </c>
    </row>
    <row r="1063" spans="1:14" ht="27.6" customHeight="1" x14ac:dyDescent="0.25">
      <c r="A1063" s="292" t="s">
        <v>553</v>
      </c>
      <c r="B1063" s="9">
        <v>500</v>
      </c>
      <c r="C1063" s="288" t="s">
        <v>554</v>
      </c>
      <c r="D1063" s="289">
        <f>(L1053+L1054+L1055+L1056+L1057)</f>
        <v>361.25</v>
      </c>
      <c r="E1063" s="290"/>
      <c r="F1063" s="288" t="s">
        <v>555</v>
      </c>
      <c r="G1063" s="289">
        <f>D1063/500*100</f>
        <v>72.25</v>
      </c>
      <c r="H1063" s="289"/>
      <c r="I1063" s="293"/>
      <c r="J1063" s="550" t="s">
        <v>556</v>
      </c>
      <c r="K1063" s="551"/>
      <c r="L1063" s="552" t="str">
        <f>IF(G1063&gt;=91,"A1",IF(G1063&gt;=81,"A2",IF(G1063&gt;=71,"B1",IF(G1063&gt;=61,"B2",IF(G1063&gt;=51,"C1",IF(G1063&gt;=41,"C2",IF(G1063&gt;=33,"D","E")))))))</f>
        <v>B1</v>
      </c>
      <c r="M1063" s="553" t="str">
        <f t="shared" si="143"/>
        <v>E</v>
      </c>
    </row>
    <row r="1064" spans="1:14" x14ac:dyDescent="0.25">
      <c r="A1064" s="294" t="s">
        <v>557</v>
      </c>
      <c r="B1064" s="276">
        <v>1000</v>
      </c>
      <c r="C1064" s="276">
        <f>SUM(D1062:D1063)</f>
        <v>650.75</v>
      </c>
      <c r="D1064" s="567"/>
      <c r="E1064" s="568"/>
      <c r="F1064" s="295" t="s">
        <v>558</v>
      </c>
      <c r="G1064" s="295"/>
      <c r="H1064" s="295"/>
      <c r="I1064" s="330">
        <f>(C1064/1000)*100</f>
        <v>65.075000000000003</v>
      </c>
      <c r="J1064" s="295" t="s">
        <v>559</v>
      </c>
      <c r="K1064" s="295"/>
      <c r="L1064" s="569" t="str">
        <f>IF(I1064&gt;=91,"A1",IF(I1064&gt;=81,"A2",IF(I1064&gt;=71,"B1",IF(I1064&gt;=61,"B2",IF(I1064&gt;=51,"C1",IF(I1064&gt;=41,"C2",IF(I1064&gt;=33,"D","E")))))))</f>
        <v>B2</v>
      </c>
      <c r="M1064" s="570" t="str">
        <f t="shared" si="143"/>
        <v>E</v>
      </c>
    </row>
    <row r="1065" spans="1:14" x14ac:dyDescent="0.25">
      <c r="A1065" s="571" t="s">
        <v>437</v>
      </c>
      <c r="B1065" s="572"/>
      <c r="C1065" s="572"/>
      <c r="D1065" s="572"/>
      <c r="E1065" s="572"/>
      <c r="F1065" s="572"/>
      <c r="G1065" s="572"/>
      <c r="H1065" s="572"/>
      <c r="I1065" s="572"/>
      <c r="J1065" s="572"/>
      <c r="K1065" s="572"/>
      <c r="L1065" s="572"/>
      <c r="M1065" s="573"/>
    </row>
    <row r="1066" spans="1:14" x14ac:dyDescent="0.25">
      <c r="A1066" s="546" t="s">
        <v>438</v>
      </c>
      <c r="B1066" s="543"/>
      <c r="C1066" s="543"/>
      <c r="D1066" s="543"/>
      <c r="E1066" s="543"/>
      <c r="F1066" s="543"/>
      <c r="G1066" s="543"/>
      <c r="H1066" s="543"/>
      <c r="I1066" s="543"/>
      <c r="J1066" s="543"/>
      <c r="K1066" s="543"/>
      <c r="L1066" s="543"/>
      <c r="M1066" s="547"/>
    </row>
    <row r="1067" spans="1:14" x14ac:dyDescent="0.25">
      <c r="A1067" s="546" t="s">
        <v>439</v>
      </c>
      <c r="B1067" s="543"/>
      <c r="C1067" s="543"/>
      <c r="D1067" s="543"/>
      <c r="E1067" s="544"/>
      <c r="F1067" s="545" t="s">
        <v>560</v>
      </c>
      <c r="G1067" s="543"/>
      <c r="H1067" s="543"/>
      <c r="I1067" s="543"/>
      <c r="J1067" s="544"/>
      <c r="K1067" s="545" t="s">
        <v>561</v>
      </c>
      <c r="L1067" s="543"/>
      <c r="M1067" s="547"/>
    </row>
    <row r="1068" spans="1:14" x14ac:dyDescent="0.25">
      <c r="A1068" s="562" t="s">
        <v>441</v>
      </c>
      <c r="B1068" s="560"/>
      <c r="C1068" s="560"/>
      <c r="D1068" s="560"/>
      <c r="E1068" s="563"/>
      <c r="F1068" s="552" t="s">
        <v>462</v>
      </c>
      <c r="G1068" s="565"/>
      <c r="H1068" s="565"/>
      <c r="I1068" s="565"/>
      <c r="J1068" s="566"/>
      <c r="K1068" s="552" t="s">
        <v>457</v>
      </c>
      <c r="L1068" s="565"/>
      <c r="M1068" s="553"/>
    </row>
    <row r="1069" spans="1:14" x14ac:dyDescent="0.25">
      <c r="A1069" s="546" t="s">
        <v>442</v>
      </c>
      <c r="B1069" s="543"/>
      <c r="C1069" s="543"/>
      <c r="D1069" s="543"/>
      <c r="E1069" s="543"/>
      <c r="F1069" s="543"/>
      <c r="G1069" s="543"/>
      <c r="H1069" s="543"/>
      <c r="I1069" s="543"/>
      <c r="J1069" s="543"/>
      <c r="K1069" s="543"/>
      <c r="L1069" s="543"/>
      <c r="M1069" s="547"/>
    </row>
    <row r="1070" spans="1:14" x14ac:dyDescent="0.25">
      <c r="A1070" s="546" t="s">
        <v>439</v>
      </c>
      <c r="B1070" s="543"/>
      <c r="C1070" s="543"/>
      <c r="D1070" s="543"/>
      <c r="E1070" s="544"/>
      <c r="F1070" s="545" t="s">
        <v>560</v>
      </c>
      <c r="G1070" s="543"/>
      <c r="H1070" s="543"/>
      <c r="I1070" s="543"/>
      <c r="J1070" s="544"/>
      <c r="K1070" s="545" t="s">
        <v>561</v>
      </c>
      <c r="L1070" s="543"/>
      <c r="M1070" s="547"/>
    </row>
    <row r="1071" spans="1:14" x14ac:dyDescent="0.25">
      <c r="A1071" s="554" t="s">
        <v>443</v>
      </c>
      <c r="B1071" s="564"/>
      <c r="C1071" s="564"/>
      <c r="D1071" s="564"/>
      <c r="E1071" s="555"/>
      <c r="F1071" s="552" t="s">
        <v>462</v>
      </c>
      <c r="G1071" s="565"/>
      <c r="H1071" s="565"/>
      <c r="I1071" s="565"/>
      <c r="J1071" s="566"/>
      <c r="K1071" s="552" t="s">
        <v>457</v>
      </c>
      <c r="L1071" s="565"/>
      <c r="M1071" s="553"/>
    </row>
    <row r="1072" spans="1:14" x14ac:dyDescent="0.25">
      <c r="A1072" s="554" t="s">
        <v>562</v>
      </c>
      <c r="B1072" s="564"/>
      <c r="C1072" s="564"/>
      <c r="D1072" s="564"/>
      <c r="E1072" s="555"/>
      <c r="F1072" s="552" t="s">
        <v>462</v>
      </c>
      <c r="G1072" s="565"/>
      <c r="H1072" s="565"/>
      <c r="I1072" s="565"/>
      <c r="J1072" s="566"/>
      <c r="K1072" s="552" t="s">
        <v>457</v>
      </c>
      <c r="L1072" s="565"/>
      <c r="M1072" s="553"/>
    </row>
    <row r="1073" spans="1:13" x14ac:dyDescent="0.25">
      <c r="A1073" s="562" t="s">
        <v>444</v>
      </c>
      <c r="B1073" s="560"/>
      <c r="C1073" s="560"/>
      <c r="D1073" s="560"/>
      <c r="E1073" s="563"/>
      <c r="F1073" s="552" t="s">
        <v>462</v>
      </c>
      <c r="G1073" s="565"/>
      <c r="H1073" s="565"/>
      <c r="I1073" s="565"/>
      <c r="J1073" s="566"/>
      <c r="K1073" s="552" t="s">
        <v>457</v>
      </c>
      <c r="L1073" s="565"/>
      <c r="M1073" s="553"/>
    </row>
    <row r="1074" spans="1:13" x14ac:dyDescent="0.25">
      <c r="A1074" s="562" t="s">
        <v>445</v>
      </c>
      <c r="B1074" s="560"/>
      <c r="C1074" s="560"/>
      <c r="D1074" s="560"/>
      <c r="E1074" s="563"/>
      <c r="F1074" s="552" t="s">
        <v>462</v>
      </c>
      <c r="G1074" s="565"/>
      <c r="H1074" s="565"/>
      <c r="I1074" s="565"/>
      <c r="J1074" s="566"/>
      <c r="K1074" s="552" t="s">
        <v>667</v>
      </c>
      <c r="L1074" s="565"/>
      <c r="M1074" s="553"/>
    </row>
    <row r="1075" spans="1:13" x14ac:dyDescent="0.25">
      <c r="A1075" s="546" t="s">
        <v>446</v>
      </c>
      <c r="B1075" s="543"/>
      <c r="C1075" s="543"/>
      <c r="D1075" s="543"/>
      <c r="E1075" s="543"/>
      <c r="F1075" s="543"/>
      <c r="G1075" s="543"/>
      <c r="H1075" s="543"/>
      <c r="I1075" s="543"/>
      <c r="J1075" s="543"/>
      <c r="K1075" s="543"/>
      <c r="L1075" s="543"/>
      <c r="M1075" s="547"/>
    </row>
    <row r="1076" spans="1:13" x14ac:dyDescent="0.25">
      <c r="A1076" s="546" t="s">
        <v>439</v>
      </c>
      <c r="B1076" s="543"/>
      <c r="C1076" s="543"/>
      <c r="D1076" s="543"/>
      <c r="E1076" s="544"/>
      <c r="F1076" s="545" t="s">
        <v>560</v>
      </c>
      <c r="G1076" s="543"/>
      <c r="H1076" s="543"/>
      <c r="I1076" s="543"/>
      <c r="J1076" s="544"/>
      <c r="K1076" s="545" t="s">
        <v>561</v>
      </c>
      <c r="L1076" s="543"/>
      <c r="M1076" s="547"/>
    </row>
    <row r="1077" spans="1:13" x14ac:dyDescent="0.25">
      <c r="A1077" s="562" t="s">
        <v>447</v>
      </c>
      <c r="B1077" s="560"/>
      <c r="C1077" s="560"/>
      <c r="D1077" s="560"/>
      <c r="E1077" s="560"/>
      <c r="F1077" s="563"/>
      <c r="G1077" s="545" t="s">
        <v>675</v>
      </c>
      <c r="H1077" s="543"/>
      <c r="I1077" s="543"/>
      <c r="J1077" s="543"/>
      <c r="K1077" s="543"/>
      <c r="L1077" s="543"/>
      <c r="M1077" s="547"/>
    </row>
    <row r="1078" spans="1:13" ht="42" customHeight="1" x14ac:dyDescent="0.25">
      <c r="A1078" s="342" t="s">
        <v>403</v>
      </c>
      <c r="B1078" s="552"/>
      <c r="C1078" s="565"/>
      <c r="D1078" s="565"/>
      <c r="E1078" s="565"/>
      <c r="F1078" s="565"/>
      <c r="G1078" s="565"/>
      <c r="H1078" s="565"/>
      <c r="I1078" s="565"/>
      <c r="J1078" s="565"/>
      <c r="K1078" s="565"/>
      <c r="L1078" s="565"/>
      <c r="M1078" s="553"/>
    </row>
    <row r="1079" spans="1:13" x14ac:dyDescent="0.25">
      <c r="A1079" s="278" t="s">
        <v>448</v>
      </c>
      <c r="B1079" s="552"/>
      <c r="C1079" s="565"/>
      <c r="D1079" s="565"/>
      <c r="E1079" s="565"/>
      <c r="F1079" s="565"/>
      <c r="G1079" s="565"/>
      <c r="H1079" s="565"/>
      <c r="I1079" s="565"/>
      <c r="J1079" s="565"/>
      <c r="K1079" s="565"/>
      <c r="L1079" s="565"/>
      <c r="M1079" s="553"/>
    </row>
    <row r="1080" spans="1:13" x14ac:dyDescent="0.25">
      <c r="A1080" s="577" t="s">
        <v>564</v>
      </c>
      <c r="B1080" s="578"/>
      <c r="C1080" s="579"/>
      <c r="D1080" s="586" t="s">
        <v>565</v>
      </c>
      <c r="E1080" s="578"/>
      <c r="F1080" s="578"/>
      <c r="G1080" s="578"/>
      <c r="H1080" s="578"/>
      <c r="I1080" s="579"/>
      <c r="J1080" s="586" t="s">
        <v>566</v>
      </c>
      <c r="K1080" s="578"/>
      <c r="L1080" s="578"/>
      <c r="M1080" s="589"/>
    </row>
    <row r="1081" spans="1:13" x14ac:dyDescent="0.25">
      <c r="A1081" s="580"/>
      <c r="B1081" s="581"/>
      <c r="C1081" s="582"/>
      <c r="D1081" s="587"/>
      <c r="E1081" s="581"/>
      <c r="F1081" s="581"/>
      <c r="G1081" s="581"/>
      <c r="H1081" s="581"/>
      <c r="I1081" s="582"/>
      <c r="J1081" s="587"/>
      <c r="K1081" s="581"/>
      <c r="L1081" s="581"/>
      <c r="M1081" s="590"/>
    </row>
    <row r="1082" spans="1:13" x14ac:dyDescent="0.25">
      <c r="A1082" s="580"/>
      <c r="B1082" s="581"/>
      <c r="C1082" s="582"/>
      <c r="D1082" s="587"/>
      <c r="E1082" s="581"/>
      <c r="F1082" s="581"/>
      <c r="G1082" s="581"/>
      <c r="H1082" s="581"/>
      <c r="I1082" s="582"/>
      <c r="J1082" s="587"/>
      <c r="K1082" s="581"/>
      <c r="L1082" s="581"/>
      <c r="M1082" s="590"/>
    </row>
    <row r="1083" spans="1:13" x14ac:dyDescent="0.25">
      <c r="A1083" s="583"/>
      <c r="B1083" s="584"/>
      <c r="C1083" s="585"/>
      <c r="D1083" s="588"/>
      <c r="E1083" s="584"/>
      <c r="F1083" s="584"/>
      <c r="G1083" s="584"/>
      <c r="H1083" s="584"/>
      <c r="I1083" s="585"/>
      <c r="J1083" s="588"/>
      <c r="K1083" s="584"/>
      <c r="L1083" s="584"/>
      <c r="M1083" s="591"/>
    </row>
    <row r="1084" spans="1:13" x14ac:dyDescent="0.25">
      <c r="A1084" s="596" t="s">
        <v>449</v>
      </c>
      <c r="B1084" s="597"/>
      <c r="C1084" s="597"/>
      <c r="D1084" s="597"/>
      <c r="E1084" s="597"/>
      <c r="F1084" s="597"/>
      <c r="G1084" s="598"/>
      <c r="H1084" s="599" t="s">
        <v>450</v>
      </c>
      <c r="I1084" s="597"/>
      <c r="J1084" s="597"/>
      <c r="K1084" s="597"/>
      <c r="L1084" s="597"/>
      <c r="M1084" s="600"/>
    </row>
    <row r="1085" spans="1:13" x14ac:dyDescent="0.25">
      <c r="A1085" s="297" t="s">
        <v>451</v>
      </c>
      <c r="B1085" s="599" t="s">
        <v>20</v>
      </c>
      <c r="C1085" s="598"/>
      <c r="D1085" s="83" t="s">
        <v>451</v>
      </c>
      <c r="E1085" s="123"/>
      <c r="F1085" s="599" t="s">
        <v>20</v>
      </c>
      <c r="G1085" s="598"/>
      <c r="H1085" s="298"/>
      <c r="I1085" s="298"/>
      <c r="J1085" s="299" t="s">
        <v>452</v>
      </c>
      <c r="K1085" s="298"/>
      <c r="L1085" s="299" t="s">
        <v>20</v>
      </c>
      <c r="M1085" s="300"/>
    </row>
    <row r="1086" spans="1:13" x14ac:dyDescent="0.25">
      <c r="A1086" s="301" t="s">
        <v>453</v>
      </c>
      <c r="B1086" s="594" t="s">
        <v>454</v>
      </c>
      <c r="C1086" s="595"/>
      <c r="D1086" s="594" t="s">
        <v>455</v>
      </c>
      <c r="E1086" s="595"/>
      <c r="F1086" s="594" t="s">
        <v>456</v>
      </c>
      <c r="G1086" s="595"/>
      <c r="H1086" s="298"/>
      <c r="I1086" s="298"/>
      <c r="J1086" s="594">
        <v>3</v>
      </c>
      <c r="K1086" s="595"/>
      <c r="L1086" s="123" t="s">
        <v>457</v>
      </c>
      <c r="M1086" s="300"/>
    </row>
    <row r="1087" spans="1:13" x14ac:dyDescent="0.25">
      <c r="A1087" s="301" t="s">
        <v>458</v>
      </c>
      <c r="B1087" s="594" t="s">
        <v>459</v>
      </c>
      <c r="C1087" s="595"/>
      <c r="D1087" s="594" t="s">
        <v>460</v>
      </c>
      <c r="E1087" s="595"/>
      <c r="F1087" s="594" t="s">
        <v>461</v>
      </c>
      <c r="G1087" s="595"/>
      <c r="H1087" s="298"/>
      <c r="I1087" s="298"/>
      <c r="J1087" s="594">
        <v>2</v>
      </c>
      <c r="K1087" s="595"/>
      <c r="L1087" s="123" t="s">
        <v>462</v>
      </c>
      <c r="M1087" s="300"/>
    </row>
    <row r="1088" spans="1:13" x14ac:dyDescent="0.25">
      <c r="A1088" s="301" t="s">
        <v>463</v>
      </c>
      <c r="B1088" s="594" t="s">
        <v>464</v>
      </c>
      <c r="C1088" s="595"/>
      <c r="D1088" s="594" t="s">
        <v>465</v>
      </c>
      <c r="E1088" s="595"/>
      <c r="F1088" s="594" t="s">
        <v>466</v>
      </c>
      <c r="G1088" s="595"/>
      <c r="H1088" s="298"/>
      <c r="I1088" s="298"/>
      <c r="J1088" s="594">
        <v>1</v>
      </c>
      <c r="K1088" s="595"/>
      <c r="L1088" s="123" t="s">
        <v>467</v>
      </c>
      <c r="M1088" s="300"/>
    </row>
    <row r="1089" spans="1:13" ht="15.75" thickBot="1" x14ac:dyDescent="0.3">
      <c r="A1089" s="302" t="s">
        <v>468</v>
      </c>
      <c r="B1089" s="592" t="s">
        <v>469</v>
      </c>
      <c r="C1089" s="593"/>
      <c r="D1089" s="592" t="s">
        <v>470</v>
      </c>
      <c r="E1089" s="593"/>
      <c r="F1089" s="592" t="s">
        <v>471</v>
      </c>
      <c r="G1089" s="593"/>
      <c r="H1089" s="303"/>
      <c r="I1089" s="303"/>
      <c r="J1089" s="303"/>
      <c r="K1089" s="303"/>
      <c r="L1089" s="303"/>
      <c r="M1089" s="304"/>
    </row>
    <row r="1092" spans="1:13" ht="15.75" thickBot="1" x14ac:dyDescent="0.3"/>
    <row r="1093" spans="1:13" ht="15.75" x14ac:dyDescent="0.25">
      <c r="A1093" s="267"/>
      <c r="B1093" s="536" t="s">
        <v>518</v>
      </c>
      <c r="C1093" s="536"/>
      <c r="D1093" s="536"/>
      <c r="E1093" s="536"/>
      <c r="F1093" s="536"/>
      <c r="G1093" s="536"/>
      <c r="H1093" s="536"/>
      <c r="I1093" s="537"/>
      <c r="J1093" s="538" t="s">
        <v>519</v>
      </c>
      <c r="K1093" s="536"/>
      <c r="L1093" s="536"/>
      <c r="M1093" s="539"/>
    </row>
    <row r="1094" spans="1:13" ht="21" x14ac:dyDescent="0.35">
      <c r="A1094" s="540" t="s">
        <v>520</v>
      </c>
      <c r="B1094" s="541"/>
      <c r="C1094" s="541"/>
      <c r="D1094" s="541"/>
      <c r="E1094" s="541"/>
      <c r="F1094" s="541"/>
      <c r="G1094" s="541"/>
      <c r="H1094" s="541"/>
      <c r="I1094" s="541"/>
      <c r="J1094" s="541"/>
      <c r="K1094" s="541"/>
      <c r="L1094" s="541"/>
      <c r="M1094" s="542"/>
    </row>
    <row r="1095" spans="1:13" ht="21" x14ac:dyDescent="0.35">
      <c r="A1095" s="268"/>
      <c r="B1095" s="543" t="s">
        <v>521</v>
      </c>
      <c r="C1095" s="543"/>
      <c r="D1095" s="543"/>
      <c r="E1095" s="544"/>
      <c r="F1095" s="269" t="s">
        <v>522</v>
      </c>
      <c r="G1095" s="269"/>
      <c r="H1095" s="545" t="s">
        <v>523</v>
      </c>
      <c r="I1095" s="543"/>
      <c r="J1095" s="544"/>
      <c r="K1095" s="270" t="s">
        <v>524</v>
      </c>
      <c r="L1095" s="12"/>
      <c r="M1095" s="271"/>
    </row>
    <row r="1096" spans="1:13" x14ac:dyDescent="0.25">
      <c r="A1096" s="546" t="s">
        <v>525</v>
      </c>
      <c r="B1096" s="543"/>
      <c r="C1096" s="543"/>
      <c r="D1096" s="543"/>
      <c r="E1096" s="543"/>
      <c r="F1096" s="543"/>
      <c r="G1096" s="543"/>
      <c r="H1096" s="543"/>
      <c r="I1096" s="543"/>
      <c r="J1096" s="543"/>
      <c r="K1096" s="543"/>
      <c r="L1096" s="543"/>
      <c r="M1096" s="547"/>
    </row>
    <row r="1097" spans="1:13" x14ac:dyDescent="0.25">
      <c r="A1097" s="562" t="s">
        <v>526</v>
      </c>
      <c r="B1097" s="560"/>
      <c r="C1097" s="560"/>
      <c r="D1097" s="560"/>
      <c r="E1097" s="560"/>
      <c r="F1097" s="560"/>
      <c r="G1097" s="560"/>
      <c r="H1097" s="560"/>
      <c r="I1097" s="560"/>
      <c r="J1097" s="560"/>
      <c r="K1097" s="560"/>
      <c r="L1097" s="560"/>
      <c r="M1097" s="561"/>
    </row>
    <row r="1098" spans="1:13" x14ac:dyDescent="0.25">
      <c r="A1098" s="554" t="s">
        <v>527</v>
      </c>
      <c r="B1098" s="555"/>
      <c r="C1098" s="559" t="s">
        <v>635</v>
      </c>
      <c r="D1098" s="560"/>
      <c r="E1098" s="560"/>
      <c r="F1098" s="560"/>
      <c r="G1098" s="563"/>
      <c r="H1098" s="273" t="s">
        <v>529</v>
      </c>
      <c r="I1098" s="272"/>
      <c r="J1098" s="545">
        <v>22</v>
      </c>
      <c r="K1098" s="543"/>
      <c r="L1098" s="543"/>
      <c r="M1098" s="547"/>
    </row>
    <row r="1099" spans="1:13" x14ac:dyDescent="0.25">
      <c r="A1099" s="554" t="s">
        <v>530</v>
      </c>
      <c r="B1099" s="555"/>
      <c r="C1099" s="559" t="s">
        <v>399</v>
      </c>
      <c r="D1099" s="560"/>
      <c r="E1099" s="560"/>
      <c r="F1099" s="560"/>
      <c r="G1099" s="563"/>
      <c r="H1099" s="273" t="s">
        <v>531</v>
      </c>
      <c r="I1099" s="272"/>
      <c r="J1099" s="559" t="s">
        <v>320</v>
      </c>
      <c r="K1099" s="560"/>
      <c r="L1099" s="560"/>
      <c r="M1099" s="561"/>
    </row>
    <row r="1100" spans="1:13" x14ac:dyDescent="0.25">
      <c r="A1100" s="554" t="s">
        <v>532</v>
      </c>
      <c r="B1100" s="555"/>
      <c r="C1100" s="556">
        <v>40607</v>
      </c>
      <c r="D1100" s="557"/>
      <c r="E1100" s="557"/>
      <c r="F1100" s="557"/>
      <c r="G1100" s="558"/>
      <c r="H1100" s="273" t="s">
        <v>533</v>
      </c>
      <c r="I1100" s="272"/>
      <c r="J1100" s="559">
        <v>9906032525</v>
      </c>
      <c r="K1100" s="560"/>
      <c r="L1100" s="560"/>
      <c r="M1100" s="561"/>
    </row>
    <row r="1101" spans="1:13" x14ac:dyDescent="0.25">
      <c r="A1101" s="554" t="s">
        <v>534</v>
      </c>
      <c r="B1101" s="555"/>
      <c r="C1101" s="559" t="s">
        <v>636</v>
      </c>
      <c r="D1101" s="560"/>
      <c r="E1101" s="560"/>
      <c r="F1101" s="560"/>
      <c r="G1101" s="561"/>
      <c r="H1101" s="562" t="s">
        <v>18</v>
      </c>
      <c r="I1101" s="563"/>
      <c r="J1101" s="559" t="s">
        <v>637</v>
      </c>
      <c r="K1101" s="560"/>
      <c r="L1101" s="560"/>
      <c r="M1101" s="561"/>
    </row>
    <row r="1102" spans="1:13" x14ac:dyDescent="0.25">
      <c r="A1102" s="546" t="s">
        <v>535</v>
      </c>
      <c r="B1102" s="543"/>
      <c r="C1102" s="543"/>
      <c r="D1102" s="543"/>
      <c r="E1102" s="543"/>
      <c r="F1102" s="543"/>
      <c r="G1102" s="543"/>
      <c r="H1102" s="543"/>
      <c r="I1102" s="543"/>
      <c r="J1102" s="543"/>
      <c r="K1102" s="543"/>
      <c r="L1102" s="543"/>
      <c r="M1102" s="547"/>
    </row>
    <row r="1103" spans="1:13" x14ac:dyDescent="0.25">
      <c r="A1103" s="548" t="s">
        <v>536</v>
      </c>
      <c r="B1103" s="545" t="s">
        <v>537</v>
      </c>
      <c r="C1103" s="543"/>
      <c r="D1103" s="543"/>
      <c r="E1103" s="543"/>
      <c r="F1103" s="543"/>
      <c r="G1103" s="544"/>
      <c r="H1103" s="545" t="s">
        <v>538</v>
      </c>
      <c r="I1103" s="543"/>
      <c r="J1103" s="543"/>
      <c r="K1103" s="543"/>
      <c r="L1103" s="543"/>
      <c r="M1103" s="547"/>
    </row>
    <row r="1104" spans="1:13" ht="30" x14ac:dyDescent="0.25">
      <c r="A1104" s="549"/>
      <c r="B1104" s="274" t="s">
        <v>539</v>
      </c>
      <c r="C1104" s="274" t="s">
        <v>540</v>
      </c>
      <c r="D1104" s="274" t="s">
        <v>541</v>
      </c>
      <c r="E1104" s="274" t="s">
        <v>542</v>
      </c>
      <c r="F1104" s="274">
        <v>100</v>
      </c>
      <c r="G1104" s="276" t="s">
        <v>20</v>
      </c>
      <c r="H1104" s="274" t="s">
        <v>543</v>
      </c>
      <c r="I1104" s="274" t="s">
        <v>540</v>
      </c>
      <c r="J1104" s="274" t="s">
        <v>587</v>
      </c>
      <c r="K1104" s="274" t="s">
        <v>544</v>
      </c>
      <c r="L1104" s="274">
        <v>100</v>
      </c>
      <c r="M1104" s="277" t="s">
        <v>20</v>
      </c>
    </row>
    <row r="1105" spans="1:13" ht="15.75" x14ac:dyDescent="0.25">
      <c r="A1105" s="278" t="s">
        <v>11</v>
      </c>
      <c r="B1105" s="35">
        <v>9.75</v>
      </c>
      <c r="C1105" s="35">
        <v>5</v>
      </c>
      <c r="D1105" s="35">
        <v>5</v>
      </c>
      <c r="E1105" s="314">
        <v>76.5</v>
      </c>
      <c r="F1105" s="280">
        <f t="shared" ref="F1105" si="144">SUM(B1105:E1105)</f>
        <v>96.25</v>
      </c>
      <c r="G1105" s="37" t="str">
        <f t="shared" ref="G1105:G1109" si="145">IF(F1105&gt;=91,"A1",IF(F1105&gt;=81,"A2",IF(F1105&gt;=71,"B1",IF(F1105&gt;=61,"B2",IF(F1105&gt;=51,"C1",IF(F1105&gt;=41,"C2",IF(F1105&gt;=33,"D","E")))))))</f>
        <v>A1</v>
      </c>
      <c r="H1105" s="35">
        <v>9.25</v>
      </c>
      <c r="I1105" s="35">
        <v>5</v>
      </c>
      <c r="J1105" s="35">
        <v>5</v>
      </c>
      <c r="K1105" s="281">
        <v>76.5</v>
      </c>
      <c r="L1105" s="280">
        <f t="shared" ref="L1105" si="146">SUM(H1105:K1105)</f>
        <v>95.75</v>
      </c>
      <c r="M1105" s="424" t="str">
        <f t="shared" ref="M1105:M1109" si="147">IF(L1105&gt;=91,"A1",IF(L1105&gt;=81,"A2",IF(L1105&gt;=71,"B1",IF(L1105&gt;=61,"B2",IF(L1105&gt;=51,"C1",IF(L1105&gt;=41,"C2",IF(L1105&gt;=33,"D","E")))))))</f>
        <v>A1</v>
      </c>
    </row>
    <row r="1106" spans="1:13" ht="15.75" x14ac:dyDescent="0.25">
      <c r="A1106" s="278" t="s">
        <v>12</v>
      </c>
      <c r="B1106" s="314">
        <v>8.75</v>
      </c>
      <c r="C1106" s="35">
        <v>5</v>
      </c>
      <c r="D1106" s="35">
        <v>5</v>
      </c>
      <c r="E1106" s="35">
        <v>73.5</v>
      </c>
      <c r="F1106" s="280">
        <f t="shared" ref="F1106:F1109" si="148">(B1106+C1106+D1106+E1106)</f>
        <v>92.25</v>
      </c>
      <c r="G1106" s="37" t="str">
        <f t="shared" si="145"/>
        <v>A1</v>
      </c>
      <c r="H1106" s="35">
        <v>9.75</v>
      </c>
      <c r="I1106" s="35">
        <v>5</v>
      </c>
      <c r="J1106" s="35">
        <v>5</v>
      </c>
      <c r="K1106" s="283">
        <v>73.5</v>
      </c>
      <c r="L1106" s="280">
        <f t="shared" ref="L1106:L1109" si="149">SUM(H1106:K1106)</f>
        <v>93.25</v>
      </c>
      <c r="M1106" s="424" t="str">
        <f t="shared" si="147"/>
        <v>A1</v>
      </c>
    </row>
    <row r="1107" spans="1:13" ht="15.75" x14ac:dyDescent="0.25">
      <c r="A1107" s="278" t="s">
        <v>545</v>
      </c>
      <c r="B1107" s="35">
        <v>8.5</v>
      </c>
      <c r="C1107" s="35">
        <v>5</v>
      </c>
      <c r="D1107" s="35">
        <v>5</v>
      </c>
      <c r="E1107" s="35">
        <v>78</v>
      </c>
      <c r="F1107" s="37">
        <f t="shared" si="148"/>
        <v>96.5</v>
      </c>
      <c r="G1107" s="37" t="str">
        <f t="shared" si="145"/>
        <v>A1</v>
      </c>
      <c r="H1107" s="35">
        <v>10</v>
      </c>
      <c r="I1107" s="35">
        <v>5</v>
      </c>
      <c r="J1107" s="35">
        <v>5</v>
      </c>
      <c r="K1107" s="283">
        <v>80</v>
      </c>
      <c r="L1107" s="339">
        <f t="shared" si="149"/>
        <v>100</v>
      </c>
      <c r="M1107" s="424" t="str">
        <f t="shared" si="147"/>
        <v>A1</v>
      </c>
    </row>
    <row r="1108" spans="1:13" ht="15.75" x14ac:dyDescent="0.25">
      <c r="A1108" s="278" t="s">
        <v>23</v>
      </c>
      <c r="B1108" s="35">
        <v>9</v>
      </c>
      <c r="C1108" s="35">
        <v>5</v>
      </c>
      <c r="D1108" s="35">
        <v>5</v>
      </c>
      <c r="E1108" s="35">
        <v>77</v>
      </c>
      <c r="F1108" s="37">
        <f t="shared" si="148"/>
        <v>96</v>
      </c>
      <c r="G1108" s="37" t="str">
        <f t="shared" si="145"/>
        <v>A1</v>
      </c>
      <c r="H1108" s="340">
        <v>9.625</v>
      </c>
      <c r="I1108" s="284">
        <v>5</v>
      </c>
      <c r="J1108" s="284">
        <v>5</v>
      </c>
      <c r="K1108" s="283">
        <v>77</v>
      </c>
      <c r="L1108" s="280">
        <f t="shared" si="149"/>
        <v>96.625</v>
      </c>
      <c r="M1108" s="425" t="str">
        <f t="shared" si="147"/>
        <v>A1</v>
      </c>
    </row>
    <row r="1109" spans="1:13" ht="15.75" x14ac:dyDescent="0.25">
      <c r="A1109" s="278" t="s">
        <v>26</v>
      </c>
      <c r="B1109" s="35">
        <v>10</v>
      </c>
      <c r="C1109" s="35">
        <v>5</v>
      </c>
      <c r="D1109" s="35">
        <v>5</v>
      </c>
      <c r="E1109" s="35">
        <v>77.5</v>
      </c>
      <c r="F1109" s="280">
        <f t="shared" si="148"/>
        <v>97.5</v>
      </c>
      <c r="G1109" s="37" t="str">
        <f t="shared" si="145"/>
        <v>A1</v>
      </c>
      <c r="H1109" s="282">
        <v>10</v>
      </c>
      <c r="I1109" s="35">
        <v>5</v>
      </c>
      <c r="J1109" s="35">
        <v>5</v>
      </c>
      <c r="K1109" s="283">
        <v>80</v>
      </c>
      <c r="L1109" s="339">
        <f t="shared" si="149"/>
        <v>100</v>
      </c>
      <c r="M1109" s="424" t="str">
        <f t="shared" si="147"/>
        <v>A1</v>
      </c>
    </row>
    <row r="1110" spans="1:13" ht="15.75" x14ac:dyDescent="0.25">
      <c r="A1110" s="278" t="s">
        <v>510</v>
      </c>
      <c r="B1110" s="35"/>
      <c r="C1110" s="35"/>
      <c r="D1110" s="35"/>
      <c r="E1110" s="328">
        <v>50</v>
      </c>
      <c r="F1110" s="285"/>
      <c r="G1110" s="35"/>
      <c r="H1110" s="35"/>
      <c r="I1110" s="35"/>
      <c r="J1110" s="35"/>
      <c r="K1110" s="35">
        <v>50</v>
      </c>
      <c r="L1110" s="35"/>
      <c r="M1110" s="286"/>
    </row>
    <row r="1111" spans="1:13" ht="15.75" x14ac:dyDescent="0.25">
      <c r="A1111" s="278" t="s">
        <v>546</v>
      </c>
      <c r="B1111" s="35"/>
      <c r="C1111" s="35"/>
      <c r="D1111" s="35"/>
      <c r="E1111" s="287">
        <v>48</v>
      </c>
      <c r="F1111" s="35"/>
      <c r="G1111" s="35"/>
      <c r="H1111" s="35"/>
      <c r="I1111" s="35"/>
      <c r="J1111" s="35"/>
      <c r="K1111" s="287">
        <v>42.5</v>
      </c>
      <c r="L1111" s="35"/>
      <c r="M1111" s="286"/>
    </row>
    <row r="1112" spans="1:13" ht="15.75" x14ac:dyDescent="0.25">
      <c r="A1112" s="278" t="s">
        <v>547</v>
      </c>
      <c r="B1112" s="35"/>
      <c r="C1112" s="35"/>
      <c r="D1112" s="35"/>
      <c r="E1112" s="35">
        <v>44</v>
      </c>
      <c r="F1112" s="35"/>
      <c r="G1112" s="35"/>
      <c r="H1112" s="35"/>
      <c r="I1112" s="35"/>
      <c r="J1112" s="35"/>
      <c r="K1112" s="35">
        <v>50</v>
      </c>
      <c r="L1112" s="35"/>
      <c r="M1112" s="286"/>
    </row>
    <row r="1113" spans="1:13" ht="15.75" x14ac:dyDescent="0.25">
      <c r="A1113" s="278" t="s">
        <v>571</v>
      </c>
      <c r="B1113" s="35"/>
      <c r="C1113" s="35"/>
      <c r="D1113" s="35"/>
      <c r="E1113" s="35">
        <v>48</v>
      </c>
      <c r="F1113" s="35"/>
      <c r="G1113" s="35"/>
      <c r="H1113" s="35"/>
      <c r="I1113" s="35"/>
      <c r="J1113" s="35"/>
      <c r="K1113" s="35">
        <v>49</v>
      </c>
      <c r="L1113" s="35"/>
      <c r="M1113" s="286"/>
    </row>
    <row r="1114" spans="1:13" ht="26.25" x14ac:dyDescent="0.25">
      <c r="A1114" s="278" t="s">
        <v>549</v>
      </c>
      <c r="B1114" s="9">
        <v>500</v>
      </c>
      <c r="C1114" s="288" t="s">
        <v>550</v>
      </c>
      <c r="D1114" s="289">
        <f>(F1105+F1106+F1107+F1108+F1109)</f>
        <v>478.5</v>
      </c>
      <c r="E1114" s="290"/>
      <c r="F1114" s="288" t="s">
        <v>551</v>
      </c>
      <c r="G1114" s="289">
        <f>(D1114/500)*100</f>
        <v>95.7</v>
      </c>
      <c r="H1114" s="290"/>
      <c r="I1114" s="291"/>
      <c r="J1114" s="550" t="s">
        <v>552</v>
      </c>
      <c r="K1114" s="551"/>
      <c r="L1114" s="552" t="str">
        <f>IF(G1114&gt;=91,"A1",IF(G1114&gt;=81,"A2",IF(G1114&gt;=71,"B1",IF(G1114&gt;=61,"B2",IF(G1114&gt;=51,"C1",IF(G1114&gt;=41,"C2",IF(G1114&gt;=33,"D","E")))))))</f>
        <v>A1</v>
      </c>
      <c r="M1114" s="553" t="str">
        <f t="shared" ref="M1114:M1116" si="150">IF(K1114&gt;=91,"A1",IF(K1114&gt;=81,"A2",IF(K1114&gt;=71,"B1",IF(K1114&gt;=61,"B2",IF(K1114&gt;=51,"C1",IF(K1114&gt;=41,"C2",IF(K1114&gt;=33,"D","E")))))))</f>
        <v>E</v>
      </c>
    </row>
    <row r="1115" spans="1:13" ht="27.6" customHeight="1" x14ac:dyDescent="0.25">
      <c r="A1115" s="292" t="s">
        <v>553</v>
      </c>
      <c r="B1115" s="9">
        <v>500</v>
      </c>
      <c r="C1115" s="288" t="s">
        <v>554</v>
      </c>
      <c r="D1115" s="289">
        <f>(L1105+L1106+L1107+L1108+L1109)</f>
        <v>485.625</v>
      </c>
      <c r="E1115" s="290"/>
      <c r="F1115" s="288" t="s">
        <v>555</v>
      </c>
      <c r="G1115" s="289">
        <f>D1115/500*100</f>
        <v>97.125</v>
      </c>
      <c r="H1115" s="289"/>
      <c r="I1115" s="293"/>
      <c r="J1115" s="550" t="s">
        <v>556</v>
      </c>
      <c r="K1115" s="551"/>
      <c r="L1115" s="552" t="str">
        <f>IF(G1115&gt;=91,"A1",IF(G1115&gt;=81,"A2",IF(G1115&gt;=71,"B1",IF(G1115&gt;=61,"B2",IF(G1115&gt;=51,"C1",IF(G1115&gt;=41,"C2",IF(G1115&gt;=33,"D","E")))))))</f>
        <v>A1</v>
      </c>
      <c r="M1115" s="553" t="str">
        <f t="shared" si="150"/>
        <v>E</v>
      </c>
    </row>
    <row r="1116" spans="1:13" x14ac:dyDescent="0.25">
      <c r="A1116" s="294" t="s">
        <v>557</v>
      </c>
      <c r="B1116" s="276">
        <v>1000</v>
      </c>
      <c r="C1116" s="330">
        <f>SUM(D1114:D1115)</f>
        <v>964.125</v>
      </c>
      <c r="D1116" s="567"/>
      <c r="E1116" s="568"/>
      <c r="F1116" s="295" t="s">
        <v>558</v>
      </c>
      <c r="G1116" s="295"/>
      <c r="H1116" s="295"/>
      <c r="I1116" s="330">
        <f>(C1116/1000)*100</f>
        <v>96.412499999999994</v>
      </c>
      <c r="J1116" s="295" t="s">
        <v>559</v>
      </c>
      <c r="K1116" s="295"/>
      <c r="L1116" s="569" t="str">
        <f>IF(I1116&gt;=91,"A1",IF(I1116&gt;=81,"A2",IF(I1116&gt;=71,"B1",IF(I1116&gt;=61,"B2",IF(I1116&gt;=51,"C1",IF(I1116&gt;=41,"C2",IF(I1116&gt;=33,"D","E")))))))</f>
        <v>A1</v>
      </c>
      <c r="M1116" s="570" t="str">
        <f t="shared" si="150"/>
        <v>E</v>
      </c>
    </row>
    <row r="1117" spans="1:13" x14ac:dyDescent="0.25">
      <c r="A1117" s="571" t="s">
        <v>437</v>
      </c>
      <c r="B1117" s="572"/>
      <c r="C1117" s="572"/>
      <c r="D1117" s="572"/>
      <c r="E1117" s="572"/>
      <c r="F1117" s="572"/>
      <c r="G1117" s="572"/>
      <c r="H1117" s="572"/>
      <c r="I1117" s="572"/>
      <c r="J1117" s="572"/>
      <c r="K1117" s="572"/>
      <c r="L1117" s="572"/>
      <c r="M1117" s="573"/>
    </row>
    <row r="1118" spans="1:13" x14ac:dyDescent="0.25">
      <c r="A1118" s="546" t="s">
        <v>438</v>
      </c>
      <c r="B1118" s="543"/>
      <c r="C1118" s="543"/>
      <c r="D1118" s="543"/>
      <c r="E1118" s="543"/>
      <c r="F1118" s="543"/>
      <c r="G1118" s="543"/>
      <c r="H1118" s="543"/>
      <c r="I1118" s="543"/>
      <c r="J1118" s="543"/>
      <c r="K1118" s="543"/>
      <c r="L1118" s="543"/>
      <c r="M1118" s="547"/>
    </row>
    <row r="1119" spans="1:13" x14ac:dyDescent="0.25">
      <c r="A1119" s="546" t="s">
        <v>439</v>
      </c>
      <c r="B1119" s="543"/>
      <c r="C1119" s="543"/>
      <c r="D1119" s="543"/>
      <c r="E1119" s="544"/>
      <c r="F1119" s="545" t="s">
        <v>560</v>
      </c>
      <c r="G1119" s="543"/>
      <c r="H1119" s="543"/>
      <c r="I1119" s="543"/>
      <c r="J1119" s="544"/>
      <c r="K1119" s="545" t="s">
        <v>561</v>
      </c>
      <c r="L1119" s="543"/>
      <c r="M1119" s="547"/>
    </row>
    <row r="1120" spans="1:13" x14ac:dyDescent="0.25">
      <c r="A1120" s="562" t="s">
        <v>441</v>
      </c>
      <c r="B1120" s="560"/>
      <c r="C1120" s="560"/>
      <c r="D1120" s="560"/>
      <c r="E1120" s="563"/>
      <c r="F1120" s="552" t="s">
        <v>462</v>
      </c>
      <c r="G1120" s="565"/>
      <c r="H1120" s="565"/>
      <c r="I1120" s="565"/>
      <c r="J1120" s="566"/>
      <c r="K1120" s="552" t="s">
        <v>457</v>
      </c>
      <c r="L1120" s="565"/>
      <c r="M1120" s="553"/>
    </row>
    <row r="1121" spans="1:13" x14ac:dyDescent="0.25">
      <c r="A1121" s="546" t="s">
        <v>442</v>
      </c>
      <c r="B1121" s="543"/>
      <c r="C1121" s="543"/>
      <c r="D1121" s="543"/>
      <c r="E1121" s="543"/>
      <c r="F1121" s="543"/>
      <c r="G1121" s="543"/>
      <c r="H1121" s="543"/>
      <c r="I1121" s="543"/>
      <c r="J1121" s="543"/>
      <c r="K1121" s="543"/>
      <c r="L1121" s="543"/>
      <c r="M1121" s="547"/>
    </row>
    <row r="1122" spans="1:13" x14ac:dyDescent="0.25">
      <c r="A1122" s="546" t="s">
        <v>439</v>
      </c>
      <c r="B1122" s="543"/>
      <c r="C1122" s="543"/>
      <c r="D1122" s="543"/>
      <c r="E1122" s="544"/>
      <c r="F1122" s="545" t="s">
        <v>560</v>
      </c>
      <c r="G1122" s="543"/>
      <c r="H1122" s="543"/>
      <c r="I1122" s="543"/>
      <c r="J1122" s="544"/>
      <c r="K1122" s="545" t="s">
        <v>561</v>
      </c>
      <c r="L1122" s="543"/>
      <c r="M1122" s="547"/>
    </row>
    <row r="1123" spans="1:13" x14ac:dyDescent="0.25">
      <c r="A1123" s="554" t="s">
        <v>443</v>
      </c>
      <c r="B1123" s="564"/>
      <c r="C1123" s="564"/>
      <c r="D1123" s="564"/>
      <c r="E1123" s="555"/>
      <c r="F1123" s="552" t="s">
        <v>462</v>
      </c>
      <c r="G1123" s="565"/>
      <c r="H1123" s="565"/>
      <c r="I1123" s="565"/>
      <c r="J1123" s="566"/>
      <c r="K1123" s="552" t="s">
        <v>457</v>
      </c>
      <c r="L1123" s="565"/>
      <c r="M1123" s="553"/>
    </row>
    <row r="1124" spans="1:13" x14ac:dyDescent="0.25">
      <c r="A1124" s="554" t="s">
        <v>562</v>
      </c>
      <c r="B1124" s="564"/>
      <c r="C1124" s="564"/>
      <c r="D1124" s="564"/>
      <c r="E1124" s="555"/>
      <c r="F1124" s="552" t="s">
        <v>462</v>
      </c>
      <c r="G1124" s="565"/>
      <c r="H1124" s="565"/>
      <c r="I1124" s="565"/>
      <c r="J1124" s="566"/>
      <c r="K1124" s="552" t="s">
        <v>457</v>
      </c>
      <c r="L1124" s="565"/>
      <c r="M1124" s="553"/>
    </row>
    <row r="1125" spans="1:13" x14ac:dyDescent="0.25">
      <c r="A1125" s="562" t="s">
        <v>444</v>
      </c>
      <c r="B1125" s="560"/>
      <c r="C1125" s="560"/>
      <c r="D1125" s="560"/>
      <c r="E1125" s="563"/>
      <c r="F1125" s="552" t="s">
        <v>457</v>
      </c>
      <c r="G1125" s="565"/>
      <c r="H1125" s="565"/>
      <c r="I1125" s="565"/>
      <c r="J1125" s="566"/>
      <c r="K1125" s="552" t="s">
        <v>457</v>
      </c>
      <c r="L1125" s="565"/>
      <c r="M1125" s="553"/>
    </row>
    <row r="1126" spans="1:13" x14ac:dyDescent="0.25">
      <c r="A1126" s="562" t="s">
        <v>445</v>
      </c>
      <c r="B1126" s="560"/>
      <c r="C1126" s="560"/>
      <c r="D1126" s="560"/>
      <c r="E1126" s="563"/>
      <c r="F1126" s="552" t="s">
        <v>457</v>
      </c>
      <c r="G1126" s="565"/>
      <c r="H1126" s="565"/>
      <c r="I1126" s="565"/>
      <c r="J1126" s="566"/>
      <c r="K1126" s="552" t="s">
        <v>462</v>
      </c>
      <c r="L1126" s="565"/>
      <c r="M1126" s="553"/>
    </row>
    <row r="1127" spans="1:13" x14ac:dyDescent="0.25">
      <c r="A1127" s="546" t="s">
        <v>446</v>
      </c>
      <c r="B1127" s="543"/>
      <c r="C1127" s="543"/>
      <c r="D1127" s="543"/>
      <c r="E1127" s="543"/>
      <c r="F1127" s="543"/>
      <c r="G1127" s="543"/>
      <c r="H1127" s="543"/>
      <c r="I1127" s="543"/>
      <c r="J1127" s="543"/>
      <c r="K1127" s="543"/>
      <c r="L1127" s="543"/>
      <c r="M1127" s="547"/>
    </row>
    <row r="1128" spans="1:13" x14ac:dyDescent="0.25">
      <c r="A1128" s="546" t="s">
        <v>439</v>
      </c>
      <c r="B1128" s="543"/>
      <c r="C1128" s="543"/>
      <c r="D1128" s="543"/>
      <c r="E1128" s="544"/>
      <c r="F1128" s="545" t="s">
        <v>560</v>
      </c>
      <c r="G1128" s="543"/>
      <c r="H1128" s="543"/>
      <c r="I1128" s="543"/>
      <c r="J1128" s="544"/>
      <c r="K1128" s="545" t="s">
        <v>561</v>
      </c>
      <c r="L1128" s="543"/>
      <c r="M1128" s="547"/>
    </row>
    <row r="1129" spans="1:13" x14ac:dyDescent="0.25">
      <c r="A1129" s="562" t="s">
        <v>447</v>
      </c>
      <c r="B1129" s="560"/>
      <c r="C1129" s="560"/>
      <c r="D1129" s="560"/>
      <c r="E1129" s="560"/>
      <c r="F1129" s="563"/>
      <c r="G1129" s="545" t="s">
        <v>665</v>
      </c>
      <c r="H1129" s="543"/>
      <c r="I1129" s="543"/>
      <c r="J1129" s="543"/>
      <c r="K1129" s="543"/>
      <c r="L1129" s="543"/>
      <c r="M1129" s="547"/>
    </row>
    <row r="1130" spans="1:13" ht="42" customHeight="1" x14ac:dyDescent="0.25">
      <c r="A1130" s="278" t="s">
        <v>403</v>
      </c>
      <c r="B1130" s="552"/>
      <c r="C1130" s="565"/>
      <c r="D1130" s="565"/>
      <c r="E1130" s="565"/>
      <c r="F1130" s="565"/>
      <c r="G1130" s="565"/>
      <c r="H1130" s="565"/>
      <c r="I1130" s="565"/>
      <c r="J1130" s="565"/>
      <c r="K1130" s="565"/>
      <c r="L1130" s="565"/>
      <c r="M1130" s="553"/>
    </row>
    <row r="1131" spans="1:13" x14ac:dyDescent="0.25">
      <c r="A1131" s="278" t="s">
        <v>448</v>
      </c>
      <c r="B1131" s="552"/>
      <c r="C1131" s="565"/>
      <c r="D1131" s="565"/>
      <c r="E1131" s="565"/>
      <c r="F1131" s="565"/>
      <c r="G1131" s="565"/>
      <c r="H1131" s="565"/>
      <c r="I1131" s="565"/>
      <c r="J1131" s="565"/>
      <c r="K1131" s="565"/>
      <c r="L1131" s="565"/>
      <c r="M1131" s="553"/>
    </row>
    <row r="1132" spans="1:13" x14ac:dyDescent="0.25">
      <c r="A1132" s="577" t="s">
        <v>564</v>
      </c>
      <c r="B1132" s="578"/>
      <c r="C1132" s="579"/>
      <c r="D1132" s="586" t="s">
        <v>565</v>
      </c>
      <c r="E1132" s="578"/>
      <c r="F1132" s="578"/>
      <c r="G1132" s="578"/>
      <c r="H1132" s="578"/>
      <c r="I1132" s="579"/>
      <c r="J1132" s="586" t="s">
        <v>566</v>
      </c>
      <c r="K1132" s="578"/>
      <c r="L1132" s="578"/>
      <c r="M1132" s="589"/>
    </row>
    <row r="1133" spans="1:13" x14ac:dyDescent="0.25">
      <c r="A1133" s="580"/>
      <c r="B1133" s="581"/>
      <c r="C1133" s="582"/>
      <c r="D1133" s="587"/>
      <c r="E1133" s="581"/>
      <c r="F1133" s="581"/>
      <c r="G1133" s="581"/>
      <c r="H1133" s="581"/>
      <c r="I1133" s="582"/>
      <c r="J1133" s="587"/>
      <c r="K1133" s="581"/>
      <c r="L1133" s="581"/>
      <c r="M1133" s="590"/>
    </row>
    <row r="1134" spans="1:13" x14ac:dyDescent="0.25">
      <c r="A1134" s="580"/>
      <c r="B1134" s="581"/>
      <c r="C1134" s="582"/>
      <c r="D1134" s="587"/>
      <c r="E1134" s="581"/>
      <c r="F1134" s="581"/>
      <c r="G1134" s="581"/>
      <c r="H1134" s="581"/>
      <c r="I1134" s="582"/>
      <c r="J1134" s="587"/>
      <c r="K1134" s="581"/>
      <c r="L1134" s="581"/>
      <c r="M1134" s="590"/>
    </row>
    <row r="1135" spans="1:13" x14ac:dyDescent="0.25">
      <c r="A1135" s="583"/>
      <c r="B1135" s="584"/>
      <c r="C1135" s="585"/>
      <c r="D1135" s="588"/>
      <c r="E1135" s="584"/>
      <c r="F1135" s="584"/>
      <c r="G1135" s="584"/>
      <c r="H1135" s="584"/>
      <c r="I1135" s="585"/>
      <c r="J1135" s="588"/>
      <c r="K1135" s="584"/>
      <c r="L1135" s="584"/>
      <c r="M1135" s="591"/>
    </row>
    <row r="1136" spans="1:13" x14ac:dyDescent="0.25">
      <c r="A1136" s="596" t="s">
        <v>449</v>
      </c>
      <c r="B1136" s="597"/>
      <c r="C1136" s="597"/>
      <c r="D1136" s="597"/>
      <c r="E1136" s="597"/>
      <c r="F1136" s="597"/>
      <c r="G1136" s="598"/>
      <c r="H1136" s="599" t="s">
        <v>450</v>
      </c>
      <c r="I1136" s="597"/>
      <c r="J1136" s="597"/>
      <c r="K1136" s="597"/>
      <c r="L1136" s="597"/>
      <c r="M1136" s="600"/>
    </row>
    <row r="1137" spans="1:13" x14ac:dyDescent="0.25">
      <c r="A1137" s="297" t="s">
        <v>451</v>
      </c>
      <c r="B1137" s="599" t="s">
        <v>20</v>
      </c>
      <c r="C1137" s="598"/>
      <c r="D1137" s="83" t="s">
        <v>451</v>
      </c>
      <c r="E1137" s="123"/>
      <c r="F1137" s="599" t="s">
        <v>20</v>
      </c>
      <c r="G1137" s="598"/>
      <c r="H1137" s="298"/>
      <c r="I1137" s="298"/>
      <c r="J1137" s="299" t="s">
        <v>452</v>
      </c>
      <c r="K1137" s="298"/>
      <c r="L1137" s="299" t="s">
        <v>20</v>
      </c>
      <c r="M1137" s="300"/>
    </row>
    <row r="1138" spans="1:13" x14ac:dyDescent="0.25">
      <c r="A1138" s="301" t="s">
        <v>453</v>
      </c>
      <c r="B1138" s="594" t="s">
        <v>454</v>
      </c>
      <c r="C1138" s="595"/>
      <c r="D1138" s="594" t="s">
        <v>455</v>
      </c>
      <c r="E1138" s="595"/>
      <c r="F1138" s="594" t="s">
        <v>456</v>
      </c>
      <c r="G1138" s="595"/>
      <c r="H1138" s="298"/>
      <c r="I1138" s="298"/>
      <c r="J1138" s="594">
        <v>3</v>
      </c>
      <c r="K1138" s="595"/>
      <c r="L1138" s="123" t="s">
        <v>457</v>
      </c>
      <c r="M1138" s="300"/>
    </row>
    <row r="1139" spans="1:13" x14ac:dyDescent="0.25">
      <c r="A1139" s="301" t="s">
        <v>458</v>
      </c>
      <c r="B1139" s="594" t="s">
        <v>459</v>
      </c>
      <c r="C1139" s="595"/>
      <c r="D1139" s="594" t="s">
        <v>460</v>
      </c>
      <c r="E1139" s="595"/>
      <c r="F1139" s="594" t="s">
        <v>461</v>
      </c>
      <c r="G1139" s="595"/>
      <c r="H1139" s="298"/>
      <c r="I1139" s="298"/>
      <c r="J1139" s="594">
        <v>2</v>
      </c>
      <c r="K1139" s="595"/>
      <c r="L1139" s="123" t="s">
        <v>462</v>
      </c>
      <c r="M1139" s="300"/>
    </row>
    <row r="1140" spans="1:13" x14ac:dyDescent="0.25">
      <c r="A1140" s="301" t="s">
        <v>463</v>
      </c>
      <c r="B1140" s="594" t="s">
        <v>464</v>
      </c>
      <c r="C1140" s="595"/>
      <c r="D1140" s="594" t="s">
        <v>465</v>
      </c>
      <c r="E1140" s="595"/>
      <c r="F1140" s="594" t="s">
        <v>466</v>
      </c>
      <c r="G1140" s="595"/>
      <c r="H1140" s="298"/>
      <c r="I1140" s="298"/>
      <c r="J1140" s="594">
        <v>1</v>
      </c>
      <c r="K1140" s="595"/>
      <c r="L1140" s="123" t="s">
        <v>467</v>
      </c>
      <c r="M1140" s="300"/>
    </row>
    <row r="1141" spans="1:13" ht="15.75" thickBot="1" x14ac:dyDescent="0.3">
      <c r="A1141" s="302" t="s">
        <v>468</v>
      </c>
      <c r="B1141" s="592" t="s">
        <v>469</v>
      </c>
      <c r="C1141" s="593"/>
      <c r="D1141" s="592" t="s">
        <v>470</v>
      </c>
      <c r="E1141" s="593"/>
      <c r="F1141" s="592" t="s">
        <v>471</v>
      </c>
      <c r="G1141" s="593"/>
      <c r="H1141" s="303"/>
      <c r="I1141" s="303"/>
      <c r="J1141" s="303"/>
      <c r="K1141" s="303"/>
      <c r="L1141" s="303"/>
      <c r="M1141" s="304"/>
    </row>
    <row r="1144" spans="1:13" ht="15.75" thickBot="1" x14ac:dyDescent="0.3"/>
    <row r="1145" spans="1:13" ht="15.75" x14ac:dyDescent="0.25">
      <c r="A1145" s="267"/>
      <c r="B1145" s="536" t="s">
        <v>518</v>
      </c>
      <c r="C1145" s="536"/>
      <c r="D1145" s="536"/>
      <c r="E1145" s="536"/>
      <c r="F1145" s="536"/>
      <c r="G1145" s="536"/>
      <c r="H1145" s="536"/>
      <c r="I1145" s="537"/>
      <c r="J1145" s="538" t="s">
        <v>519</v>
      </c>
      <c r="K1145" s="536"/>
      <c r="L1145" s="536"/>
      <c r="M1145" s="539"/>
    </row>
    <row r="1146" spans="1:13" ht="21" x14ac:dyDescent="0.35">
      <c r="A1146" s="540" t="s">
        <v>520</v>
      </c>
      <c r="B1146" s="541"/>
      <c r="C1146" s="541"/>
      <c r="D1146" s="541"/>
      <c r="E1146" s="541"/>
      <c r="F1146" s="541"/>
      <c r="G1146" s="541"/>
      <c r="H1146" s="541"/>
      <c r="I1146" s="541"/>
      <c r="J1146" s="541"/>
      <c r="K1146" s="541"/>
      <c r="L1146" s="541"/>
      <c r="M1146" s="542"/>
    </row>
    <row r="1147" spans="1:13" ht="21" x14ac:dyDescent="0.35">
      <c r="A1147" s="268"/>
      <c r="B1147" s="543" t="s">
        <v>521</v>
      </c>
      <c r="C1147" s="543"/>
      <c r="D1147" s="543"/>
      <c r="E1147" s="544"/>
      <c r="F1147" s="269" t="s">
        <v>522</v>
      </c>
      <c r="G1147" s="269"/>
      <c r="H1147" s="545" t="s">
        <v>523</v>
      </c>
      <c r="I1147" s="543"/>
      <c r="J1147" s="544"/>
      <c r="K1147" s="270" t="s">
        <v>524</v>
      </c>
      <c r="L1147" s="12"/>
      <c r="M1147" s="271"/>
    </row>
    <row r="1148" spans="1:13" x14ac:dyDescent="0.25">
      <c r="A1148" s="546" t="s">
        <v>525</v>
      </c>
      <c r="B1148" s="543"/>
      <c r="C1148" s="543"/>
      <c r="D1148" s="543"/>
      <c r="E1148" s="543"/>
      <c r="F1148" s="543"/>
      <c r="G1148" s="543"/>
      <c r="H1148" s="543"/>
      <c r="I1148" s="543"/>
      <c r="J1148" s="543"/>
      <c r="K1148" s="543"/>
      <c r="L1148" s="543"/>
      <c r="M1148" s="547"/>
    </row>
    <row r="1149" spans="1:13" x14ac:dyDescent="0.25">
      <c r="A1149" s="562" t="s">
        <v>526</v>
      </c>
      <c r="B1149" s="560"/>
      <c r="C1149" s="560"/>
      <c r="D1149" s="560"/>
      <c r="E1149" s="560"/>
      <c r="F1149" s="560"/>
      <c r="G1149" s="560"/>
      <c r="H1149" s="560"/>
      <c r="I1149" s="560"/>
      <c r="J1149" s="560"/>
      <c r="K1149" s="560"/>
      <c r="L1149" s="560"/>
      <c r="M1149" s="561"/>
    </row>
    <row r="1150" spans="1:13" x14ac:dyDescent="0.25">
      <c r="A1150" s="554" t="s">
        <v>527</v>
      </c>
      <c r="B1150" s="555"/>
      <c r="C1150" s="559" t="s">
        <v>638</v>
      </c>
      <c r="D1150" s="560"/>
      <c r="E1150" s="560"/>
      <c r="F1150" s="560"/>
      <c r="G1150" s="563"/>
      <c r="H1150" s="273" t="s">
        <v>529</v>
      </c>
      <c r="I1150" s="272"/>
      <c r="J1150" s="545">
        <v>23</v>
      </c>
      <c r="K1150" s="543"/>
      <c r="L1150" s="543"/>
      <c r="M1150" s="547"/>
    </row>
    <row r="1151" spans="1:13" x14ac:dyDescent="0.25">
      <c r="A1151" s="554" t="s">
        <v>530</v>
      </c>
      <c r="B1151" s="555"/>
      <c r="C1151" s="559" t="s">
        <v>399</v>
      </c>
      <c r="D1151" s="560"/>
      <c r="E1151" s="560"/>
      <c r="F1151" s="560"/>
      <c r="G1151" s="563"/>
      <c r="H1151" s="273" t="s">
        <v>531</v>
      </c>
      <c r="I1151" s="272"/>
      <c r="J1151" s="559" t="s">
        <v>330</v>
      </c>
      <c r="K1151" s="560"/>
      <c r="L1151" s="560"/>
      <c r="M1151" s="561"/>
    </row>
    <row r="1152" spans="1:13" x14ac:dyDescent="0.25">
      <c r="A1152" s="554" t="s">
        <v>532</v>
      </c>
      <c r="B1152" s="555"/>
      <c r="C1152" s="556">
        <v>40473</v>
      </c>
      <c r="D1152" s="557"/>
      <c r="E1152" s="557"/>
      <c r="F1152" s="557"/>
      <c r="G1152" s="558"/>
      <c r="H1152" s="273" t="s">
        <v>533</v>
      </c>
      <c r="I1152" s="272"/>
      <c r="J1152" s="559">
        <v>9596928826</v>
      </c>
      <c r="K1152" s="560"/>
      <c r="L1152" s="560"/>
      <c r="M1152" s="561"/>
    </row>
    <row r="1153" spans="1:13" x14ac:dyDescent="0.25">
      <c r="A1153" s="554" t="s">
        <v>534</v>
      </c>
      <c r="B1153" s="555"/>
      <c r="C1153" s="559" t="s">
        <v>639</v>
      </c>
      <c r="D1153" s="560"/>
      <c r="E1153" s="560"/>
      <c r="F1153" s="560"/>
      <c r="G1153" s="561"/>
      <c r="H1153" s="562" t="s">
        <v>18</v>
      </c>
      <c r="I1153" s="563"/>
      <c r="J1153" s="559" t="s">
        <v>640</v>
      </c>
      <c r="K1153" s="560"/>
      <c r="L1153" s="560"/>
      <c r="M1153" s="561"/>
    </row>
    <row r="1154" spans="1:13" x14ac:dyDescent="0.25">
      <c r="A1154" s="546" t="s">
        <v>535</v>
      </c>
      <c r="B1154" s="543"/>
      <c r="C1154" s="543"/>
      <c r="D1154" s="543"/>
      <c r="E1154" s="543"/>
      <c r="F1154" s="543"/>
      <c r="G1154" s="543"/>
      <c r="H1154" s="543"/>
      <c r="I1154" s="543"/>
      <c r="J1154" s="543"/>
      <c r="K1154" s="543"/>
      <c r="L1154" s="543"/>
      <c r="M1154" s="547"/>
    </row>
    <row r="1155" spans="1:13" x14ac:dyDescent="0.25">
      <c r="A1155" s="548" t="s">
        <v>536</v>
      </c>
      <c r="B1155" s="545" t="s">
        <v>537</v>
      </c>
      <c r="C1155" s="543"/>
      <c r="D1155" s="543"/>
      <c r="E1155" s="543"/>
      <c r="F1155" s="543"/>
      <c r="G1155" s="544"/>
      <c r="H1155" s="545" t="s">
        <v>538</v>
      </c>
      <c r="I1155" s="543"/>
      <c r="J1155" s="543"/>
      <c r="K1155" s="543"/>
      <c r="L1155" s="543"/>
      <c r="M1155" s="547"/>
    </row>
    <row r="1156" spans="1:13" ht="30" x14ac:dyDescent="0.25">
      <c r="A1156" s="549"/>
      <c r="B1156" s="274" t="s">
        <v>539</v>
      </c>
      <c r="C1156" s="274" t="s">
        <v>540</v>
      </c>
      <c r="D1156" s="274" t="s">
        <v>598</v>
      </c>
      <c r="E1156" s="274" t="s">
        <v>542</v>
      </c>
      <c r="F1156" s="274">
        <v>100</v>
      </c>
      <c r="G1156" s="276" t="s">
        <v>20</v>
      </c>
      <c r="H1156" s="274" t="s">
        <v>543</v>
      </c>
      <c r="I1156" s="274" t="s">
        <v>540</v>
      </c>
      <c r="J1156" s="274" t="s">
        <v>598</v>
      </c>
      <c r="K1156" s="274" t="s">
        <v>544</v>
      </c>
      <c r="L1156" s="274">
        <v>100</v>
      </c>
      <c r="M1156" s="277" t="s">
        <v>20</v>
      </c>
    </row>
    <row r="1157" spans="1:13" ht="15.75" x14ac:dyDescent="0.25">
      <c r="A1157" s="278" t="s">
        <v>11</v>
      </c>
      <c r="B1157" s="312">
        <v>4</v>
      </c>
      <c r="C1157" s="312">
        <v>3</v>
      </c>
      <c r="D1157" s="312">
        <v>3</v>
      </c>
      <c r="E1157" s="312">
        <v>30.5</v>
      </c>
      <c r="F1157" s="310">
        <f t="shared" ref="F1157" si="151">SUM(B1157:E1157)</f>
        <v>40.5</v>
      </c>
      <c r="G1157" s="263" t="str">
        <f t="shared" ref="G1157:G1161" si="152">IF(F1157&gt;=91,"A1",IF(F1157&gt;=81,"A2",IF(F1157&gt;=71,"B1",IF(F1157&gt;=61,"B2",IF(F1157&gt;=51,"C1",IF(F1157&gt;=41,"C2",IF(F1157&gt;=33,"D","E")))))))</f>
        <v>D</v>
      </c>
      <c r="H1157" s="312">
        <v>4.75</v>
      </c>
      <c r="I1157" s="312">
        <v>2.5</v>
      </c>
      <c r="J1157" s="312">
        <v>3</v>
      </c>
      <c r="K1157" s="313">
        <v>50</v>
      </c>
      <c r="L1157" s="310">
        <f t="shared" ref="L1157" si="153">SUM(H1157:K1157)</f>
        <v>60.25</v>
      </c>
      <c r="M1157" s="426" t="str">
        <f t="shared" ref="M1157:M1161" si="154">IF(L1157&gt;=91,"A1",IF(L1157&gt;=81,"A2",IF(L1157&gt;=71,"B1",IF(L1157&gt;=61,"B2",IF(L1157&gt;=51,"C1",IF(L1157&gt;=41,"C2",IF(L1157&gt;=33,"D","E")))))))</f>
        <v>C1</v>
      </c>
    </row>
    <row r="1158" spans="1:13" ht="15.75" x14ac:dyDescent="0.25">
      <c r="A1158" s="278" t="s">
        <v>12</v>
      </c>
      <c r="B1158" s="312">
        <v>6.25</v>
      </c>
      <c r="C1158" s="312">
        <v>3.5</v>
      </c>
      <c r="D1158" s="312">
        <v>4</v>
      </c>
      <c r="E1158" s="312">
        <v>46</v>
      </c>
      <c r="F1158" s="310">
        <f t="shared" ref="F1158:F1161" si="155">(B1158+C1158+D1158+E1158)</f>
        <v>59.75</v>
      </c>
      <c r="G1158" s="263" t="str">
        <f t="shared" si="152"/>
        <v>C1</v>
      </c>
      <c r="H1158" s="312">
        <v>5.5</v>
      </c>
      <c r="I1158" s="312">
        <v>3</v>
      </c>
      <c r="J1158" s="312">
        <v>3</v>
      </c>
      <c r="K1158" s="315">
        <v>34.5</v>
      </c>
      <c r="L1158" s="310">
        <f t="shared" ref="L1158:L1161" si="156">SUM(H1158:K1158)</f>
        <v>46</v>
      </c>
      <c r="M1158" s="426" t="str">
        <f t="shared" si="154"/>
        <v>C2</v>
      </c>
    </row>
    <row r="1159" spans="1:13" ht="15.75" x14ac:dyDescent="0.25">
      <c r="A1159" s="278" t="s">
        <v>545</v>
      </c>
      <c r="B1159" s="312">
        <v>1.5</v>
      </c>
      <c r="C1159" s="312">
        <v>3</v>
      </c>
      <c r="D1159" s="312">
        <v>3.5</v>
      </c>
      <c r="E1159" s="312">
        <v>26</v>
      </c>
      <c r="F1159" s="263">
        <f t="shared" si="155"/>
        <v>34</v>
      </c>
      <c r="G1159" s="263" t="str">
        <f t="shared" si="152"/>
        <v>D</v>
      </c>
      <c r="H1159" s="312">
        <v>3.5</v>
      </c>
      <c r="I1159" s="312">
        <v>2</v>
      </c>
      <c r="J1159" s="312">
        <v>3</v>
      </c>
      <c r="K1159" s="315">
        <v>22</v>
      </c>
      <c r="L1159" s="310">
        <f t="shared" si="156"/>
        <v>30.5</v>
      </c>
      <c r="M1159" s="426" t="str">
        <f t="shared" si="154"/>
        <v>E</v>
      </c>
    </row>
    <row r="1160" spans="1:13" ht="15.75" x14ac:dyDescent="0.25">
      <c r="A1160" s="278" t="s">
        <v>23</v>
      </c>
      <c r="B1160" s="312">
        <v>3</v>
      </c>
      <c r="C1160" s="312">
        <v>2</v>
      </c>
      <c r="D1160" s="312">
        <v>4</v>
      </c>
      <c r="E1160" s="312">
        <v>14</v>
      </c>
      <c r="F1160" s="263">
        <f t="shared" si="155"/>
        <v>23</v>
      </c>
      <c r="G1160" s="263" t="str">
        <f t="shared" si="152"/>
        <v>E</v>
      </c>
      <c r="H1160" s="316">
        <v>4</v>
      </c>
      <c r="I1160" s="313">
        <v>2</v>
      </c>
      <c r="J1160" s="341">
        <v>3.5</v>
      </c>
      <c r="K1160" s="315">
        <v>28.5</v>
      </c>
      <c r="L1160" s="310">
        <f t="shared" si="156"/>
        <v>38</v>
      </c>
      <c r="M1160" s="427" t="str">
        <f t="shared" si="154"/>
        <v>D</v>
      </c>
    </row>
    <row r="1161" spans="1:13" ht="15.75" x14ac:dyDescent="0.25">
      <c r="A1161" s="278" t="s">
        <v>26</v>
      </c>
      <c r="B1161" s="312">
        <v>7</v>
      </c>
      <c r="C1161" s="312">
        <v>2</v>
      </c>
      <c r="D1161" s="312">
        <v>4</v>
      </c>
      <c r="E1161" s="312">
        <v>25</v>
      </c>
      <c r="F1161" s="310">
        <f t="shared" si="155"/>
        <v>38</v>
      </c>
      <c r="G1161" s="263" t="str">
        <f t="shared" si="152"/>
        <v>D</v>
      </c>
      <c r="H1161" s="316">
        <v>8.25</v>
      </c>
      <c r="I1161" s="312">
        <v>3</v>
      </c>
      <c r="J1161" s="312">
        <v>3</v>
      </c>
      <c r="K1161" s="315">
        <v>47</v>
      </c>
      <c r="L1161" s="310">
        <f t="shared" si="156"/>
        <v>61.25</v>
      </c>
      <c r="M1161" s="426" t="str">
        <f t="shared" si="154"/>
        <v>B2</v>
      </c>
    </row>
    <row r="1162" spans="1:13" ht="15.75" x14ac:dyDescent="0.25">
      <c r="A1162" s="278" t="s">
        <v>510</v>
      </c>
      <c r="B1162" s="9"/>
      <c r="C1162" s="9"/>
      <c r="D1162" s="9"/>
      <c r="E1162" s="311">
        <v>19</v>
      </c>
      <c r="F1162" s="38"/>
      <c r="G1162" s="9"/>
      <c r="H1162" s="9"/>
      <c r="I1162" s="9"/>
      <c r="J1162" s="9"/>
      <c r="K1162" s="9">
        <v>23</v>
      </c>
      <c r="L1162" s="9"/>
      <c r="M1162" s="338"/>
    </row>
    <row r="1163" spans="1:13" x14ac:dyDescent="0.25">
      <c r="A1163" s="278" t="s">
        <v>546</v>
      </c>
      <c r="B1163" s="9"/>
      <c r="C1163" s="9"/>
      <c r="D1163" s="9"/>
      <c r="E1163" s="11">
        <v>14</v>
      </c>
      <c r="F1163" s="9"/>
      <c r="G1163" s="9"/>
      <c r="H1163" s="9"/>
      <c r="I1163" s="9"/>
      <c r="J1163" s="9"/>
      <c r="K1163" s="11">
        <v>5.5</v>
      </c>
      <c r="L1163" s="9"/>
      <c r="M1163" s="338"/>
    </row>
    <row r="1164" spans="1:13" x14ac:dyDescent="0.25">
      <c r="A1164" s="278" t="s">
        <v>547</v>
      </c>
      <c r="B1164" s="9"/>
      <c r="C1164" s="9"/>
      <c r="D1164" s="9"/>
      <c r="E1164" s="9">
        <v>5</v>
      </c>
      <c r="F1164" s="9"/>
      <c r="G1164" s="9"/>
      <c r="H1164" s="9"/>
      <c r="I1164" s="9"/>
      <c r="J1164" s="9"/>
      <c r="K1164" s="9">
        <v>21.5</v>
      </c>
      <c r="L1164" s="9"/>
      <c r="M1164" s="338"/>
    </row>
    <row r="1165" spans="1:13" x14ac:dyDescent="0.25">
      <c r="A1165" s="278" t="s">
        <v>548</v>
      </c>
      <c r="B1165" s="9"/>
      <c r="C1165" s="9"/>
      <c r="D1165" s="9"/>
      <c r="E1165" s="9">
        <v>5</v>
      </c>
      <c r="F1165" s="9"/>
      <c r="G1165" s="9"/>
      <c r="H1165" s="9"/>
      <c r="I1165" s="9"/>
      <c r="J1165" s="9"/>
      <c r="K1165" s="9">
        <v>15</v>
      </c>
      <c r="L1165" s="9"/>
      <c r="M1165" s="338"/>
    </row>
    <row r="1166" spans="1:13" ht="26.25" x14ac:dyDescent="0.25">
      <c r="A1166" s="278" t="s">
        <v>549</v>
      </c>
      <c r="B1166" s="9">
        <v>500</v>
      </c>
      <c r="C1166" s="288" t="s">
        <v>550</v>
      </c>
      <c r="D1166" s="289">
        <f>(F1157+F1158+F1159+F1160+F1161)</f>
        <v>195.25</v>
      </c>
      <c r="E1166" s="290"/>
      <c r="F1166" s="288" t="s">
        <v>551</v>
      </c>
      <c r="G1166" s="289">
        <f>(D1166/500)*100</f>
        <v>39.050000000000004</v>
      </c>
      <c r="H1166" s="290"/>
      <c r="I1166" s="291"/>
      <c r="J1166" s="550" t="s">
        <v>552</v>
      </c>
      <c r="K1166" s="551"/>
      <c r="L1166" s="552" t="str">
        <f>IF(G1166&gt;=91,"A1",IF(G1166&gt;=81,"A2",IF(G1166&gt;=71,"B1",IF(G1166&gt;=61,"B2",IF(G1166&gt;=51,"C1",IF(G1166&gt;=41,"C2",IF(G1166&gt;=33,"D","E")))))))</f>
        <v>D</v>
      </c>
      <c r="M1166" s="553" t="str">
        <f t="shared" ref="M1166:M1168" si="157">IF(K1166&gt;=91,"A1",IF(K1166&gt;=81,"A2",IF(K1166&gt;=71,"B1",IF(K1166&gt;=61,"B2",IF(K1166&gt;=51,"C1",IF(K1166&gt;=41,"C2",IF(K1166&gt;=33,"D","E")))))))</f>
        <v>E</v>
      </c>
    </row>
    <row r="1167" spans="1:13" ht="27.6" customHeight="1" x14ac:dyDescent="0.25">
      <c r="A1167" s="292" t="s">
        <v>553</v>
      </c>
      <c r="B1167" s="9">
        <v>500</v>
      </c>
      <c r="C1167" s="288" t="s">
        <v>554</v>
      </c>
      <c r="D1167" s="289">
        <f>(L1157+L1158+L1159+L1160+L1161)</f>
        <v>236</v>
      </c>
      <c r="E1167" s="290"/>
      <c r="F1167" s="288" t="s">
        <v>555</v>
      </c>
      <c r="G1167" s="289">
        <f>D1167/500*100</f>
        <v>47.199999999999996</v>
      </c>
      <c r="H1167" s="289"/>
      <c r="I1167" s="293"/>
      <c r="J1167" s="550" t="s">
        <v>556</v>
      </c>
      <c r="K1167" s="551"/>
      <c r="L1167" s="552" t="str">
        <f>IF(G1167&gt;=91,"A1",IF(G1167&gt;=81,"A2",IF(G1167&gt;=71,"B1",IF(G1167&gt;=61,"B2",IF(G1167&gt;=51,"C1",IF(G1167&gt;=41,"C2",IF(G1167&gt;=33,"D","E")))))))</f>
        <v>C2</v>
      </c>
      <c r="M1167" s="553" t="str">
        <f t="shared" si="157"/>
        <v>E</v>
      </c>
    </row>
    <row r="1168" spans="1:13" x14ac:dyDescent="0.25">
      <c r="A1168" s="294" t="s">
        <v>557</v>
      </c>
      <c r="B1168" s="276">
        <v>1000</v>
      </c>
      <c r="C1168" s="276">
        <f>SUM(D1166:D1167)</f>
        <v>431.25</v>
      </c>
      <c r="D1168" s="567"/>
      <c r="E1168" s="568"/>
      <c r="F1168" s="295" t="s">
        <v>558</v>
      </c>
      <c r="G1168" s="295"/>
      <c r="H1168" s="295"/>
      <c r="I1168" s="330">
        <f>(C1168/1000)*100</f>
        <v>43.125</v>
      </c>
      <c r="J1168" s="295" t="s">
        <v>559</v>
      </c>
      <c r="K1168" s="295"/>
      <c r="L1168" s="569" t="str">
        <f>IF(I1168&gt;=91,"A1",IF(I1168&gt;=81,"A2",IF(I1168&gt;=71,"B1",IF(I1168&gt;=61,"B2",IF(I1168&gt;=51,"C1",IF(I1168&gt;=41,"C2",IF(I1168&gt;=33,"D","E")))))))</f>
        <v>C2</v>
      </c>
      <c r="M1168" s="570" t="str">
        <f t="shared" si="157"/>
        <v>E</v>
      </c>
    </row>
    <row r="1169" spans="1:13" x14ac:dyDescent="0.25">
      <c r="A1169" s="571" t="s">
        <v>437</v>
      </c>
      <c r="B1169" s="572"/>
      <c r="C1169" s="572"/>
      <c r="D1169" s="572"/>
      <c r="E1169" s="572"/>
      <c r="F1169" s="572"/>
      <c r="G1169" s="572"/>
      <c r="H1169" s="572"/>
      <c r="I1169" s="572"/>
      <c r="J1169" s="572"/>
      <c r="K1169" s="572"/>
      <c r="L1169" s="572"/>
      <c r="M1169" s="573"/>
    </row>
    <row r="1170" spans="1:13" x14ac:dyDescent="0.25">
      <c r="A1170" s="546" t="s">
        <v>438</v>
      </c>
      <c r="B1170" s="543"/>
      <c r="C1170" s="543"/>
      <c r="D1170" s="543"/>
      <c r="E1170" s="543"/>
      <c r="F1170" s="543"/>
      <c r="G1170" s="543"/>
      <c r="H1170" s="543"/>
      <c r="I1170" s="543"/>
      <c r="J1170" s="543"/>
      <c r="K1170" s="543"/>
      <c r="L1170" s="543"/>
      <c r="M1170" s="547"/>
    </row>
    <row r="1171" spans="1:13" x14ac:dyDescent="0.25">
      <c r="A1171" s="546" t="s">
        <v>439</v>
      </c>
      <c r="B1171" s="543"/>
      <c r="C1171" s="543"/>
      <c r="D1171" s="543"/>
      <c r="E1171" s="544"/>
      <c r="F1171" s="545" t="s">
        <v>560</v>
      </c>
      <c r="G1171" s="543"/>
      <c r="H1171" s="543"/>
      <c r="I1171" s="543"/>
      <c r="J1171" s="544"/>
      <c r="K1171" s="545" t="s">
        <v>561</v>
      </c>
      <c r="L1171" s="543"/>
      <c r="M1171" s="547"/>
    </row>
    <row r="1172" spans="1:13" x14ac:dyDescent="0.25">
      <c r="A1172" s="562" t="s">
        <v>441</v>
      </c>
      <c r="B1172" s="560"/>
      <c r="C1172" s="560"/>
      <c r="D1172" s="560"/>
      <c r="E1172" s="563"/>
      <c r="F1172" s="552" t="s">
        <v>462</v>
      </c>
      <c r="G1172" s="565"/>
      <c r="H1172" s="565"/>
      <c r="I1172" s="565"/>
      <c r="J1172" s="566"/>
      <c r="K1172" s="552" t="s">
        <v>457</v>
      </c>
      <c r="L1172" s="565"/>
      <c r="M1172" s="553"/>
    </row>
    <row r="1173" spans="1:13" x14ac:dyDescent="0.25">
      <c r="A1173" s="546" t="s">
        <v>442</v>
      </c>
      <c r="B1173" s="543"/>
      <c r="C1173" s="543"/>
      <c r="D1173" s="543"/>
      <c r="E1173" s="543"/>
      <c r="F1173" s="543"/>
      <c r="G1173" s="543"/>
      <c r="H1173" s="543"/>
      <c r="I1173" s="543"/>
      <c r="J1173" s="543"/>
      <c r="K1173" s="543"/>
      <c r="L1173" s="543"/>
      <c r="M1173" s="547"/>
    </row>
    <row r="1174" spans="1:13" x14ac:dyDescent="0.25">
      <c r="A1174" s="546" t="s">
        <v>439</v>
      </c>
      <c r="B1174" s="543"/>
      <c r="C1174" s="543"/>
      <c r="D1174" s="543"/>
      <c r="E1174" s="544"/>
      <c r="F1174" s="545" t="s">
        <v>560</v>
      </c>
      <c r="G1174" s="543"/>
      <c r="H1174" s="543"/>
      <c r="I1174" s="543"/>
      <c r="J1174" s="544"/>
      <c r="K1174" s="545" t="s">
        <v>561</v>
      </c>
      <c r="L1174" s="543"/>
      <c r="M1174" s="547"/>
    </row>
    <row r="1175" spans="1:13" x14ac:dyDescent="0.25">
      <c r="A1175" s="554" t="s">
        <v>443</v>
      </c>
      <c r="B1175" s="564"/>
      <c r="C1175" s="564"/>
      <c r="D1175" s="564"/>
      <c r="E1175" s="555"/>
      <c r="F1175" s="552" t="s">
        <v>457</v>
      </c>
      <c r="G1175" s="565"/>
      <c r="H1175" s="565"/>
      <c r="I1175" s="565"/>
      <c r="J1175" s="566"/>
      <c r="K1175" s="552" t="s">
        <v>457</v>
      </c>
      <c r="L1175" s="565"/>
      <c r="M1175" s="553"/>
    </row>
    <row r="1176" spans="1:13" x14ac:dyDescent="0.25">
      <c r="A1176" s="554" t="s">
        <v>562</v>
      </c>
      <c r="B1176" s="564"/>
      <c r="C1176" s="564"/>
      <c r="D1176" s="564"/>
      <c r="E1176" s="555"/>
      <c r="F1176" s="552" t="s">
        <v>457</v>
      </c>
      <c r="G1176" s="565"/>
      <c r="H1176" s="565"/>
      <c r="I1176" s="565"/>
      <c r="J1176" s="566"/>
      <c r="K1176" s="552" t="s">
        <v>457</v>
      </c>
      <c r="L1176" s="565"/>
      <c r="M1176" s="553"/>
    </row>
    <row r="1177" spans="1:13" x14ac:dyDescent="0.25">
      <c r="A1177" s="562" t="s">
        <v>444</v>
      </c>
      <c r="B1177" s="560"/>
      <c r="C1177" s="560"/>
      <c r="D1177" s="560"/>
      <c r="E1177" s="563"/>
      <c r="F1177" s="552" t="s">
        <v>457</v>
      </c>
      <c r="G1177" s="565"/>
      <c r="H1177" s="565"/>
      <c r="I1177" s="565"/>
      <c r="J1177" s="566"/>
      <c r="K1177" s="552" t="s">
        <v>457</v>
      </c>
      <c r="L1177" s="565"/>
      <c r="M1177" s="553"/>
    </row>
    <row r="1178" spans="1:13" x14ac:dyDescent="0.25">
      <c r="A1178" s="562" t="s">
        <v>445</v>
      </c>
      <c r="B1178" s="560"/>
      <c r="C1178" s="560"/>
      <c r="D1178" s="560"/>
      <c r="E1178" s="563"/>
      <c r="F1178" s="552" t="s">
        <v>457</v>
      </c>
      <c r="G1178" s="565"/>
      <c r="H1178" s="565"/>
      <c r="I1178" s="565"/>
      <c r="J1178" s="566"/>
      <c r="K1178" s="552" t="s">
        <v>457</v>
      </c>
      <c r="L1178" s="565"/>
      <c r="M1178" s="553"/>
    </row>
    <row r="1179" spans="1:13" x14ac:dyDescent="0.25">
      <c r="A1179" s="546" t="s">
        <v>446</v>
      </c>
      <c r="B1179" s="543"/>
      <c r="C1179" s="543"/>
      <c r="D1179" s="543"/>
      <c r="E1179" s="543"/>
      <c r="F1179" s="543"/>
      <c r="G1179" s="543"/>
      <c r="H1179" s="543"/>
      <c r="I1179" s="543"/>
      <c r="J1179" s="543"/>
      <c r="K1179" s="543"/>
      <c r="L1179" s="543"/>
      <c r="M1179" s="547"/>
    </row>
    <row r="1180" spans="1:13" x14ac:dyDescent="0.25">
      <c r="A1180" s="546" t="s">
        <v>439</v>
      </c>
      <c r="B1180" s="543"/>
      <c r="C1180" s="543"/>
      <c r="D1180" s="543"/>
      <c r="E1180" s="544"/>
      <c r="F1180" s="545" t="s">
        <v>560</v>
      </c>
      <c r="G1180" s="543"/>
      <c r="H1180" s="543"/>
      <c r="I1180" s="543"/>
      <c r="J1180" s="544"/>
      <c r="K1180" s="545" t="s">
        <v>561</v>
      </c>
      <c r="L1180" s="543"/>
      <c r="M1180" s="547"/>
    </row>
    <row r="1181" spans="1:13" x14ac:dyDescent="0.25">
      <c r="A1181" s="562" t="s">
        <v>447</v>
      </c>
      <c r="B1181" s="560"/>
      <c r="C1181" s="560"/>
      <c r="D1181" s="560"/>
      <c r="E1181" s="560"/>
      <c r="F1181" s="563"/>
      <c r="G1181" s="545" t="s">
        <v>676</v>
      </c>
      <c r="H1181" s="543"/>
      <c r="I1181" s="543"/>
      <c r="J1181" s="543"/>
      <c r="K1181" s="543"/>
      <c r="L1181" s="543"/>
      <c r="M1181" s="547"/>
    </row>
    <row r="1182" spans="1:13" ht="42" customHeight="1" x14ac:dyDescent="0.25">
      <c r="A1182" s="342" t="s">
        <v>403</v>
      </c>
      <c r="B1182" s="552"/>
      <c r="C1182" s="565"/>
      <c r="D1182" s="565"/>
      <c r="E1182" s="565"/>
      <c r="F1182" s="565"/>
      <c r="G1182" s="565"/>
      <c r="H1182" s="565"/>
      <c r="I1182" s="565"/>
      <c r="J1182" s="565"/>
      <c r="K1182" s="565"/>
      <c r="L1182" s="565"/>
      <c r="M1182" s="553"/>
    </row>
    <row r="1183" spans="1:13" x14ac:dyDescent="0.25">
      <c r="A1183" s="278" t="s">
        <v>448</v>
      </c>
      <c r="B1183" s="552"/>
      <c r="C1183" s="565"/>
      <c r="D1183" s="565"/>
      <c r="E1183" s="565"/>
      <c r="F1183" s="565"/>
      <c r="G1183" s="565"/>
      <c r="H1183" s="565"/>
      <c r="I1183" s="565"/>
      <c r="J1183" s="565"/>
      <c r="K1183" s="565"/>
      <c r="L1183" s="565"/>
      <c r="M1183" s="553"/>
    </row>
    <row r="1184" spans="1:13" x14ac:dyDescent="0.25">
      <c r="A1184" s="577" t="s">
        <v>564</v>
      </c>
      <c r="B1184" s="578"/>
      <c r="C1184" s="579"/>
      <c r="D1184" s="586" t="s">
        <v>565</v>
      </c>
      <c r="E1184" s="578"/>
      <c r="F1184" s="578"/>
      <c r="G1184" s="578"/>
      <c r="H1184" s="578"/>
      <c r="I1184" s="579"/>
      <c r="J1184" s="586" t="s">
        <v>566</v>
      </c>
      <c r="K1184" s="578"/>
      <c r="L1184" s="578"/>
      <c r="M1184" s="589"/>
    </row>
    <row r="1185" spans="1:13" x14ac:dyDescent="0.25">
      <c r="A1185" s="580"/>
      <c r="B1185" s="581"/>
      <c r="C1185" s="582"/>
      <c r="D1185" s="587"/>
      <c r="E1185" s="581"/>
      <c r="F1185" s="581"/>
      <c r="G1185" s="581"/>
      <c r="H1185" s="581"/>
      <c r="I1185" s="582"/>
      <c r="J1185" s="587"/>
      <c r="K1185" s="581"/>
      <c r="L1185" s="581"/>
      <c r="M1185" s="590"/>
    </row>
    <row r="1186" spans="1:13" x14ac:dyDescent="0.25">
      <c r="A1186" s="580"/>
      <c r="B1186" s="581"/>
      <c r="C1186" s="582"/>
      <c r="D1186" s="587"/>
      <c r="E1186" s="581"/>
      <c r="F1186" s="581"/>
      <c r="G1186" s="581"/>
      <c r="H1186" s="581"/>
      <c r="I1186" s="582"/>
      <c r="J1186" s="587"/>
      <c r="K1186" s="581"/>
      <c r="L1186" s="581"/>
      <c r="M1186" s="590"/>
    </row>
    <row r="1187" spans="1:13" x14ac:dyDescent="0.25">
      <c r="A1187" s="583"/>
      <c r="B1187" s="584"/>
      <c r="C1187" s="585"/>
      <c r="D1187" s="588"/>
      <c r="E1187" s="584"/>
      <c r="F1187" s="584"/>
      <c r="G1187" s="584"/>
      <c r="H1187" s="584"/>
      <c r="I1187" s="585"/>
      <c r="J1187" s="588"/>
      <c r="K1187" s="584"/>
      <c r="L1187" s="584"/>
      <c r="M1187" s="591"/>
    </row>
    <row r="1188" spans="1:13" x14ac:dyDescent="0.25">
      <c r="A1188" s="596" t="s">
        <v>449</v>
      </c>
      <c r="B1188" s="597"/>
      <c r="C1188" s="597"/>
      <c r="D1188" s="597"/>
      <c r="E1188" s="597"/>
      <c r="F1188" s="597"/>
      <c r="G1188" s="598"/>
      <c r="H1188" s="599" t="s">
        <v>450</v>
      </c>
      <c r="I1188" s="597"/>
      <c r="J1188" s="597"/>
      <c r="K1188" s="597"/>
      <c r="L1188" s="597"/>
      <c r="M1188" s="600"/>
    </row>
    <row r="1189" spans="1:13" x14ac:dyDescent="0.25">
      <c r="A1189" s="297" t="s">
        <v>451</v>
      </c>
      <c r="B1189" s="599" t="s">
        <v>20</v>
      </c>
      <c r="C1189" s="598"/>
      <c r="D1189" s="83" t="s">
        <v>451</v>
      </c>
      <c r="E1189" s="123"/>
      <c r="F1189" s="599" t="s">
        <v>20</v>
      </c>
      <c r="G1189" s="598"/>
      <c r="H1189" s="298"/>
      <c r="I1189" s="298"/>
      <c r="J1189" s="299" t="s">
        <v>452</v>
      </c>
      <c r="K1189" s="298"/>
      <c r="L1189" s="299" t="s">
        <v>20</v>
      </c>
      <c r="M1189" s="300"/>
    </row>
    <row r="1190" spans="1:13" x14ac:dyDescent="0.25">
      <c r="A1190" s="301" t="s">
        <v>453</v>
      </c>
      <c r="B1190" s="594" t="s">
        <v>454</v>
      </c>
      <c r="C1190" s="595"/>
      <c r="D1190" s="594" t="s">
        <v>455</v>
      </c>
      <c r="E1190" s="595"/>
      <c r="F1190" s="594" t="s">
        <v>456</v>
      </c>
      <c r="G1190" s="595"/>
      <c r="H1190" s="298"/>
      <c r="I1190" s="298"/>
      <c r="J1190" s="594">
        <v>3</v>
      </c>
      <c r="K1190" s="595"/>
      <c r="L1190" s="123" t="s">
        <v>457</v>
      </c>
      <c r="M1190" s="300"/>
    </row>
    <row r="1191" spans="1:13" x14ac:dyDescent="0.25">
      <c r="A1191" s="301" t="s">
        <v>458</v>
      </c>
      <c r="B1191" s="594" t="s">
        <v>459</v>
      </c>
      <c r="C1191" s="595"/>
      <c r="D1191" s="594" t="s">
        <v>460</v>
      </c>
      <c r="E1191" s="595"/>
      <c r="F1191" s="594" t="s">
        <v>461</v>
      </c>
      <c r="G1191" s="595"/>
      <c r="H1191" s="298"/>
      <c r="I1191" s="298"/>
      <c r="J1191" s="594">
        <v>2</v>
      </c>
      <c r="K1191" s="595"/>
      <c r="L1191" s="123" t="s">
        <v>462</v>
      </c>
      <c r="M1191" s="300"/>
    </row>
    <row r="1192" spans="1:13" x14ac:dyDescent="0.25">
      <c r="A1192" s="301" t="s">
        <v>463</v>
      </c>
      <c r="B1192" s="594" t="s">
        <v>464</v>
      </c>
      <c r="C1192" s="595"/>
      <c r="D1192" s="594" t="s">
        <v>465</v>
      </c>
      <c r="E1192" s="595"/>
      <c r="F1192" s="594" t="s">
        <v>466</v>
      </c>
      <c r="G1192" s="595"/>
      <c r="H1192" s="298"/>
      <c r="I1192" s="298"/>
      <c r="J1192" s="594">
        <v>1</v>
      </c>
      <c r="K1192" s="595"/>
      <c r="L1192" s="123" t="s">
        <v>467</v>
      </c>
      <c r="M1192" s="300"/>
    </row>
    <row r="1193" spans="1:13" ht="15.75" thickBot="1" x14ac:dyDescent="0.3">
      <c r="A1193" s="302" t="s">
        <v>468</v>
      </c>
      <c r="B1193" s="592" t="s">
        <v>469</v>
      </c>
      <c r="C1193" s="593"/>
      <c r="D1193" s="592" t="s">
        <v>470</v>
      </c>
      <c r="E1193" s="593"/>
      <c r="F1193" s="592" t="s">
        <v>471</v>
      </c>
      <c r="G1193" s="593"/>
      <c r="H1193" s="303"/>
      <c r="I1193" s="303"/>
      <c r="J1193" s="303"/>
      <c r="K1193" s="303"/>
      <c r="L1193" s="303"/>
      <c r="M1193" s="304"/>
    </row>
    <row r="1196" spans="1:13" ht="15.75" thickBot="1" x14ac:dyDescent="0.3"/>
    <row r="1197" spans="1:13" ht="15.75" x14ac:dyDescent="0.25">
      <c r="A1197" s="267"/>
      <c r="B1197" s="536" t="s">
        <v>518</v>
      </c>
      <c r="C1197" s="536"/>
      <c r="D1197" s="536"/>
      <c r="E1197" s="536"/>
      <c r="F1197" s="536"/>
      <c r="G1197" s="536"/>
      <c r="H1197" s="536"/>
      <c r="I1197" s="537"/>
      <c r="J1197" s="538" t="s">
        <v>519</v>
      </c>
      <c r="K1197" s="536"/>
      <c r="L1197" s="536"/>
      <c r="M1197" s="539"/>
    </row>
    <row r="1198" spans="1:13" ht="21" x14ac:dyDescent="0.35">
      <c r="A1198" s="540" t="s">
        <v>520</v>
      </c>
      <c r="B1198" s="541"/>
      <c r="C1198" s="541"/>
      <c r="D1198" s="541"/>
      <c r="E1198" s="541"/>
      <c r="F1198" s="541"/>
      <c r="G1198" s="541"/>
      <c r="H1198" s="541"/>
      <c r="I1198" s="541"/>
      <c r="J1198" s="541"/>
      <c r="K1198" s="541"/>
      <c r="L1198" s="541"/>
      <c r="M1198" s="542"/>
    </row>
    <row r="1199" spans="1:13" ht="21" x14ac:dyDescent="0.35">
      <c r="A1199" s="268"/>
      <c r="B1199" s="543" t="s">
        <v>521</v>
      </c>
      <c r="C1199" s="543"/>
      <c r="D1199" s="543"/>
      <c r="E1199" s="544"/>
      <c r="F1199" s="269" t="s">
        <v>522</v>
      </c>
      <c r="G1199" s="269"/>
      <c r="H1199" s="545" t="s">
        <v>523</v>
      </c>
      <c r="I1199" s="543"/>
      <c r="J1199" s="544"/>
      <c r="K1199" s="270" t="s">
        <v>524</v>
      </c>
      <c r="L1199" s="12"/>
      <c r="M1199" s="271"/>
    </row>
    <row r="1200" spans="1:13" x14ac:dyDescent="0.25">
      <c r="A1200" s="546" t="s">
        <v>525</v>
      </c>
      <c r="B1200" s="543"/>
      <c r="C1200" s="543"/>
      <c r="D1200" s="543"/>
      <c r="E1200" s="543"/>
      <c r="F1200" s="543"/>
      <c r="G1200" s="543"/>
      <c r="H1200" s="543"/>
      <c r="I1200" s="543"/>
      <c r="J1200" s="543"/>
      <c r="K1200" s="543"/>
      <c r="L1200" s="543"/>
      <c r="M1200" s="547"/>
    </row>
    <row r="1201" spans="1:13" x14ac:dyDescent="0.25">
      <c r="A1201" s="562" t="s">
        <v>526</v>
      </c>
      <c r="B1201" s="560"/>
      <c r="C1201" s="560"/>
      <c r="D1201" s="560"/>
      <c r="E1201" s="560"/>
      <c r="F1201" s="560"/>
      <c r="G1201" s="560"/>
      <c r="H1201" s="560"/>
      <c r="I1201" s="560"/>
      <c r="J1201" s="560"/>
      <c r="K1201" s="560"/>
      <c r="L1201" s="560"/>
      <c r="M1201" s="561"/>
    </row>
    <row r="1202" spans="1:13" x14ac:dyDescent="0.25">
      <c r="A1202" s="554" t="s">
        <v>527</v>
      </c>
      <c r="B1202" s="555"/>
      <c r="C1202" s="559" t="s">
        <v>641</v>
      </c>
      <c r="D1202" s="560"/>
      <c r="E1202" s="560"/>
      <c r="F1202" s="560"/>
      <c r="G1202" s="563"/>
      <c r="H1202" s="273" t="s">
        <v>529</v>
      </c>
      <c r="I1202" s="272"/>
      <c r="J1202" s="545">
        <v>24</v>
      </c>
      <c r="K1202" s="543"/>
      <c r="L1202" s="543"/>
      <c r="M1202" s="547"/>
    </row>
    <row r="1203" spans="1:13" x14ac:dyDescent="0.25">
      <c r="A1203" s="554" t="s">
        <v>530</v>
      </c>
      <c r="B1203" s="555"/>
      <c r="C1203" s="559" t="s">
        <v>399</v>
      </c>
      <c r="D1203" s="560"/>
      <c r="E1203" s="560"/>
      <c r="F1203" s="560"/>
      <c r="G1203" s="563"/>
      <c r="H1203" s="273" t="s">
        <v>531</v>
      </c>
      <c r="I1203" s="272"/>
      <c r="J1203" s="559" t="s">
        <v>339</v>
      </c>
      <c r="K1203" s="560"/>
      <c r="L1203" s="560"/>
      <c r="M1203" s="561"/>
    </row>
    <row r="1204" spans="1:13" x14ac:dyDescent="0.25">
      <c r="A1204" s="554" t="s">
        <v>532</v>
      </c>
      <c r="B1204" s="555"/>
      <c r="C1204" s="556">
        <v>40721</v>
      </c>
      <c r="D1204" s="557"/>
      <c r="E1204" s="557"/>
      <c r="F1204" s="557"/>
      <c r="G1204" s="558"/>
      <c r="H1204" s="273" t="s">
        <v>533</v>
      </c>
      <c r="I1204" s="272"/>
      <c r="J1204" s="559">
        <v>9419124928</v>
      </c>
      <c r="K1204" s="560"/>
      <c r="L1204" s="560"/>
      <c r="M1204" s="561"/>
    </row>
    <row r="1205" spans="1:13" x14ac:dyDescent="0.25">
      <c r="A1205" s="554" t="s">
        <v>534</v>
      </c>
      <c r="B1205" s="555"/>
      <c r="C1205" s="559" t="s">
        <v>642</v>
      </c>
      <c r="D1205" s="560"/>
      <c r="E1205" s="560"/>
      <c r="F1205" s="560"/>
      <c r="G1205" s="561"/>
      <c r="H1205" s="562" t="s">
        <v>18</v>
      </c>
      <c r="I1205" s="563"/>
      <c r="J1205" s="559" t="s">
        <v>643</v>
      </c>
      <c r="K1205" s="560"/>
      <c r="L1205" s="560"/>
      <c r="M1205" s="561"/>
    </row>
    <row r="1206" spans="1:13" x14ac:dyDescent="0.25">
      <c r="A1206" s="546" t="s">
        <v>535</v>
      </c>
      <c r="B1206" s="543"/>
      <c r="C1206" s="543"/>
      <c r="D1206" s="543"/>
      <c r="E1206" s="543"/>
      <c r="F1206" s="543"/>
      <c r="G1206" s="543"/>
      <c r="H1206" s="543"/>
      <c r="I1206" s="543"/>
      <c r="J1206" s="543"/>
      <c r="K1206" s="543"/>
      <c r="L1206" s="543"/>
      <c r="M1206" s="547"/>
    </row>
    <row r="1207" spans="1:13" x14ac:dyDescent="0.25">
      <c r="A1207" s="548" t="s">
        <v>536</v>
      </c>
      <c r="B1207" s="545" t="s">
        <v>537</v>
      </c>
      <c r="C1207" s="543"/>
      <c r="D1207" s="543"/>
      <c r="E1207" s="543"/>
      <c r="F1207" s="543"/>
      <c r="G1207" s="544"/>
      <c r="H1207" s="545" t="s">
        <v>538</v>
      </c>
      <c r="I1207" s="543"/>
      <c r="J1207" s="543"/>
      <c r="K1207" s="543"/>
      <c r="L1207" s="543"/>
      <c r="M1207" s="547"/>
    </row>
    <row r="1208" spans="1:13" ht="30" x14ac:dyDescent="0.25">
      <c r="A1208" s="549"/>
      <c r="B1208" s="274" t="s">
        <v>539</v>
      </c>
      <c r="C1208" s="274" t="s">
        <v>540</v>
      </c>
      <c r="D1208" s="274" t="s">
        <v>598</v>
      </c>
      <c r="E1208" s="274" t="s">
        <v>542</v>
      </c>
      <c r="F1208" s="274">
        <v>100</v>
      </c>
      <c r="G1208" s="276" t="s">
        <v>20</v>
      </c>
      <c r="H1208" s="274" t="s">
        <v>543</v>
      </c>
      <c r="I1208" s="274" t="s">
        <v>540</v>
      </c>
      <c r="J1208" s="274" t="s">
        <v>587</v>
      </c>
      <c r="K1208" s="274" t="s">
        <v>544</v>
      </c>
      <c r="L1208" s="274">
        <v>100</v>
      </c>
      <c r="M1208" s="277" t="s">
        <v>20</v>
      </c>
    </row>
    <row r="1209" spans="1:13" ht="15.75" x14ac:dyDescent="0.25">
      <c r="A1209" s="278" t="s">
        <v>11</v>
      </c>
      <c r="B1209" s="312">
        <v>4.75</v>
      </c>
      <c r="C1209" s="312">
        <v>4</v>
      </c>
      <c r="D1209" s="312">
        <v>4</v>
      </c>
      <c r="E1209" s="312">
        <v>57</v>
      </c>
      <c r="F1209" s="310">
        <f t="shared" ref="F1209" si="158">SUM(B1209:E1209)</f>
        <v>69.75</v>
      </c>
      <c r="G1209" s="263" t="str">
        <f t="shared" ref="G1209:G1213" si="159">IF(F1209&gt;=91,"A1",IF(F1209&gt;=81,"A2",IF(F1209&gt;=71,"B1",IF(F1209&gt;=61,"B2",IF(F1209&gt;=51,"C1",IF(F1209&gt;=41,"C2",IF(F1209&gt;=33,"D","E")))))))</f>
        <v>B2</v>
      </c>
      <c r="H1209" s="312">
        <v>4.25</v>
      </c>
      <c r="I1209" s="312">
        <v>3.5</v>
      </c>
      <c r="J1209" s="312">
        <v>3</v>
      </c>
      <c r="K1209" s="341">
        <v>35.5</v>
      </c>
      <c r="L1209" s="310">
        <f t="shared" ref="L1209" si="160">SUM(H1209:K1209)</f>
        <v>46.25</v>
      </c>
      <c r="M1209" s="426" t="str">
        <f t="shared" ref="M1209:M1213" si="161">IF(L1209&gt;=91,"A1",IF(L1209&gt;=81,"A2",IF(L1209&gt;=71,"B1",IF(L1209&gt;=61,"B2",IF(L1209&gt;=51,"C1",IF(L1209&gt;=41,"C2",IF(L1209&gt;=33,"D","E")))))))</f>
        <v>C2</v>
      </c>
    </row>
    <row r="1210" spans="1:13" ht="15.75" x14ac:dyDescent="0.25">
      <c r="A1210" s="278" t="s">
        <v>12</v>
      </c>
      <c r="B1210" s="312">
        <v>4.75</v>
      </c>
      <c r="C1210" s="312">
        <v>4</v>
      </c>
      <c r="D1210" s="312">
        <v>4.5</v>
      </c>
      <c r="E1210" s="312">
        <v>33</v>
      </c>
      <c r="F1210" s="310">
        <f t="shared" ref="F1210:F1213" si="162">(B1210+C1210+D1210+E1210)</f>
        <v>46.25</v>
      </c>
      <c r="G1210" s="263" t="str">
        <f t="shared" si="159"/>
        <v>C2</v>
      </c>
      <c r="H1210" s="312">
        <v>7.5</v>
      </c>
      <c r="I1210" s="312">
        <v>3</v>
      </c>
      <c r="J1210" s="312">
        <v>4</v>
      </c>
      <c r="K1210" s="341">
        <v>32</v>
      </c>
      <c r="L1210" s="310">
        <f t="shared" ref="L1210" si="163">SUM(H1210:K1210)</f>
        <v>46.5</v>
      </c>
      <c r="M1210" s="426" t="str">
        <f t="shared" si="161"/>
        <v>C2</v>
      </c>
    </row>
    <row r="1211" spans="1:13" ht="15.75" x14ac:dyDescent="0.25">
      <c r="A1211" s="278" t="s">
        <v>545</v>
      </c>
      <c r="B1211" s="312">
        <v>4</v>
      </c>
      <c r="C1211" s="312">
        <v>3</v>
      </c>
      <c r="D1211" s="312">
        <v>3</v>
      </c>
      <c r="E1211" s="312">
        <v>29.5</v>
      </c>
      <c r="F1211" s="263">
        <f t="shared" si="162"/>
        <v>39.5</v>
      </c>
      <c r="G1211" s="263" t="str">
        <f t="shared" si="159"/>
        <v>D</v>
      </c>
      <c r="H1211" s="312">
        <v>3.5</v>
      </c>
      <c r="I1211" s="312">
        <v>2</v>
      </c>
      <c r="J1211" s="312">
        <v>3</v>
      </c>
      <c r="K1211" s="313">
        <v>22</v>
      </c>
      <c r="L1211" s="310">
        <f t="shared" ref="L1211:L1213" si="164">SUM(H1211:K1211)</f>
        <v>30.5</v>
      </c>
      <c r="M1211" s="426" t="str">
        <f t="shared" si="161"/>
        <v>E</v>
      </c>
    </row>
    <row r="1212" spans="1:13" ht="15.75" x14ac:dyDescent="0.25">
      <c r="A1212" s="278" t="s">
        <v>23</v>
      </c>
      <c r="B1212" s="312">
        <v>2</v>
      </c>
      <c r="C1212" s="312">
        <v>2</v>
      </c>
      <c r="D1212" s="312">
        <v>4</v>
      </c>
      <c r="E1212" s="312">
        <v>15</v>
      </c>
      <c r="F1212" s="263">
        <f t="shared" si="162"/>
        <v>23</v>
      </c>
      <c r="G1212" s="263" t="str">
        <f t="shared" si="159"/>
        <v>E</v>
      </c>
      <c r="H1212" s="343">
        <v>3.5</v>
      </c>
      <c r="I1212" s="313">
        <v>2</v>
      </c>
      <c r="J1212" s="341">
        <v>3.5</v>
      </c>
      <c r="K1212" s="312">
        <v>28.5</v>
      </c>
      <c r="L1212" s="310">
        <f t="shared" si="164"/>
        <v>37.5</v>
      </c>
      <c r="M1212" s="427" t="str">
        <f t="shared" si="161"/>
        <v>D</v>
      </c>
    </row>
    <row r="1213" spans="1:13" ht="15.75" x14ac:dyDescent="0.25">
      <c r="A1213" s="278" t="s">
        <v>26</v>
      </c>
      <c r="B1213" s="312">
        <v>4</v>
      </c>
      <c r="C1213" s="312">
        <v>2</v>
      </c>
      <c r="D1213" s="312">
        <v>4</v>
      </c>
      <c r="E1213" s="312">
        <v>26</v>
      </c>
      <c r="F1213" s="310">
        <f t="shared" si="162"/>
        <v>36</v>
      </c>
      <c r="G1213" s="263" t="str">
        <f t="shared" si="159"/>
        <v>D</v>
      </c>
      <c r="H1213" s="312">
        <v>7</v>
      </c>
      <c r="I1213" s="312">
        <v>3</v>
      </c>
      <c r="J1213" s="312">
        <v>3</v>
      </c>
      <c r="K1213" s="341">
        <v>35.5</v>
      </c>
      <c r="L1213" s="310">
        <f t="shared" si="164"/>
        <v>48.5</v>
      </c>
      <c r="M1213" s="426" t="str">
        <f t="shared" si="161"/>
        <v>C2</v>
      </c>
    </row>
    <row r="1214" spans="1:13" ht="15.75" x14ac:dyDescent="0.25">
      <c r="A1214" s="278" t="s">
        <v>510</v>
      </c>
      <c r="B1214" s="344"/>
      <c r="C1214" s="344"/>
      <c r="D1214" s="344"/>
      <c r="E1214" s="331">
        <v>24</v>
      </c>
      <c r="F1214" s="345"/>
      <c r="G1214" s="344"/>
      <c r="H1214" s="344"/>
      <c r="I1214" s="344"/>
      <c r="J1214" s="344"/>
      <c r="K1214" s="344">
        <v>16</v>
      </c>
      <c r="L1214" s="344"/>
      <c r="M1214" s="346"/>
    </row>
    <row r="1215" spans="1:13" x14ac:dyDescent="0.25">
      <c r="A1215" s="278" t="s">
        <v>546</v>
      </c>
      <c r="B1215" s="344"/>
      <c r="C1215" s="344"/>
      <c r="D1215" s="344"/>
      <c r="E1215" s="347">
        <v>24.5</v>
      </c>
      <c r="F1215" s="344"/>
      <c r="G1215" s="344"/>
      <c r="H1215" s="344"/>
      <c r="I1215" s="344"/>
      <c r="J1215" s="344"/>
      <c r="K1215" s="347">
        <v>17</v>
      </c>
      <c r="L1215" s="344"/>
      <c r="M1215" s="346"/>
    </row>
    <row r="1216" spans="1:13" x14ac:dyDescent="0.25">
      <c r="A1216" s="278" t="s">
        <v>547</v>
      </c>
      <c r="B1216" s="344"/>
      <c r="C1216" s="344"/>
      <c r="D1216" s="344"/>
      <c r="E1216" s="344">
        <v>6.5</v>
      </c>
      <c r="F1216" s="344"/>
      <c r="G1216" s="344"/>
      <c r="H1216" s="344"/>
      <c r="I1216" s="344"/>
      <c r="J1216" s="344"/>
      <c r="K1216" s="344">
        <v>19.5</v>
      </c>
      <c r="L1216" s="344"/>
      <c r="M1216" s="346"/>
    </row>
    <row r="1217" spans="1:13" x14ac:dyDescent="0.25">
      <c r="A1217" s="278" t="s">
        <v>571</v>
      </c>
      <c r="B1217" s="344"/>
      <c r="C1217" s="344"/>
      <c r="D1217" s="344"/>
      <c r="E1217" s="344">
        <v>28.5</v>
      </c>
      <c r="F1217" s="344"/>
      <c r="G1217" s="344"/>
      <c r="H1217" s="344"/>
      <c r="I1217" s="344"/>
      <c r="J1217" s="344"/>
      <c r="K1217" s="344">
        <v>22</v>
      </c>
      <c r="L1217" s="344"/>
      <c r="M1217" s="346"/>
    </row>
    <row r="1218" spans="1:13" ht="26.25" x14ac:dyDescent="0.25">
      <c r="A1218" s="278" t="s">
        <v>549</v>
      </c>
      <c r="B1218" s="9">
        <v>500</v>
      </c>
      <c r="C1218" s="288" t="s">
        <v>550</v>
      </c>
      <c r="D1218" s="289">
        <f>(F1209+F1210+F1211+F1212+F1213)</f>
        <v>214.5</v>
      </c>
      <c r="E1218" s="290"/>
      <c r="F1218" s="288" t="s">
        <v>551</v>
      </c>
      <c r="G1218" s="289">
        <f>(D1218/500)*100</f>
        <v>42.9</v>
      </c>
      <c r="H1218" s="290"/>
      <c r="I1218" s="291"/>
      <c r="J1218" s="550" t="s">
        <v>552</v>
      </c>
      <c r="K1218" s="551"/>
      <c r="L1218" s="552" t="str">
        <f>IF(G1218&gt;=91,"A1",IF(G1218&gt;=81,"A2",IF(G1218&gt;=71,"B1",IF(G1218&gt;=61,"B2",IF(G1218&gt;=51,"C1",IF(G1218&gt;=41,"C2",IF(G1218&gt;=33,"D","E")))))))</f>
        <v>C2</v>
      </c>
      <c r="M1218" s="553" t="str">
        <f t="shared" ref="M1218:M1220" si="165">IF(K1218&gt;=91,"A1",IF(K1218&gt;=81,"A2",IF(K1218&gt;=71,"B1",IF(K1218&gt;=61,"B2",IF(K1218&gt;=51,"C1",IF(K1218&gt;=41,"C2",IF(K1218&gt;=33,"D","E")))))))</f>
        <v>E</v>
      </c>
    </row>
    <row r="1219" spans="1:13" ht="27.6" customHeight="1" x14ac:dyDescent="0.25">
      <c r="A1219" s="292" t="s">
        <v>553</v>
      </c>
      <c r="B1219" s="9">
        <v>500</v>
      </c>
      <c r="C1219" s="288" t="s">
        <v>554</v>
      </c>
      <c r="D1219" s="289">
        <f>(L1209+L1210+L1211+L1212+L1213)</f>
        <v>209.25</v>
      </c>
      <c r="E1219" s="290"/>
      <c r="F1219" s="288" t="s">
        <v>555</v>
      </c>
      <c r="G1219" s="289">
        <f>D1219/500*100</f>
        <v>41.85</v>
      </c>
      <c r="H1219" s="289"/>
      <c r="I1219" s="293"/>
      <c r="J1219" s="550" t="s">
        <v>556</v>
      </c>
      <c r="K1219" s="551"/>
      <c r="L1219" s="552" t="str">
        <f>IF(G1219&gt;=91,"A1",IF(G1219&gt;=81,"A2",IF(G1219&gt;=71,"B1",IF(G1219&gt;=61,"B2",IF(G1219&gt;=51,"C1",IF(G1219&gt;=41,"C2",IF(G1219&gt;=33,"D","E")))))))</f>
        <v>C2</v>
      </c>
      <c r="M1219" s="553" t="str">
        <f t="shared" si="165"/>
        <v>E</v>
      </c>
    </row>
    <row r="1220" spans="1:13" x14ac:dyDescent="0.25">
      <c r="A1220" s="294" t="s">
        <v>557</v>
      </c>
      <c r="B1220" s="276">
        <v>1000</v>
      </c>
      <c r="C1220" s="276">
        <f>SUM(D1218:D1219)</f>
        <v>423.75</v>
      </c>
      <c r="D1220" s="567"/>
      <c r="E1220" s="568"/>
      <c r="F1220" s="295" t="s">
        <v>558</v>
      </c>
      <c r="G1220" s="295"/>
      <c r="H1220" s="295"/>
      <c r="I1220" s="330">
        <f>(C1220/1000)*100</f>
        <v>42.375</v>
      </c>
      <c r="J1220" s="295" t="s">
        <v>559</v>
      </c>
      <c r="K1220" s="295"/>
      <c r="L1220" s="569" t="str">
        <f>IF(I1220&gt;=91,"A1",IF(I1220&gt;=81,"A2",IF(I1220&gt;=71,"B1",IF(I1220&gt;=61,"B2",IF(I1220&gt;=51,"C1",IF(I1220&gt;=41,"C2",IF(I1220&gt;=33,"D","E")))))))</f>
        <v>C2</v>
      </c>
      <c r="M1220" s="570" t="str">
        <f t="shared" si="165"/>
        <v>E</v>
      </c>
    </row>
    <row r="1221" spans="1:13" x14ac:dyDescent="0.25">
      <c r="A1221" s="571" t="s">
        <v>437</v>
      </c>
      <c r="B1221" s="572"/>
      <c r="C1221" s="572"/>
      <c r="D1221" s="572"/>
      <c r="E1221" s="572"/>
      <c r="F1221" s="572"/>
      <c r="G1221" s="572"/>
      <c r="H1221" s="572"/>
      <c r="I1221" s="572"/>
      <c r="J1221" s="572"/>
      <c r="K1221" s="572"/>
      <c r="L1221" s="572"/>
      <c r="M1221" s="573"/>
    </row>
    <row r="1222" spans="1:13" x14ac:dyDescent="0.25">
      <c r="A1222" s="546" t="s">
        <v>438</v>
      </c>
      <c r="B1222" s="543"/>
      <c r="C1222" s="543"/>
      <c r="D1222" s="543"/>
      <c r="E1222" s="543"/>
      <c r="F1222" s="543"/>
      <c r="G1222" s="543"/>
      <c r="H1222" s="543"/>
      <c r="I1222" s="543"/>
      <c r="J1222" s="543"/>
      <c r="K1222" s="543"/>
      <c r="L1222" s="543"/>
      <c r="M1222" s="547"/>
    </row>
    <row r="1223" spans="1:13" x14ac:dyDescent="0.25">
      <c r="A1223" s="546" t="s">
        <v>439</v>
      </c>
      <c r="B1223" s="543"/>
      <c r="C1223" s="543"/>
      <c r="D1223" s="543"/>
      <c r="E1223" s="544"/>
      <c r="F1223" s="545" t="s">
        <v>560</v>
      </c>
      <c r="G1223" s="543"/>
      <c r="H1223" s="543"/>
      <c r="I1223" s="543"/>
      <c r="J1223" s="544"/>
      <c r="K1223" s="545" t="s">
        <v>561</v>
      </c>
      <c r="L1223" s="543"/>
      <c r="M1223" s="547"/>
    </row>
    <row r="1224" spans="1:13" x14ac:dyDescent="0.25">
      <c r="A1224" s="562" t="s">
        <v>441</v>
      </c>
      <c r="B1224" s="560"/>
      <c r="C1224" s="560"/>
      <c r="D1224" s="560"/>
      <c r="E1224" s="563"/>
      <c r="F1224" s="552" t="s">
        <v>462</v>
      </c>
      <c r="G1224" s="565"/>
      <c r="H1224" s="565"/>
      <c r="I1224" s="565"/>
      <c r="J1224" s="566"/>
      <c r="K1224" s="552" t="s">
        <v>457</v>
      </c>
      <c r="L1224" s="565"/>
      <c r="M1224" s="553"/>
    </row>
    <row r="1225" spans="1:13" x14ac:dyDescent="0.25">
      <c r="A1225" s="546" t="s">
        <v>442</v>
      </c>
      <c r="B1225" s="543"/>
      <c r="C1225" s="543"/>
      <c r="D1225" s="543"/>
      <c r="E1225" s="543"/>
      <c r="F1225" s="543"/>
      <c r="G1225" s="543"/>
      <c r="H1225" s="543"/>
      <c r="I1225" s="543"/>
      <c r="J1225" s="543"/>
      <c r="K1225" s="543"/>
      <c r="L1225" s="543"/>
      <c r="M1225" s="547"/>
    </row>
    <row r="1226" spans="1:13" x14ac:dyDescent="0.25">
      <c r="A1226" s="546" t="s">
        <v>439</v>
      </c>
      <c r="B1226" s="543"/>
      <c r="C1226" s="543"/>
      <c r="D1226" s="543"/>
      <c r="E1226" s="544"/>
      <c r="F1226" s="545" t="s">
        <v>560</v>
      </c>
      <c r="G1226" s="543"/>
      <c r="H1226" s="543"/>
      <c r="I1226" s="543"/>
      <c r="J1226" s="544"/>
      <c r="K1226" s="545" t="s">
        <v>561</v>
      </c>
      <c r="L1226" s="543"/>
      <c r="M1226" s="547"/>
    </row>
    <row r="1227" spans="1:13" x14ac:dyDescent="0.25">
      <c r="A1227" s="554" t="s">
        <v>443</v>
      </c>
      <c r="B1227" s="564"/>
      <c r="C1227" s="564"/>
      <c r="D1227" s="564"/>
      <c r="E1227" s="555"/>
      <c r="F1227" s="552" t="s">
        <v>467</v>
      </c>
      <c r="G1227" s="565"/>
      <c r="H1227" s="565"/>
      <c r="I1227" s="565"/>
      <c r="J1227" s="566"/>
      <c r="K1227" s="552" t="s">
        <v>462</v>
      </c>
      <c r="L1227" s="565"/>
      <c r="M1227" s="553"/>
    </row>
    <row r="1228" spans="1:13" x14ac:dyDescent="0.25">
      <c r="A1228" s="554" t="s">
        <v>562</v>
      </c>
      <c r="B1228" s="564"/>
      <c r="C1228" s="564"/>
      <c r="D1228" s="564"/>
      <c r="E1228" s="555"/>
      <c r="F1228" s="552" t="s">
        <v>467</v>
      </c>
      <c r="G1228" s="565"/>
      <c r="H1228" s="565"/>
      <c r="I1228" s="565"/>
      <c r="J1228" s="566"/>
      <c r="K1228" s="552" t="s">
        <v>462</v>
      </c>
      <c r="L1228" s="565"/>
      <c r="M1228" s="553"/>
    </row>
    <row r="1229" spans="1:13" x14ac:dyDescent="0.25">
      <c r="A1229" s="562" t="s">
        <v>444</v>
      </c>
      <c r="B1229" s="560"/>
      <c r="C1229" s="560"/>
      <c r="D1229" s="560"/>
      <c r="E1229" s="563"/>
      <c r="F1229" s="552" t="s">
        <v>462</v>
      </c>
      <c r="G1229" s="565"/>
      <c r="H1229" s="565"/>
      <c r="I1229" s="565"/>
      <c r="J1229" s="566"/>
      <c r="K1229" s="552" t="s">
        <v>457</v>
      </c>
      <c r="L1229" s="565"/>
      <c r="M1229" s="553"/>
    </row>
    <row r="1230" spans="1:13" x14ac:dyDescent="0.25">
      <c r="A1230" s="562" t="s">
        <v>445</v>
      </c>
      <c r="B1230" s="560"/>
      <c r="C1230" s="560"/>
      <c r="D1230" s="560"/>
      <c r="E1230" s="563"/>
      <c r="F1230" s="552" t="s">
        <v>457</v>
      </c>
      <c r="G1230" s="565"/>
      <c r="H1230" s="565"/>
      <c r="I1230" s="565"/>
      <c r="J1230" s="566"/>
      <c r="K1230" s="552" t="s">
        <v>457</v>
      </c>
      <c r="L1230" s="565"/>
      <c r="M1230" s="553"/>
    </row>
    <row r="1231" spans="1:13" x14ac:dyDescent="0.25">
      <c r="A1231" s="546" t="s">
        <v>446</v>
      </c>
      <c r="B1231" s="543"/>
      <c r="C1231" s="543"/>
      <c r="D1231" s="543"/>
      <c r="E1231" s="543"/>
      <c r="F1231" s="543"/>
      <c r="G1231" s="543"/>
      <c r="H1231" s="543"/>
      <c r="I1231" s="543"/>
      <c r="J1231" s="543"/>
      <c r="K1231" s="543"/>
      <c r="L1231" s="543"/>
      <c r="M1231" s="547"/>
    </row>
    <row r="1232" spans="1:13" x14ac:dyDescent="0.25">
      <c r="A1232" s="546" t="s">
        <v>439</v>
      </c>
      <c r="B1232" s="543"/>
      <c r="C1232" s="543"/>
      <c r="D1232" s="543"/>
      <c r="E1232" s="544"/>
      <c r="F1232" s="545" t="s">
        <v>560</v>
      </c>
      <c r="G1232" s="543"/>
      <c r="H1232" s="543"/>
      <c r="I1232" s="543"/>
      <c r="J1232" s="544"/>
      <c r="K1232" s="545" t="s">
        <v>561</v>
      </c>
      <c r="L1232" s="543"/>
      <c r="M1232" s="547"/>
    </row>
    <row r="1233" spans="1:13" x14ac:dyDescent="0.25">
      <c r="A1233" s="562" t="s">
        <v>447</v>
      </c>
      <c r="B1233" s="560"/>
      <c r="C1233" s="560"/>
      <c r="D1233" s="560"/>
      <c r="E1233" s="560"/>
      <c r="F1233" s="563"/>
      <c r="G1233" s="545" t="s">
        <v>677</v>
      </c>
      <c r="H1233" s="543"/>
      <c r="I1233" s="543"/>
      <c r="J1233" s="543"/>
      <c r="K1233" s="543"/>
      <c r="L1233" s="543"/>
      <c r="M1233" s="547"/>
    </row>
    <row r="1234" spans="1:13" ht="42.6" customHeight="1" x14ac:dyDescent="0.25">
      <c r="A1234" s="342" t="s">
        <v>403</v>
      </c>
      <c r="B1234" s="552"/>
      <c r="C1234" s="565"/>
      <c r="D1234" s="565"/>
      <c r="E1234" s="565"/>
      <c r="F1234" s="565"/>
      <c r="G1234" s="565"/>
      <c r="H1234" s="565"/>
      <c r="I1234" s="565"/>
      <c r="J1234" s="565"/>
      <c r="K1234" s="565"/>
      <c r="L1234" s="565"/>
      <c r="M1234" s="553"/>
    </row>
    <row r="1235" spans="1:13" x14ac:dyDescent="0.25">
      <c r="A1235" s="278" t="s">
        <v>448</v>
      </c>
      <c r="B1235" s="552"/>
      <c r="C1235" s="565"/>
      <c r="D1235" s="565"/>
      <c r="E1235" s="565"/>
      <c r="F1235" s="565"/>
      <c r="G1235" s="565"/>
      <c r="H1235" s="565"/>
      <c r="I1235" s="565"/>
      <c r="J1235" s="565"/>
      <c r="K1235" s="565"/>
      <c r="L1235" s="565"/>
      <c r="M1235" s="553"/>
    </row>
    <row r="1236" spans="1:13" x14ac:dyDescent="0.25">
      <c r="A1236" s="577" t="s">
        <v>564</v>
      </c>
      <c r="B1236" s="578"/>
      <c r="C1236" s="579"/>
      <c r="D1236" s="586" t="s">
        <v>565</v>
      </c>
      <c r="E1236" s="578"/>
      <c r="F1236" s="578"/>
      <c r="G1236" s="578"/>
      <c r="H1236" s="578"/>
      <c r="I1236" s="579"/>
      <c r="J1236" s="586" t="s">
        <v>566</v>
      </c>
      <c r="K1236" s="578"/>
      <c r="L1236" s="578"/>
      <c r="M1236" s="589"/>
    </row>
    <row r="1237" spans="1:13" x14ac:dyDescent="0.25">
      <c r="A1237" s="580"/>
      <c r="B1237" s="581"/>
      <c r="C1237" s="582"/>
      <c r="D1237" s="587"/>
      <c r="E1237" s="581"/>
      <c r="F1237" s="581"/>
      <c r="G1237" s="581"/>
      <c r="H1237" s="581"/>
      <c r="I1237" s="582"/>
      <c r="J1237" s="587"/>
      <c r="K1237" s="581"/>
      <c r="L1237" s="581"/>
      <c r="M1237" s="590"/>
    </row>
    <row r="1238" spans="1:13" x14ac:dyDescent="0.25">
      <c r="A1238" s="580"/>
      <c r="B1238" s="581"/>
      <c r="C1238" s="582"/>
      <c r="D1238" s="587"/>
      <c r="E1238" s="581"/>
      <c r="F1238" s="581"/>
      <c r="G1238" s="581"/>
      <c r="H1238" s="581"/>
      <c r="I1238" s="582"/>
      <c r="J1238" s="587"/>
      <c r="K1238" s="581"/>
      <c r="L1238" s="581"/>
      <c r="M1238" s="590"/>
    </row>
    <row r="1239" spans="1:13" x14ac:dyDescent="0.25">
      <c r="A1239" s="583"/>
      <c r="B1239" s="584"/>
      <c r="C1239" s="585"/>
      <c r="D1239" s="588"/>
      <c r="E1239" s="584"/>
      <c r="F1239" s="584"/>
      <c r="G1239" s="584"/>
      <c r="H1239" s="584"/>
      <c r="I1239" s="585"/>
      <c r="J1239" s="588"/>
      <c r="K1239" s="584"/>
      <c r="L1239" s="584"/>
      <c r="M1239" s="591"/>
    </row>
    <row r="1240" spans="1:13" x14ac:dyDescent="0.25">
      <c r="A1240" s="596" t="s">
        <v>449</v>
      </c>
      <c r="B1240" s="597"/>
      <c r="C1240" s="597"/>
      <c r="D1240" s="597"/>
      <c r="E1240" s="597"/>
      <c r="F1240" s="597"/>
      <c r="G1240" s="598"/>
      <c r="H1240" s="599" t="s">
        <v>450</v>
      </c>
      <c r="I1240" s="597"/>
      <c r="J1240" s="597"/>
      <c r="K1240" s="597"/>
      <c r="L1240" s="597"/>
      <c r="M1240" s="600"/>
    </row>
    <row r="1241" spans="1:13" x14ac:dyDescent="0.25">
      <c r="A1241" s="297" t="s">
        <v>451</v>
      </c>
      <c r="B1241" s="599" t="s">
        <v>20</v>
      </c>
      <c r="C1241" s="598"/>
      <c r="D1241" s="83" t="s">
        <v>451</v>
      </c>
      <c r="E1241" s="123"/>
      <c r="F1241" s="599" t="s">
        <v>20</v>
      </c>
      <c r="G1241" s="598"/>
      <c r="H1241" s="298"/>
      <c r="I1241" s="298"/>
      <c r="J1241" s="299" t="s">
        <v>452</v>
      </c>
      <c r="K1241" s="298"/>
      <c r="L1241" s="299" t="s">
        <v>20</v>
      </c>
      <c r="M1241" s="300"/>
    </row>
    <row r="1242" spans="1:13" x14ac:dyDescent="0.25">
      <c r="A1242" s="301" t="s">
        <v>453</v>
      </c>
      <c r="B1242" s="594" t="s">
        <v>454</v>
      </c>
      <c r="C1242" s="595"/>
      <c r="D1242" s="594" t="s">
        <v>455</v>
      </c>
      <c r="E1242" s="595"/>
      <c r="F1242" s="594" t="s">
        <v>456</v>
      </c>
      <c r="G1242" s="595"/>
      <c r="H1242" s="298"/>
      <c r="I1242" s="298"/>
      <c r="J1242" s="594">
        <v>3</v>
      </c>
      <c r="K1242" s="595"/>
      <c r="L1242" s="123" t="s">
        <v>457</v>
      </c>
      <c r="M1242" s="300"/>
    </row>
    <row r="1243" spans="1:13" x14ac:dyDescent="0.25">
      <c r="A1243" s="301" t="s">
        <v>458</v>
      </c>
      <c r="B1243" s="594" t="s">
        <v>459</v>
      </c>
      <c r="C1243" s="595"/>
      <c r="D1243" s="594" t="s">
        <v>460</v>
      </c>
      <c r="E1243" s="595"/>
      <c r="F1243" s="594" t="s">
        <v>461</v>
      </c>
      <c r="G1243" s="595"/>
      <c r="H1243" s="298"/>
      <c r="I1243" s="298"/>
      <c r="J1243" s="594">
        <v>2</v>
      </c>
      <c r="K1243" s="595"/>
      <c r="L1243" s="123" t="s">
        <v>462</v>
      </c>
      <c r="M1243" s="300"/>
    </row>
    <row r="1244" spans="1:13" x14ac:dyDescent="0.25">
      <c r="A1244" s="301" t="s">
        <v>463</v>
      </c>
      <c r="B1244" s="594" t="s">
        <v>464</v>
      </c>
      <c r="C1244" s="595"/>
      <c r="D1244" s="594" t="s">
        <v>465</v>
      </c>
      <c r="E1244" s="595"/>
      <c r="F1244" s="594" t="s">
        <v>466</v>
      </c>
      <c r="G1244" s="595"/>
      <c r="H1244" s="298"/>
      <c r="I1244" s="298"/>
      <c r="J1244" s="594">
        <v>1</v>
      </c>
      <c r="K1244" s="595"/>
      <c r="L1244" s="123" t="s">
        <v>467</v>
      </c>
      <c r="M1244" s="300"/>
    </row>
    <row r="1245" spans="1:13" ht="15.75" thickBot="1" x14ac:dyDescent="0.3">
      <c r="A1245" s="302" t="s">
        <v>468</v>
      </c>
      <c r="B1245" s="592" t="s">
        <v>469</v>
      </c>
      <c r="C1245" s="593"/>
      <c r="D1245" s="592" t="s">
        <v>470</v>
      </c>
      <c r="E1245" s="593"/>
      <c r="F1245" s="592" t="s">
        <v>471</v>
      </c>
      <c r="G1245" s="593"/>
      <c r="H1245" s="303"/>
      <c r="I1245" s="303"/>
      <c r="J1245" s="303"/>
      <c r="K1245" s="303"/>
      <c r="L1245" s="303"/>
      <c r="M1245" s="304"/>
    </row>
    <row r="1248" spans="1:13" ht="15.75" thickBot="1" x14ac:dyDescent="0.3"/>
    <row r="1249" spans="1:13" ht="15.75" x14ac:dyDescent="0.25">
      <c r="A1249" s="267"/>
      <c r="B1249" s="536" t="s">
        <v>518</v>
      </c>
      <c r="C1249" s="536"/>
      <c r="D1249" s="536"/>
      <c r="E1249" s="536"/>
      <c r="F1249" s="536"/>
      <c r="G1249" s="536"/>
      <c r="H1249" s="536"/>
      <c r="I1249" s="537"/>
      <c r="J1249" s="538" t="s">
        <v>519</v>
      </c>
      <c r="K1249" s="536"/>
      <c r="L1249" s="536"/>
      <c r="M1249" s="539"/>
    </row>
    <row r="1250" spans="1:13" ht="21" x14ac:dyDescent="0.35">
      <c r="A1250" s="540" t="s">
        <v>520</v>
      </c>
      <c r="B1250" s="541"/>
      <c r="C1250" s="541"/>
      <c r="D1250" s="541"/>
      <c r="E1250" s="541"/>
      <c r="F1250" s="541"/>
      <c r="G1250" s="541"/>
      <c r="H1250" s="541"/>
      <c r="I1250" s="541"/>
      <c r="J1250" s="541"/>
      <c r="K1250" s="541"/>
      <c r="L1250" s="541"/>
      <c r="M1250" s="542"/>
    </row>
    <row r="1251" spans="1:13" ht="21" x14ac:dyDescent="0.35">
      <c r="A1251" s="268"/>
      <c r="B1251" s="543" t="s">
        <v>521</v>
      </c>
      <c r="C1251" s="543"/>
      <c r="D1251" s="543"/>
      <c r="E1251" s="544"/>
      <c r="F1251" s="269" t="s">
        <v>522</v>
      </c>
      <c r="G1251" s="269"/>
      <c r="H1251" s="545" t="s">
        <v>523</v>
      </c>
      <c r="I1251" s="543"/>
      <c r="J1251" s="544"/>
      <c r="K1251" s="270" t="s">
        <v>524</v>
      </c>
      <c r="L1251" s="12"/>
      <c r="M1251" s="271"/>
    </row>
    <row r="1252" spans="1:13" x14ac:dyDescent="0.25">
      <c r="A1252" s="546" t="s">
        <v>525</v>
      </c>
      <c r="B1252" s="543"/>
      <c r="C1252" s="543"/>
      <c r="D1252" s="543"/>
      <c r="E1252" s="543"/>
      <c r="F1252" s="543"/>
      <c r="G1252" s="543"/>
      <c r="H1252" s="543"/>
      <c r="I1252" s="543"/>
      <c r="J1252" s="543"/>
      <c r="K1252" s="543"/>
      <c r="L1252" s="543"/>
      <c r="M1252" s="547"/>
    </row>
    <row r="1253" spans="1:13" x14ac:dyDescent="0.25">
      <c r="A1253" s="562" t="s">
        <v>526</v>
      </c>
      <c r="B1253" s="560"/>
      <c r="C1253" s="560"/>
      <c r="D1253" s="560"/>
      <c r="E1253" s="560"/>
      <c r="F1253" s="560"/>
      <c r="G1253" s="560"/>
      <c r="H1253" s="560"/>
      <c r="I1253" s="560"/>
      <c r="J1253" s="560"/>
      <c r="K1253" s="560"/>
      <c r="L1253" s="560"/>
      <c r="M1253" s="561"/>
    </row>
    <row r="1254" spans="1:13" x14ac:dyDescent="0.25">
      <c r="A1254" s="554" t="s">
        <v>527</v>
      </c>
      <c r="B1254" s="555"/>
      <c r="C1254" s="559" t="s">
        <v>644</v>
      </c>
      <c r="D1254" s="560"/>
      <c r="E1254" s="560"/>
      <c r="F1254" s="560"/>
      <c r="G1254" s="563"/>
      <c r="H1254" s="273" t="s">
        <v>529</v>
      </c>
      <c r="I1254" s="272"/>
      <c r="J1254" s="545">
        <v>25</v>
      </c>
      <c r="K1254" s="543"/>
      <c r="L1254" s="543"/>
      <c r="M1254" s="547"/>
    </row>
    <row r="1255" spans="1:13" x14ac:dyDescent="0.25">
      <c r="A1255" s="554" t="s">
        <v>530</v>
      </c>
      <c r="B1255" s="555"/>
      <c r="C1255" s="559" t="s">
        <v>399</v>
      </c>
      <c r="D1255" s="560"/>
      <c r="E1255" s="560"/>
      <c r="F1255" s="560"/>
      <c r="G1255" s="563"/>
      <c r="H1255" s="273" t="s">
        <v>531</v>
      </c>
      <c r="I1255" s="272"/>
      <c r="J1255" s="559" t="s">
        <v>356</v>
      </c>
      <c r="K1255" s="560"/>
      <c r="L1255" s="560"/>
      <c r="M1255" s="561"/>
    </row>
    <row r="1256" spans="1:13" x14ac:dyDescent="0.25">
      <c r="A1256" s="554" t="s">
        <v>532</v>
      </c>
      <c r="B1256" s="555"/>
      <c r="C1256" s="556">
        <v>40832</v>
      </c>
      <c r="D1256" s="557"/>
      <c r="E1256" s="557"/>
      <c r="F1256" s="557"/>
      <c r="G1256" s="558"/>
      <c r="H1256" s="273" t="s">
        <v>533</v>
      </c>
      <c r="I1256" s="272"/>
      <c r="J1256" s="559">
        <v>8899932502</v>
      </c>
      <c r="K1256" s="560"/>
      <c r="L1256" s="560"/>
      <c r="M1256" s="561"/>
    </row>
    <row r="1257" spans="1:13" x14ac:dyDescent="0.25">
      <c r="A1257" s="554" t="s">
        <v>534</v>
      </c>
      <c r="B1257" s="555"/>
      <c r="C1257" s="559" t="s">
        <v>645</v>
      </c>
      <c r="D1257" s="560"/>
      <c r="E1257" s="560"/>
      <c r="F1257" s="560"/>
      <c r="G1257" s="561"/>
      <c r="H1257" s="562" t="s">
        <v>18</v>
      </c>
      <c r="I1257" s="563"/>
      <c r="J1257" s="559" t="s">
        <v>646</v>
      </c>
      <c r="K1257" s="560"/>
      <c r="L1257" s="560"/>
      <c r="M1257" s="561"/>
    </row>
    <row r="1258" spans="1:13" x14ac:dyDescent="0.25">
      <c r="A1258" s="546" t="s">
        <v>535</v>
      </c>
      <c r="B1258" s="543"/>
      <c r="C1258" s="543"/>
      <c r="D1258" s="543"/>
      <c r="E1258" s="543"/>
      <c r="F1258" s="543"/>
      <c r="G1258" s="543"/>
      <c r="H1258" s="543"/>
      <c r="I1258" s="543"/>
      <c r="J1258" s="543"/>
      <c r="K1258" s="543"/>
      <c r="L1258" s="543"/>
      <c r="M1258" s="547"/>
    </row>
    <row r="1259" spans="1:13" x14ac:dyDescent="0.25">
      <c r="A1259" s="548" t="s">
        <v>536</v>
      </c>
      <c r="B1259" s="545" t="s">
        <v>537</v>
      </c>
      <c r="C1259" s="543"/>
      <c r="D1259" s="543"/>
      <c r="E1259" s="543"/>
      <c r="F1259" s="543"/>
      <c r="G1259" s="544"/>
      <c r="H1259" s="545" t="s">
        <v>538</v>
      </c>
      <c r="I1259" s="543"/>
      <c r="J1259" s="543"/>
      <c r="K1259" s="543"/>
      <c r="L1259" s="543"/>
      <c r="M1259" s="547"/>
    </row>
    <row r="1260" spans="1:13" ht="30" x14ac:dyDescent="0.25">
      <c r="A1260" s="549"/>
      <c r="B1260" s="274" t="s">
        <v>539</v>
      </c>
      <c r="C1260" s="274" t="s">
        <v>540</v>
      </c>
      <c r="D1260" s="274" t="s">
        <v>541</v>
      </c>
      <c r="E1260" s="274" t="s">
        <v>542</v>
      </c>
      <c r="F1260" s="274">
        <v>100</v>
      </c>
      <c r="G1260" s="276" t="s">
        <v>20</v>
      </c>
      <c r="H1260" s="274" t="s">
        <v>543</v>
      </c>
      <c r="I1260" s="274" t="s">
        <v>609</v>
      </c>
      <c r="J1260" s="274" t="s">
        <v>598</v>
      </c>
      <c r="K1260" s="274" t="s">
        <v>544</v>
      </c>
      <c r="L1260" s="274">
        <v>100</v>
      </c>
      <c r="M1260" s="277" t="s">
        <v>20</v>
      </c>
    </row>
    <row r="1261" spans="1:13" ht="15.75" x14ac:dyDescent="0.25">
      <c r="A1261" s="278" t="s">
        <v>11</v>
      </c>
      <c r="B1261" s="312">
        <v>3.5</v>
      </c>
      <c r="C1261" s="312">
        <v>3.5</v>
      </c>
      <c r="D1261" s="312">
        <v>3.5</v>
      </c>
      <c r="E1261" s="312">
        <v>41.5</v>
      </c>
      <c r="F1261" s="310">
        <f t="shared" ref="F1261" si="166">SUM(B1261:E1261)</f>
        <v>52</v>
      </c>
      <c r="G1261" s="263" t="str">
        <f t="shared" ref="G1261:G1265" si="167">IF(F1261&gt;=91,"A1",IF(F1261&gt;=81,"A2",IF(F1261&gt;=71,"B1",IF(F1261&gt;=61,"B2",IF(F1261&gt;=51,"C1",IF(F1261&gt;=41,"C2",IF(F1261&gt;=33,"D","E")))))))</f>
        <v>C1</v>
      </c>
      <c r="H1261" s="312">
        <v>4.5</v>
      </c>
      <c r="I1261" s="312">
        <v>2</v>
      </c>
      <c r="J1261" s="312">
        <v>2</v>
      </c>
      <c r="K1261" s="313">
        <v>33</v>
      </c>
      <c r="L1261" s="310">
        <f t="shared" ref="L1261" si="168">SUM(H1261:K1261)</f>
        <v>41.5</v>
      </c>
      <c r="M1261" s="426" t="str">
        <f t="shared" ref="M1261:M1265" si="169">IF(L1261&gt;=91,"A1",IF(L1261&gt;=81,"A2",IF(L1261&gt;=71,"B1",IF(L1261&gt;=61,"B2",IF(L1261&gt;=51,"C1",IF(L1261&gt;=41,"C2",IF(L1261&gt;=33,"D","E")))))))</f>
        <v>C2</v>
      </c>
    </row>
    <row r="1262" spans="1:13" ht="15.75" x14ac:dyDescent="0.25">
      <c r="A1262" s="278" t="s">
        <v>12</v>
      </c>
      <c r="B1262" s="312">
        <v>5.25</v>
      </c>
      <c r="C1262" s="312">
        <v>3</v>
      </c>
      <c r="D1262" s="312">
        <v>3</v>
      </c>
      <c r="E1262" s="312">
        <v>34.5</v>
      </c>
      <c r="F1262" s="310">
        <f t="shared" ref="F1262:F1265" si="170">(B1262+C1262+D1262+E1262)</f>
        <v>45.75</v>
      </c>
      <c r="G1262" s="263" t="str">
        <f t="shared" si="167"/>
        <v>C2</v>
      </c>
      <c r="H1262" s="312">
        <v>4.75</v>
      </c>
      <c r="I1262" s="312">
        <v>3</v>
      </c>
      <c r="J1262" s="312">
        <v>3</v>
      </c>
      <c r="K1262" s="312">
        <v>30.5</v>
      </c>
      <c r="L1262" s="310">
        <f t="shared" ref="L1262" si="171">SUM(H1262:K1262)</f>
        <v>41.25</v>
      </c>
      <c r="M1262" s="426" t="str">
        <f t="shared" si="169"/>
        <v>C2</v>
      </c>
    </row>
    <row r="1263" spans="1:13" ht="15.75" x14ac:dyDescent="0.25">
      <c r="A1263" s="278" t="s">
        <v>545</v>
      </c>
      <c r="B1263" s="312">
        <v>5</v>
      </c>
      <c r="C1263" s="312">
        <v>2.5</v>
      </c>
      <c r="D1263" s="312">
        <v>2.5</v>
      </c>
      <c r="E1263" s="312">
        <v>20</v>
      </c>
      <c r="F1263" s="263">
        <f t="shared" si="170"/>
        <v>30</v>
      </c>
      <c r="G1263" s="263" t="str">
        <f t="shared" si="167"/>
        <v>E</v>
      </c>
      <c r="H1263" s="312">
        <v>2</v>
      </c>
      <c r="I1263" s="312">
        <v>2</v>
      </c>
      <c r="J1263" s="312">
        <v>3</v>
      </c>
      <c r="K1263" s="312">
        <v>18</v>
      </c>
      <c r="L1263" s="310">
        <f t="shared" ref="L1263:L1265" si="172">SUM(H1263:K1263)</f>
        <v>25</v>
      </c>
      <c r="M1263" s="426" t="str">
        <f t="shared" si="169"/>
        <v>E</v>
      </c>
    </row>
    <row r="1264" spans="1:13" ht="15.75" x14ac:dyDescent="0.25">
      <c r="A1264" s="278" t="s">
        <v>23</v>
      </c>
      <c r="B1264" s="312">
        <v>3.5</v>
      </c>
      <c r="C1264" s="312">
        <v>2</v>
      </c>
      <c r="D1264" s="312">
        <v>2</v>
      </c>
      <c r="E1264" s="312">
        <v>14.5</v>
      </c>
      <c r="F1264" s="263">
        <f t="shared" si="170"/>
        <v>22</v>
      </c>
      <c r="G1264" s="263" t="str">
        <f t="shared" si="167"/>
        <v>E</v>
      </c>
      <c r="H1264" s="312">
        <v>3.5</v>
      </c>
      <c r="I1264" s="312">
        <v>2</v>
      </c>
      <c r="J1264" s="312">
        <v>2</v>
      </c>
      <c r="K1264" s="312">
        <v>27</v>
      </c>
      <c r="L1264" s="310">
        <f t="shared" si="172"/>
        <v>34.5</v>
      </c>
      <c r="M1264" s="427" t="str">
        <f t="shared" si="169"/>
        <v>D</v>
      </c>
    </row>
    <row r="1265" spans="1:13" ht="15.75" x14ac:dyDescent="0.25">
      <c r="A1265" s="278" t="s">
        <v>26</v>
      </c>
      <c r="B1265" s="312">
        <v>4.25</v>
      </c>
      <c r="C1265" s="312">
        <v>2</v>
      </c>
      <c r="D1265" s="312">
        <v>2</v>
      </c>
      <c r="E1265" s="312">
        <v>14</v>
      </c>
      <c r="F1265" s="310">
        <f t="shared" si="170"/>
        <v>22.25</v>
      </c>
      <c r="G1265" s="263" t="str">
        <f t="shared" si="167"/>
        <v>E</v>
      </c>
      <c r="H1265" s="312">
        <v>4.5</v>
      </c>
      <c r="I1265" s="312">
        <v>1</v>
      </c>
      <c r="J1265" s="312">
        <v>1</v>
      </c>
      <c r="K1265" s="312">
        <v>20</v>
      </c>
      <c r="L1265" s="310">
        <f t="shared" si="172"/>
        <v>26.5</v>
      </c>
      <c r="M1265" s="426" t="str">
        <f t="shared" si="169"/>
        <v>E</v>
      </c>
    </row>
    <row r="1266" spans="1:13" ht="15.75" x14ac:dyDescent="0.25">
      <c r="A1266" s="278" t="s">
        <v>510</v>
      </c>
      <c r="B1266" s="9"/>
      <c r="C1266" s="9"/>
      <c r="D1266" s="9"/>
      <c r="E1266" s="311">
        <v>21.5</v>
      </c>
      <c r="F1266" s="38"/>
      <c r="G1266" s="9"/>
      <c r="H1266" s="9"/>
      <c r="I1266" s="9"/>
      <c r="J1266" s="9"/>
      <c r="K1266" s="9">
        <v>24.5</v>
      </c>
      <c r="L1266" s="9"/>
      <c r="M1266" s="338"/>
    </row>
    <row r="1267" spans="1:13" x14ac:dyDescent="0.25">
      <c r="A1267" s="278" t="s">
        <v>546</v>
      </c>
      <c r="B1267" s="9"/>
      <c r="C1267" s="9"/>
      <c r="D1267" s="9"/>
      <c r="E1267" s="11">
        <v>10.5</v>
      </c>
      <c r="F1267" s="9"/>
      <c r="G1267" s="9"/>
      <c r="H1267" s="9"/>
      <c r="I1267" s="9"/>
      <c r="J1267" s="9"/>
      <c r="K1267" s="11">
        <v>17</v>
      </c>
      <c r="L1267" s="9"/>
      <c r="M1267" s="338"/>
    </row>
    <row r="1268" spans="1:13" x14ac:dyDescent="0.25">
      <c r="A1268" s="278" t="s">
        <v>547</v>
      </c>
      <c r="B1268" s="9"/>
      <c r="C1268" s="9"/>
      <c r="D1268" s="9"/>
      <c r="E1268" s="9">
        <v>8.5</v>
      </c>
      <c r="F1268" s="9"/>
      <c r="G1268" s="9"/>
      <c r="H1268" s="9"/>
      <c r="I1268" s="9"/>
      <c r="J1268" s="9"/>
      <c r="K1268" s="9">
        <v>19</v>
      </c>
      <c r="L1268" s="9"/>
      <c r="M1268" s="338"/>
    </row>
    <row r="1269" spans="1:13" x14ac:dyDescent="0.25">
      <c r="A1269" s="278" t="s">
        <v>571</v>
      </c>
      <c r="B1269" s="9"/>
      <c r="C1269" s="9"/>
      <c r="D1269" s="9"/>
      <c r="E1269" s="9">
        <v>11</v>
      </c>
      <c r="F1269" s="9"/>
      <c r="G1269" s="9"/>
      <c r="H1269" s="9"/>
      <c r="I1269" s="9"/>
      <c r="J1269" s="9"/>
      <c r="K1269" s="9">
        <v>12</v>
      </c>
      <c r="L1269" s="9"/>
      <c r="M1269" s="338"/>
    </row>
    <row r="1270" spans="1:13" ht="26.25" x14ac:dyDescent="0.25">
      <c r="A1270" s="278" t="s">
        <v>549</v>
      </c>
      <c r="B1270" s="9">
        <v>500</v>
      </c>
      <c r="C1270" s="288" t="s">
        <v>550</v>
      </c>
      <c r="D1270" s="289">
        <f>(F1261+F1262+F1263+F1264+F1265)</f>
        <v>172</v>
      </c>
      <c r="E1270" s="290"/>
      <c r="F1270" s="288" t="s">
        <v>551</v>
      </c>
      <c r="G1270" s="289">
        <f>(D1270/500)*100</f>
        <v>34.4</v>
      </c>
      <c r="H1270" s="290"/>
      <c r="I1270" s="291"/>
      <c r="J1270" s="550" t="s">
        <v>552</v>
      </c>
      <c r="K1270" s="551"/>
      <c r="L1270" s="552" t="str">
        <f>IF(G1270&gt;=91,"A1",IF(G1270&gt;=81,"A2",IF(G1270&gt;=71,"B1",IF(G1270&gt;=61,"B2",IF(G1270&gt;=51,"C1",IF(G1270&gt;=41,"C2",IF(G1270&gt;=33,"D","E")))))))</f>
        <v>D</v>
      </c>
      <c r="M1270" s="553" t="str">
        <f t="shared" ref="M1270:M1272" si="173">IF(K1270&gt;=91,"A1",IF(K1270&gt;=81,"A2",IF(K1270&gt;=71,"B1",IF(K1270&gt;=61,"B2",IF(K1270&gt;=51,"C1",IF(K1270&gt;=41,"C2",IF(K1270&gt;=33,"D","E")))))))</f>
        <v>E</v>
      </c>
    </row>
    <row r="1271" spans="1:13" ht="27.6" customHeight="1" x14ac:dyDescent="0.25">
      <c r="A1271" s="292" t="s">
        <v>553</v>
      </c>
      <c r="B1271" s="9">
        <v>500</v>
      </c>
      <c r="C1271" s="288" t="s">
        <v>554</v>
      </c>
      <c r="D1271" s="289">
        <f>(L1261+L1262+L1263+L1264+L1265)</f>
        <v>168.75</v>
      </c>
      <c r="E1271" s="290"/>
      <c r="F1271" s="288" t="s">
        <v>555</v>
      </c>
      <c r="G1271" s="289">
        <f>D1271/500*100</f>
        <v>33.75</v>
      </c>
      <c r="H1271" s="289"/>
      <c r="I1271" s="293"/>
      <c r="J1271" s="550" t="s">
        <v>556</v>
      </c>
      <c r="K1271" s="551"/>
      <c r="L1271" s="552" t="str">
        <f>IF(G1271&gt;=91,"A1",IF(G1271&gt;=81,"A2",IF(G1271&gt;=71,"B1",IF(G1271&gt;=61,"B2",IF(G1271&gt;=51,"C1",IF(G1271&gt;=41,"C2",IF(G1271&gt;=33,"D","E")))))))</f>
        <v>D</v>
      </c>
      <c r="M1271" s="553" t="str">
        <f t="shared" si="173"/>
        <v>E</v>
      </c>
    </row>
    <row r="1272" spans="1:13" x14ac:dyDescent="0.25">
      <c r="A1272" s="294" t="s">
        <v>557</v>
      </c>
      <c r="B1272" s="276">
        <v>1000</v>
      </c>
      <c r="C1272" s="276">
        <f>SUM(D1270:D1271)</f>
        <v>340.75</v>
      </c>
      <c r="D1272" s="567"/>
      <c r="E1272" s="568"/>
      <c r="F1272" s="295" t="s">
        <v>558</v>
      </c>
      <c r="G1272" s="295"/>
      <c r="H1272" s="295"/>
      <c r="I1272" s="330">
        <f>(C1272/1000)*100</f>
        <v>34.075000000000003</v>
      </c>
      <c r="J1272" s="295" t="s">
        <v>559</v>
      </c>
      <c r="K1272" s="295"/>
      <c r="L1272" s="569" t="str">
        <f>IF(I1272&gt;=91,"A1",IF(I1272&gt;=81,"A2",IF(I1272&gt;=71,"B1",IF(I1272&gt;=61,"B2",IF(I1272&gt;=51,"C1",IF(I1272&gt;=41,"C2",IF(I1272&gt;=33,"D","E")))))))</f>
        <v>D</v>
      </c>
      <c r="M1272" s="570" t="str">
        <f t="shared" si="173"/>
        <v>E</v>
      </c>
    </row>
    <row r="1273" spans="1:13" x14ac:dyDescent="0.25">
      <c r="A1273" s="571" t="s">
        <v>437</v>
      </c>
      <c r="B1273" s="572"/>
      <c r="C1273" s="572"/>
      <c r="D1273" s="572"/>
      <c r="E1273" s="572"/>
      <c r="F1273" s="572"/>
      <c r="G1273" s="572"/>
      <c r="H1273" s="572"/>
      <c r="I1273" s="572"/>
      <c r="J1273" s="572"/>
      <c r="K1273" s="572"/>
      <c r="L1273" s="572"/>
      <c r="M1273" s="573"/>
    </row>
    <row r="1274" spans="1:13" x14ac:dyDescent="0.25">
      <c r="A1274" s="546" t="s">
        <v>438</v>
      </c>
      <c r="B1274" s="543"/>
      <c r="C1274" s="543"/>
      <c r="D1274" s="543"/>
      <c r="E1274" s="543"/>
      <c r="F1274" s="543"/>
      <c r="G1274" s="543"/>
      <c r="H1274" s="543"/>
      <c r="I1274" s="543"/>
      <c r="J1274" s="543"/>
      <c r="K1274" s="543"/>
      <c r="L1274" s="543"/>
      <c r="M1274" s="547"/>
    </row>
    <row r="1275" spans="1:13" x14ac:dyDescent="0.25">
      <c r="A1275" s="546" t="s">
        <v>439</v>
      </c>
      <c r="B1275" s="543"/>
      <c r="C1275" s="543"/>
      <c r="D1275" s="543"/>
      <c r="E1275" s="544"/>
      <c r="F1275" s="545" t="s">
        <v>560</v>
      </c>
      <c r="G1275" s="543"/>
      <c r="H1275" s="543"/>
      <c r="I1275" s="543"/>
      <c r="J1275" s="544"/>
      <c r="K1275" s="545" t="s">
        <v>561</v>
      </c>
      <c r="L1275" s="543"/>
      <c r="M1275" s="547"/>
    </row>
    <row r="1276" spans="1:13" x14ac:dyDescent="0.25">
      <c r="A1276" s="562" t="s">
        <v>441</v>
      </c>
      <c r="B1276" s="560"/>
      <c r="C1276" s="560"/>
      <c r="D1276" s="560"/>
      <c r="E1276" s="563"/>
      <c r="F1276" s="552" t="s">
        <v>462</v>
      </c>
      <c r="G1276" s="565"/>
      <c r="H1276" s="565"/>
      <c r="I1276" s="565"/>
      <c r="J1276" s="566"/>
      <c r="K1276" s="552" t="s">
        <v>457</v>
      </c>
      <c r="L1276" s="565"/>
      <c r="M1276" s="553"/>
    </row>
    <row r="1277" spans="1:13" x14ac:dyDescent="0.25">
      <c r="A1277" s="546" t="s">
        <v>442</v>
      </c>
      <c r="B1277" s="543"/>
      <c r="C1277" s="543"/>
      <c r="D1277" s="543"/>
      <c r="E1277" s="543"/>
      <c r="F1277" s="543"/>
      <c r="G1277" s="543"/>
      <c r="H1277" s="543"/>
      <c r="I1277" s="543"/>
      <c r="J1277" s="543"/>
      <c r="K1277" s="543"/>
      <c r="L1277" s="543"/>
      <c r="M1277" s="547"/>
    </row>
    <row r="1278" spans="1:13" x14ac:dyDescent="0.25">
      <c r="A1278" s="546" t="s">
        <v>439</v>
      </c>
      <c r="B1278" s="543"/>
      <c r="C1278" s="543"/>
      <c r="D1278" s="543"/>
      <c r="E1278" s="544"/>
      <c r="F1278" s="545" t="s">
        <v>560</v>
      </c>
      <c r="G1278" s="543"/>
      <c r="H1278" s="543"/>
      <c r="I1278" s="543"/>
      <c r="J1278" s="544"/>
      <c r="K1278" s="545" t="s">
        <v>561</v>
      </c>
      <c r="L1278" s="543"/>
      <c r="M1278" s="547"/>
    </row>
    <row r="1279" spans="1:13" x14ac:dyDescent="0.25">
      <c r="A1279" s="554" t="s">
        <v>443</v>
      </c>
      <c r="B1279" s="564"/>
      <c r="C1279" s="564"/>
      <c r="D1279" s="564"/>
      <c r="E1279" s="555"/>
      <c r="F1279" s="552" t="s">
        <v>457</v>
      </c>
      <c r="G1279" s="565"/>
      <c r="H1279" s="565"/>
      <c r="I1279" s="565"/>
      <c r="J1279" s="566"/>
      <c r="K1279" s="552" t="s">
        <v>457</v>
      </c>
      <c r="L1279" s="565"/>
      <c r="M1279" s="553"/>
    </row>
    <row r="1280" spans="1:13" x14ac:dyDescent="0.25">
      <c r="A1280" s="554" t="s">
        <v>562</v>
      </c>
      <c r="B1280" s="564"/>
      <c r="C1280" s="564"/>
      <c r="D1280" s="564"/>
      <c r="E1280" s="555"/>
      <c r="F1280" s="552" t="s">
        <v>457</v>
      </c>
      <c r="G1280" s="565"/>
      <c r="H1280" s="565"/>
      <c r="I1280" s="565"/>
      <c r="J1280" s="566"/>
      <c r="K1280" s="552" t="s">
        <v>457</v>
      </c>
      <c r="L1280" s="565"/>
      <c r="M1280" s="553"/>
    </row>
    <row r="1281" spans="1:13" x14ac:dyDescent="0.25">
      <c r="A1281" s="562" t="s">
        <v>444</v>
      </c>
      <c r="B1281" s="560"/>
      <c r="C1281" s="560"/>
      <c r="D1281" s="560"/>
      <c r="E1281" s="563"/>
      <c r="F1281" s="552" t="s">
        <v>462</v>
      </c>
      <c r="G1281" s="565"/>
      <c r="H1281" s="565"/>
      <c r="I1281" s="565"/>
      <c r="J1281" s="566"/>
      <c r="K1281" s="552" t="s">
        <v>462</v>
      </c>
      <c r="L1281" s="565"/>
      <c r="M1281" s="553"/>
    </row>
    <row r="1282" spans="1:13" x14ac:dyDescent="0.25">
      <c r="A1282" s="562" t="s">
        <v>445</v>
      </c>
      <c r="B1282" s="560"/>
      <c r="C1282" s="560"/>
      <c r="D1282" s="560"/>
      <c r="E1282" s="563"/>
      <c r="F1282" s="552" t="s">
        <v>457</v>
      </c>
      <c r="G1282" s="565"/>
      <c r="H1282" s="565"/>
      <c r="I1282" s="565"/>
      <c r="J1282" s="566"/>
      <c r="K1282" s="552" t="s">
        <v>457</v>
      </c>
      <c r="L1282" s="565"/>
      <c r="M1282" s="553"/>
    </row>
    <row r="1283" spans="1:13" x14ac:dyDescent="0.25">
      <c r="A1283" s="546" t="s">
        <v>446</v>
      </c>
      <c r="B1283" s="543"/>
      <c r="C1283" s="543"/>
      <c r="D1283" s="543"/>
      <c r="E1283" s="543"/>
      <c r="F1283" s="543"/>
      <c r="G1283" s="543"/>
      <c r="H1283" s="543"/>
      <c r="I1283" s="543"/>
      <c r="J1283" s="543"/>
      <c r="K1283" s="543"/>
      <c r="L1283" s="543"/>
      <c r="M1283" s="547"/>
    </row>
    <row r="1284" spans="1:13" x14ac:dyDescent="0.25">
      <c r="A1284" s="546" t="s">
        <v>439</v>
      </c>
      <c r="B1284" s="543"/>
      <c r="C1284" s="543"/>
      <c r="D1284" s="543"/>
      <c r="E1284" s="544"/>
      <c r="F1284" s="545" t="s">
        <v>560</v>
      </c>
      <c r="G1284" s="543"/>
      <c r="H1284" s="543"/>
      <c r="I1284" s="543"/>
      <c r="J1284" s="544"/>
      <c r="K1284" s="545" t="s">
        <v>561</v>
      </c>
      <c r="L1284" s="543"/>
      <c r="M1284" s="547"/>
    </row>
    <row r="1285" spans="1:13" x14ac:dyDescent="0.25">
      <c r="A1285" s="562" t="s">
        <v>447</v>
      </c>
      <c r="B1285" s="560"/>
      <c r="C1285" s="560"/>
      <c r="D1285" s="560"/>
      <c r="E1285" s="560"/>
      <c r="F1285" s="563"/>
      <c r="G1285" s="545" t="s">
        <v>678</v>
      </c>
      <c r="H1285" s="543"/>
      <c r="I1285" s="543"/>
      <c r="J1285" s="543"/>
      <c r="K1285" s="543"/>
      <c r="L1285" s="543"/>
      <c r="M1285" s="547"/>
    </row>
    <row r="1286" spans="1:13" ht="42" customHeight="1" x14ac:dyDescent="0.25">
      <c r="A1286" s="342" t="s">
        <v>403</v>
      </c>
      <c r="B1286" s="552"/>
      <c r="C1286" s="565"/>
      <c r="D1286" s="565"/>
      <c r="E1286" s="565"/>
      <c r="F1286" s="565"/>
      <c r="G1286" s="565"/>
      <c r="H1286" s="565"/>
      <c r="I1286" s="565"/>
      <c r="J1286" s="565"/>
      <c r="K1286" s="565"/>
      <c r="L1286" s="565"/>
      <c r="M1286" s="553"/>
    </row>
    <row r="1287" spans="1:13" x14ac:dyDescent="0.25">
      <c r="A1287" s="278" t="s">
        <v>448</v>
      </c>
      <c r="B1287" s="552"/>
      <c r="C1287" s="565"/>
      <c r="D1287" s="565"/>
      <c r="E1287" s="565"/>
      <c r="F1287" s="565"/>
      <c r="G1287" s="565"/>
      <c r="H1287" s="565"/>
      <c r="I1287" s="565"/>
      <c r="J1287" s="565"/>
      <c r="K1287" s="565"/>
      <c r="L1287" s="565"/>
      <c r="M1287" s="553"/>
    </row>
    <row r="1288" spans="1:13" x14ac:dyDescent="0.25">
      <c r="A1288" s="577" t="s">
        <v>564</v>
      </c>
      <c r="B1288" s="578"/>
      <c r="C1288" s="579"/>
      <c r="D1288" s="586" t="s">
        <v>565</v>
      </c>
      <c r="E1288" s="578"/>
      <c r="F1288" s="578"/>
      <c r="G1288" s="578"/>
      <c r="H1288" s="578"/>
      <c r="I1288" s="579"/>
      <c r="J1288" s="586" t="s">
        <v>566</v>
      </c>
      <c r="K1288" s="578"/>
      <c r="L1288" s="578"/>
      <c r="M1288" s="589"/>
    </row>
    <row r="1289" spans="1:13" x14ac:dyDescent="0.25">
      <c r="A1289" s="580"/>
      <c r="B1289" s="581"/>
      <c r="C1289" s="582"/>
      <c r="D1289" s="587"/>
      <c r="E1289" s="581"/>
      <c r="F1289" s="581"/>
      <c r="G1289" s="581"/>
      <c r="H1289" s="581"/>
      <c r="I1289" s="582"/>
      <c r="J1289" s="587"/>
      <c r="K1289" s="581"/>
      <c r="L1289" s="581"/>
      <c r="M1289" s="590"/>
    </row>
    <row r="1290" spans="1:13" x14ac:dyDescent="0.25">
      <c r="A1290" s="580"/>
      <c r="B1290" s="581"/>
      <c r="C1290" s="582"/>
      <c r="D1290" s="587"/>
      <c r="E1290" s="581"/>
      <c r="F1290" s="581"/>
      <c r="G1290" s="581"/>
      <c r="H1290" s="581"/>
      <c r="I1290" s="582"/>
      <c r="J1290" s="587"/>
      <c r="K1290" s="581"/>
      <c r="L1290" s="581"/>
      <c r="M1290" s="590"/>
    </row>
    <row r="1291" spans="1:13" x14ac:dyDescent="0.25">
      <c r="A1291" s="583"/>
      <c r="B1291" s="584"/>
      <c r="C1291" s="585"/>
      <c r="D1291" s="588"/>
      <c r="E1291" s="584"/>
      <c r="F1291" s="584"/>
      <c r="G1291" s="584"/>
      <c r="H1291" s="584"/>
      <c r="I1291" s="585"/>
      <c r="J1291" s="588"/>
      <c r="K1291" s="584"/>
      <c r="L1291" s="584"/>
      <c r="M1291" s="591"/>
    </row>
    <row r="1292" spans="1:13" x14ac:dyDescent="0.25">
      <c r="A1292" s="596" t="s">
        <v>449</v>
      </c>
      <c r="B1292" s="597"/>
      <c r="C1292" s="597"/>
      <c r="D1292" s="597"/>
      <c r="E1292" s="597"/>
      <c r="F1292" s="597"/>
      <c r="G1292" s="598"/>
      <c r="H1292" s="599" t="s">
        <v>450</v>
      </c>
      <c r="I1292" s="597"/>
      <c r="J1292" s="597"/>
      <c r="K1292" s="597"/>
      <c r="L1292" s="597"/>
      <c r="M1292" s="600"/>
    </row>
    <row r="1293" spans="1:13" x14ac:dyDescent="0.25">
      <c r="A1293" s="297" t="s">
        <v>451</v>
      </c>
      <c r="B1293" s="599" t="s">
        <v>20</v>
      </c>
      <c r="C1293" s="598"/>
      <c r="D1293" s="83" t="s">
        <v>451</v>
      </c>
      <c r="E1293" s="123"/>
      <c r="F1293" s="599" t="s">
        <v>20</v>
      </c>
      <c r="G1293" s="598"/>
      <c r="H1293" s="298"/>
      <c r="I1293" s="298"/>
      <c r="J1293" s="299" t="s">
        <v>452</v>
      </c>
      <c r="K1293" s="298"/>
      <c r="L1293" s="299" t="s">
        <v>20</v>
      </c>
      <c r="M1293" s="300"/>
    </row>
    <row r="1294" spans="1:13" x14ac:dyDescent="0.25">
      <c r="A1294" s="301" t="s">
        <v>453</v>
      </c>
      <c r="B1294" s="594" t="s">
        <v>454</v>
      </c>
      <c r="C1294" s="595"/>
      <c r="D1294" s="594" t="s">
        <v>455</v>
      </c>
      <c r="E1294" s="595"/>
      <c r="F1294" s="594" t="s">
        <v>456</v>
      </c>
      <c r="G1294" s="595"/>
      <c r="H1294" s="298"/>
      <c r="I1294" s="298"/>
      <c r="J1294" s="594">
        <v>3</v>
      </c>
      <c r="K1294" s="595"/>
      <c r="L1294" s="123" t="s">
        <v>457</v>
      </c>
      <c r="M1294" s="300"/>
    </row>
    <row r="1295" spans="1:13" x14ac:dyDescent="0.25">
      <c r="A1295" s="301" t="s">
        <v>458</v>
      </c>
      <c r="B1295" s="594" t="s">
        <v>459</v>
      </c>
      <c r="C1295" s="595"/>
      <c r="D1295" s="594" t="s">
        <v>460</v>
      </c>
      <c r="E1295" s="595"/>
      <c r="F1295" s="594" t="s">
        <v>461</v>
      </c>
      <c r="G1295" s="595"/>
      <c r="H1295" s="298"/>
      <c r="I1295" s="298"/>
      <c r="J1295" s="594">
        <v>2</v>
      </c>
      <c r="K1295" s="595"/>
      <c r="L1295" s="123" t="s">
        <v>462</v>
      </c>
      <c r="M1295" s="300"/>
    </row>
    <row r="1296" spans="1:13" x14ac:dyDescent="0.25">
      <c r="A1296" s="301" t="s">
        <v>463</v>
      </c>
      <c r="B1296" s="594" t="s">
        <v>464</v>
      </c>
      <c r="C1296" s="595"/>
      <c r="D1296" s="594" t="s">
        <v>465</v>
      </c>
      <c r="E1296" s="595"/>
      <c r="F1296" s="594" t="s">
        <v>466</v>
      </c>
      <c r="G1296" s="595"/>
      <c r="H1296" s="298"/>
      <c r="I1296" s="298"/>
      <c r="J1296" s="594">
        <v>1</v>
      </c>
      <c r="K1296" s="595"/>
      <c r="L1296" s="123" t="s">
        <v>467</v>
      </c>
      <c r="M1296" s="300"/>
    </row>
    <row r="1297" spans="1:13" ht="15.75" thickBot="1" x14ac:dyDescent="0.3">
      <c r="A1297" s="302" t="s">
        <v>468</v>
      </c>
      <c r="B1297" s="592" t="s">
        <v>469</v>
      </c>
      <c r="C1297" s="593"/>
      <c r="D1297" s="592" t="s">
        <v>470</v>
      </c>
      <c r="E1297" s="593"/>
      <c r="F1297" s="592" t="s">
        <v>471</v>
      </c>
      <c r="G1297" s="593"/>
      <c r="H1297" s="303"/>
      <c r="I1297" s="303"/>
      <c r="J1297" s="303"/>
      <c r="K1297" s="303"/>
      <c r="L1297" s="303"/>
      <c r="M1297" s="304"/>
    </row>
    <row r="1300" spans="1:13" ht="15.75" thickBot="1" x14ac:dyDescent="0.3"/>
    <row r="1301" spans="1:13" ht="15.75" x14ac:dyDescent="0.25">
      <c r="A1301" s="267"/>
      <c r="B1301" s="536" t="s">
        <v>518</v>
      </c>
      <c r="C1301" s="536"/>
      <c r="D1301" s="536"/>
      <c r="E1301" s="536"/>
      <c r="F1301" s="536"/>
      <c r="G1301" s="536"/>
      <c r="H1301" s="536"/>
      <c r="I1301" s="537"/>
      <c r="J1301" s="538" t="s">
        <v>519</v>
      </c>
      <c r="K1301" s="536"/>
      <c r="L1301" s="536"/>
      <c r="M1301" s="539"/>
    </row>
    <row r="1302" spans="1:13" ht="21" x14ac:dyDescent="0.35">
      <c r="A1302" s="540" t="s">
        <v>520</v>
      </c>
      <c r="B1302" s="541"/>
      <c r="C1302" s="541"/>
      <c r="D1302" s="541"/>
      <c r="E1302" s="541"/>
      <c r="F1302" s="541"/>
      <c r="G1302" s="541"/>
      <c r="H1302" s="541"/>
      <c r="I1302" s="541"/>
      <c r="J1302" s="541"/>
      <c r="K1302" s="541"/>
      <c r="L1302" s="541"/>
      <c r="M1302" s="542"/>
    </row>
    <row r="1303" spans="1:13" ht="21" x14ac:dyDescent="0.35">
      <c r="A1303" s="268"/>
      <c r="B1303" s="543" t="s">
        <v>521</v>
      </c>
      <c r="C1303" s="543"/>
      <c r="D1303" s="543"/>
      <c r="E1303" s="544"/>
      <c r="F1303" s="269" t="s">
        <v>522</v>
      </c>
      <c r="G1303" s="269"/>
      <c r="H1303" s="545" t="s">
        <v>523</v>
      </c>
      <c r="I1303" s="543"/>
      <c r="J1303" s="544"/>
      <c r="K1303" s="270" t="s">
        <v>524</v>
      </c>
      <c r="L1303" s="12"/>
      <c r="M1303" s="271"/>
    </row>
    <row r="1304" spans="1:13" x14ac:dyDescent="0.25">
      <c r="A1304" s="546" t="s">
        <v>525</v>
      </c>
      <c r="B1304" s="543"/>
      <c r="C1304" s="543"/>
      <c r="D1304" s="543"/>
      <c r="E1304" s="543"/>
      <c r="F1304" s="543"/>
      <c r="G1304" s="543"/>
      <c r="H1304" s="543"/>
      <c r="I1304" s="543"/>
      <c r="J1304" s="543"/>
      <c r="K1304" s="543"/>
      <c r="L1304" s="543"/>
      <c r="M1304" s="547"/>
    </row>
    <row r="1305" spans="1:13" x14ac:dyDescent="0.25">
      <c r="A1305" s="562" t="s">
        <v>526</v>
      </c>
      <c r="B1305" s="560"/>
      <c r="C1305" s="560"/>
      <c r="D1305" s="560"/>
      <c r="E1305" s="560"/>
      <c r="F1305" s="560"/>
      <c r="G1305" s="560"/>
      <c r="H1305" s="560"/>
      <c r="I1305" s="560"/>
      <c r="J1305" s="560"/>
      <c r="K1305" s="560"/>
      <c r="L1305" s="560"/>
      <c r="M1305" s="561"/>
    </row>
    <row r="1306" spans="1:13" x14ac:dyDescent="0.25">
      <c r="A1306" s="554" t="s">
        <v>527</v>
      </c>
      <c r="B1306" s="555"/>
      <c r="C1306" s="559" t="s">
        <v>647</v>
      </c>
      <c r="D1306" s="560"/>
      <c r="E1306" s="560"/>
      <c r="F1306" s="560"/>
      <c r="G1306" s="563"/>
      <c r="H1306" s="273" t="s">
        <v>529</v>
      </c>
      <c r="I1306" s="272"/>
      <c r="J1306" s="545">
        <v>26</v>
      </c>
      <c r="K1306" s="543"/>
      <c r="L1306" s="543"/>
      <c r="M1306" s="547"/>
    </row>
    <row r="1307" spans="1:13" x14ac:dyDescent="0.25">
      <c r="A1307" s="554" t="s">
        <v>530</v>
      </c>
      <c r="B1307" s="555"/>
      <c r="C1307" s="559" t="s">
        <v>399</v>
      </c>
      <c r="D1307" s="560"/>
      <c r="E1307" s="560"/>
      <c r="F1307" s="560"/>
      <c r="G1307" s="563"/>
      <c r="H1307" s="273" t="s">
        <v>531</v>
      </c>
      <c r="I1307" s="272"/>
      <c r="J1307" s="559" t="s">
        <v>366</v>
      </c>
      <c r="K1307" s="560"/>
      <c r="L1307" s="560"/>
      <c r="M1307" s="561"/>
    </row>
    <row r="1308" spans="1:13" x14ac:dyDescent="0.25">
      <c r="A1308" s="554" t="s">
        <v>532</v>
      </c>
      <c r="B1308" s="555"/>
      <c r="C1308" s="556">
        <v>40806</v>
      </c>
      <c r="D1308" s="557"/>
      <c r="E1308" s="557"/>
      <c r="F1308" s="557"/>
      <c r="G1308" s="558"/>
      <c r="H1308" s="273" t="s">
        <v>533</v>
      </c>
      <c r="I1308" s="272"/>
      <c r="J1308" s="559">
        <v>8899590641</v>
      </c>
      <c r="K1308" s="560"/>
      <c r="L1308" s="560"/>
      <c r="M1308" s="561"/>
    </row>
    <row r="1309" spans="1:13" x14ac:dyDescent="0.25">
      <c r="A1309" s="554" t="s">
        <v>534</v>
      </c>
      <c r="B1309" s="555"/>
      <c r="C1309" s="559" t="s">
        <v>648</v>
      </c>
      <c r="D1309" s="560"/>
      <c r="E1309" s="560"/>
      <c r="F1309" s="560"/>
      <c r="G1309" s="561"/>
      <c r="H1309" s="562" t="s">
        <v>18</v>
      </c>
      <c r="I1309" s="563"/>
      <c r="J1309" s="559" t="s">
        <v>649</v>
      </c>
      <c r="K1309" s="560"/>
      <c r="L1309" s="560"/>
      <c r="M1309" s="561"/>
    </row>
    <row r="1310" spans="1:13" x14ac:dyDescent="0.25">
      <c r="A1310" s="546" t="s">
        <v>535</v>
      </c>
      <c r="B1310" s="543"/>
      <c r="C1310" s="543"/>
      <c r="D1310" s="543"/>
      <c r="E1310" s="543"/>
      <c r="F1310" s="543"/>
      <c r="G1310" s="543"/>
      <c r="H1310" s="543"/>
      <c r="I1310" s="543"/>
      <c r="J1310" s="543"/>
      <c r="K1310" s="543"/>
      <c r="L1310" s="543"/>
      <c r="M1310" s="547"/>
    </row>
    <row r="1311" spans="1:13" x14ac:dyDescent="0.25">
      <c r="A1311" s="548" t="s">
        <v>536</v>
      </c>
      <c r="B1311" s="545" t="s">
        <v>537</v>
      </c>
      <c r="C1311" s="543"/>
      <c r="D1311" s="543"/>
      <c r="E1311" s="543"/>
      <c r="F1311" s="543"/>
      <c r="G1311" s="544"/>
      <c r="H1311" s="545" t="s">
        <v>538</v>
      </c>
      <c r="I1311" s="543"/>
      <c r="J1311" s="543"/>
      <c r="K1311" s="543"/>
      <c r="L1311" s="543"/>
      <c r="M1311" s="547"/>
    </row>
    <row r="1312" spans="1:13" ht="30" x14ac:dyDescent="0.25">
      <c r="A1312" s="549"/>
      <c r="B1312" s="274" t="s">
        <v>539</v>
      </c>
      <c r="C1312" s="274" t="s">
        <v>540</v>
      </c>
      <c r="D1312" s="274" t="s">
        <v>587</v>
      </c>
      <c r="E1312" s="274" t="s">
        <v>542</v>
      </c>
      <c r="F1312" s="274">
        <v>100</v>
      </c>
      <c r="G1312" s="276" t="s">
        <v>20</v>
      </c>
      <c r="H1312" s="274" t="s">
        <v>543</v>
      </c>
      <c r="I1312" s="274" t="s">
        <v>540</v>
      </c>
      <c r="J1312" s="274" t="s">
        <v>587</v>
      </c>
      <c r="K1312" s="274" t="s">
        <v>544</v>
      </c>
      <c r="L1312" s="274">
        <v>100</v>
      </c>
      <c r="M1312" s="277" t="s">
        <v>20</v>
      </c>
    </row>
    <row r="1313" spans="1:13" ht="15.75" x14ac:dyDescent="0.25">
      <c r="A1313" s="278" t="s">
        <v>11</v>
      </c>
      <c r="B1313" s="312">
        <v>2</v>
      </c>
      <c r="C1313" s="312">
        <v>3.5</v>
      </c>
      <c r="D1313" s="312">
        <v>3.5</v>
      </c>
      <c r="E1313" s="312">
        <v>35.5</v>
      </c>
      <c r="F1313" s="310">
        <f t="shared" ref="F1313" si="174">SUM(B1313:E1313)</f>
        <v>44.5</v>
      </c>
      <c r="G1313" s="263" t="str">
        <f t="shared" ref="G1313:G1317" si="175">IF(F1313&gt;=91,"A1",IF(F1313&gt;=81,"A2",IF(F1313&gt;=71,"B1",IF(F1313&gt;=61,"B2",IF(F1313&gt;=51,"C1",IF(F1313&gt;=41,"C2",IF(F1313&gt;=33,"D","E")))))))</f>
        <v>C2</v>
      </c>
      <c r="H1313" s="312">
        <v>2</v>
      </c>
      <c r="I1313" s="312">
        <v>2</v>
      </c>
      <c r="J1313" s="312">
        <v>1</v>
      </c>
      <c r="K1313" s="313">
        <v>24</v>
      </c>
      <c r="L1313" s="310">
        <f t="shared" ref="L1313" si="176">SUM(H1313:K1313)</f>
        <v>29</v>
      </c>
      <c r="M1313" s="426" t="str">
        <f t="shared" ref="M1313:M1317" si="177">IF(L1313&gt;=91,"A1",IF(L1313&gt;=81,"A2",IF(L1313&gt;=71,"B1",IF(L1313&gt;=61,"B2",IF(L1313&gt;=51,"C1",IF(L1313&gt;=41,"C2",IF(L1313&gt;=33,"D","E")))))))</f>
        <v>E</v>
      </c>
    </row>
    <row r="1314" spans="1:13" ht="15.75" x14ac:dyDescent="0.25">
      <c r="A1314" s="278" t="s">
        <v>12</v>
      </c>
      <c r="B1314" s="312">
        <v>4.75</v>
      </c>
      <c r="C1314" s="312">
        <v>3</v>
      </c>
      <c r="D1314" s="312">
        <v>3</v>
      </c>
      <c r="E1314" s="312">
        <v>30</v>
      </c>
      <c r="F1314" s="310">
        <f t="shared" ref="F1314:F1317" si="178">(B1314+C1314+D1314+E1314)</f>
        <v>40.75</v>
      </c>
      <c r="G1314" s="263" t="str">
        <f t="shared" si="175"/>
        <v>D</v>
      </c>
      <c r="H1314" s="312">
        <v>5.25</v>
      </c>
      <c r="I1314" s="312">
        <v>3</v>
      </c>
      <c r="J1314" s="312">
        <v>3</v>
      </c>
      <c r="K1314" s="312">
        <v>21.5</v>
      </c>
      <c r="L1314" s="310">
        <f t="shared" ref="L1314" si="179">SUM(H1314:K1314)</f>
        <v>32.75</v>
      </c>
      <c r="M1314" s="426" t="str">
        <f t="shared" si="177"/>
        <v>E</v>
      </c>
    </row>
    <row r="1315" spans="1:13" ht="15.75" x14ac:dyDescent="0.25">
      <c r="A1315" s="278" t="s">
        <v>545</v>
      </c>
      <c r="B1315" s="312">
        <v>1.5</v>
      </c>
      <c r="C1315" s="312">
        <v>2.5</v>
      </c>
      <c r="D1315" s="312">
        <v>2.5</v>
      </c>
      <c r="E1315" s="312">
        <v>28</v>
      </c>
      <c r="F1315" s="263">
        <f t="shared" si="178"/>
        <v>34.5</v>
      </c>
      <c r="G1315" s="263" t="str">
        <f t="shared" si="175"/>
        <v>D</v>
      </c>
      <c r="H1315" s="312">
        <v>3.5</v>
      </c>
      <c r="I1315" s="312">
        <v>2</v>
      </c>
      <c r="J1315" s="312">
        <v>3</v>
      </c>
      <c r="K1315" s="312">
        <v>24</v>
      </c>
      <c r="L1315" s="310">
        <f t="shared" ref="L1315:L1317" si="180">SUM(H1315:K1315)</f>
        <v>32.5</v>
      </c>
      <c r="M1315" s="426" t="str">
        <f t="shared" si="177"/>
        <v>E</v>
      </c>
    </row>
    <row r="1316" spans="1:13" ht="15.75" x14ac:dyDescent="0.25">
      <c r="A1316" s="278" t="s">
        <v>23</v>
      </c>
      <c r="B1316" s="312">
        <v>3</v>
      </c>
      <c r="C1316" s="312">
        <v>2</v>
      </c>
      <c r="D1316" s="312">
        <v>2</v>
      </c>
      <c r="E1316" s="312">
        <v>13</v>
      </c>
      <c r="F1316" s="263">
        <f t="shared" si="178"/>
        <v>20</v>
      </c>
      <c r="G1316" s="263" t="str">
        <f t="shared" si="175"/>
        <v>E</v>
      </c>
      <c r="H1316" s="312">
        <v>2.75</v>
      </c>
      <c r="I1316" s="312">
        <v>2</v>
      </c>
      <c r="J1316" s="312">
        <v>2</v>
      </c>
      <c r="K1316" s="312">
        <v>27</v>
      </c>
      <c r="L1316" s="310">
        <f t="shared" si="180"/>
        <v>33.75</v>
      </c>
      <c r="M1316" s="427" t="str">
        <f t="shared" si="177"/>
        <v>D</v>
      </c>
    </row>
    <row r="1317" spans="1:13" ht="15.75" x14ac:dyDescent="0.25">
      <c r="A1317" s="278" t="s">
        <v>26</v>
      </c>
      <c r="B1317" s="312">
        <v>4.75</v>
      </c>
      <c r="C1317" s="312">
        <v>2</v>
      </c>
      <c r="D1317" s="312">
        <v>2</v>
      </c>
      <c r="E1317" s="312">
        <v>24</v>
      </c>
      <c r="F1317" s="310">
        <f t="shared" si="178"/>
        <v>32.75</v>
      </c>
      <c r="G1317" s="263" t="str">
        <f t="shared" si="175"/>
        <v>E</v>
      </c>
      <c r="H1317" s="312">
        <v>4.25</v>
      </c>
      <c r="I1317" s="312">
        <v>1</v>
      </c>
      <c r="J1317" s="312">
        <v>1</v>
      </c>
      <c r="K1317" s="312">
        <v>18.5</v>
      </c>
      <c r="L1317" s="310">
        <f t="shared" si="180"/>
        <v>24.75</v>
      </c>
      <c r="M1317" s="426" t="str">
        <f t="shared" si="177"/>
        <v>E</v>
      </c>
    </row>
    <row r="1318" spans="1:13" ht="15.75" x14ac:dyDescent="0.25">
      <c r="A1318" s="278" t="s">
        <v>510</v>
      </c>
      <c r="B1318" s="9"/>
      <c r="C1318" s="9"/>
      <c r="D1318" s="9"/>
      <c r="E1318" s="311">
        <v>19.5</v>
      </c>
      <c r="F1318" s="38"/>
      <c r="G1318" s="9"/>
      <c r="H1318" s="9"/>
      <c r="I1318" s="9"/>
      <c r="J1318" s="9"/>
      <c r="K1318" s="9">
        <v>23</v>
      </c>
      <c r="L1318" s="9"/>
      <c r="M1318" s="338"/>
    </row>
    <row r="1319" spans="1:13" x14ac:dyDescent="0.25">
      <c r="A1319" s="278" t="s">
        <v>546</v>
      </c>
      <c r="B1319" s="9"/>
      <c r="C1319" s="9"/>
      <c r="D1319" s="9"/>
      <c r="E1319" s="11">
        <v>17</v>
      </c>
      <c r="F1319" s="9"/>
      <c r="G1319" s="9"/>
      <c r="H1319" s="9"/>
      <c r="I1319" s="9"/>
      <c r="J1319" s="9"/>
      <c r="K1319" s="11">
        <v>0.5</v>
      </c>
      <c r="L1319" s="9"/>
      <c r="M1319" s="338"/>
    </row>
    <row r="1320" spans="1:13" x14ac:dyDescent="0.25">
      <c r="A1320" s="278" t="s">
        <v>547</v>
      </c>
      <c r="B1320" s="9"/>
      <c r="C1320" s="9"/>
      <c r="D1320" s="9"/>
      <c r="E1320" s="9">
        <v>5.5</v>
      </c>
      <c r="F1320" s="9"/>
      <c r="G1320" s="9"/>
      <c r="H1320" s="9"/>
      <c r="I1320" s="9"/>
      <c r="J1320" s="9"/>
      <c r="K1320" s="9">
        <v>15</v>
      </c>
      <c r="L1320" s="9"/>
      <c r="M1320" s="338"/>
    </row>
    <row r="1321" spans="1:13" x14ac:dyDescent="0.25">
      <c r="A1321" s="278" t="s">
        <v>571</v>
      </c>
      <c r="B1321" s="9"/>
      <c r="C1321" s="9"/>
      <c r="D1321" s="9"/>
      <c r="E1321" s="9">
        <v>22</v>
      </c>
      <c r="F1321" s="9"/>
      <c r="G1321" s="9"/>
      <c r="H1321" s="9"/>
      <c r="I1321" s="9"/>
      <c r="J1321" s="9"/>
      <c r="K1321" s="9">
        <v>14</v>
      </c>
      <c r="L1321" s="9"/>
      <c r="M1321" s="338"/>
    </row>
    <row r="1322" spans="1:13" ht="26.25" x14ac:dyDescent="0.25">
      <c r="A1322" s="278" t="s">
        <v>549</v>
      </c>
      <c r="B1322" s="9">
        <v>500</v>
      </c>
      <c r="C1322" s="288" t="s">
        <v>550</v>
      </c>
      <c r="D1322" s="289">
        <f>(F1313+F1314+F1315+F1316+F1317)</f>
        <v>172.5</v>
      </c>
      <c r="E1322" s="290"/>
      <c r="F1322" s="288" t="s">
        <v>551</v>
      </c>
      <c r="G1322" s="289">
        <f>(D1322/500)*100</f>
        <v>34.5</v>
      </c>
      <c r="H1322" s="290"/>
      <c r="I1322" s="291"/>
      <c r="J1322" s="550" t="s">
        <v>552</v>
      </c>
      <c r="K1322" s="551"/>
      <c r="L1322" s="552" t="str">
        <f>IF(G1322&gt;=91,"A1",IF(G1322&gt;=81,"A2",IF(G1322&gt;=71,"B1",IF(G1322&gt;=61,"B2",IF(G1322&gt;=51,"C1",IF(G1322&gt;=41,"C2",IF(G1322&gt;=33,"D","E")))))))</f>
        <v>D</v>
      </c>
      <c r="M1322" s="553" t="str">
        <f t="shared" ref="M1322:M1324" si="181">IF(K1322&gt;=91,"A1",IF(K1322&gt;=81,"A2",IF(K1322&gt;=71,"B1",IF(K1322&gt;=61,"B2",IF(K1322&gt;=51,"C1",IF(K1322&gt;=41,"C2",IF(K1322&gt;=33,"D","E")))))))</f>
        <v>E</v>
      </c>
    </row>
    <row r="1323" spans="1:13" ht="27.6" customHeight="1" x14ac:dyDescent="0.25">
      <c r="A1323" s="292" t="s">
        <v>553</v>
      </c>
      <c r="B1323" s="9">
        <v>500</v>
      </c>
      <c r="C1323" s="288" t="s">
        <v>554</v>
      </c>
      <c r="D1323" s="289">
        <f>(L1313+L1314+L1315+L1316+L1317)</f>
        <v>152.75</v>
      </c>
      <c r="E1323" s="290"/>
      <c r="F1323" s="288" t="s">
        <v>555</v>
      </c>
      <c r="G1323" s="289">
        <f>D1323/500*100</f>
        <v>30.55</v>
      </c>
      <c r="H1323" s="289"/>
      <c r="I1323" s="293"/>
      <c r="J1323" s="550" t="s">
        <v>556</v>
      </c>
      <c r="K1323" s="551"/>
      <c r="L1323" s="552" t="str">
        <f>IF(G1323&gt;=91,"A1",IF(G1323&gt;=81,"A2",IF(G1323&gt;=71,"B1",IF(G1323&gt;=61,"B2",IF(G1323&gt;=51,"C1",IF(G1323&gt;=41,"C2",IF(G1323&gt;=33,"D","E")))))))</f>
        <v>E</v>
      </c>
      <c r="M1323" s="553" t="str">
        <f t="shared" si="181"/>
        <v>E</v>
      </c>
    </row>
    <row r="1324" spans="1:13" x14ac:dyDescent="0.25">
      <c r="A1324" s="294" t="s">
        <v>557</v>
      </c>
      <c r="B1324" s="276">
        <v>1000</v>
      </c>
      <c r="C1324" s="276">
        <f>SUM(D1322:D1323)</f>
        <v>325.25</v>
      </c>
      <c r="D1324" s="567"/>
      <c r="E1324" s="568"/>
      <c r="F1324" s="295" t="s">
        <v>558</v>
      </c>
      <c r="G1324" s="295"/>
      <c r="H1324" s="295"/>
      <c r="I1324" s="330">
        <f>(C1324/1000)*100</f>
        <v>32.524999999999999</v>
      </c>
      <c r="J1324" s="295" t="s">
        <v>559</v>
      </c>
      <c r="K1324" s="295"/>
      <c r="L1324" s="569" t="str">
        <f>IF(I1324&gt;=91,"A1",IF(I1324&gt;=81,"A2",IF(I1324&gt;=71,"B1",IF(I1324&gt;=61,"B2",IF(I1324&gt;=51,"C1",IF(I1324&gt;=41,"C2",IF(I1324&gt;=33,"D","E")))))))</f>
        <v>E</v>
      </c>
      <c r="M1324" s="570" t="str">
        <f t="shared" si="181"/>
        <v>E</v>
      </c>
    </row>
    <row r="1325" spans="1:13" x14ac:dyDescent="0.25">
      <c r="A1325" s="571" t="s">
        <v>437</v>
      </c>
      <c r="B1325" s="572"/>
      <c r="C1325" s="572"/>
      <c r="D1325" s="572"/>
      <c r="E1325" s="572"/>
      <c r="F1325" s="572"/>
      <c r="G1325" s="572"/>
      <c r="H1325" s="572"/>
      <c r="I1325" s="572"/>
      <c r="J1325" s="572"/>
      <c r="K1325" s="572"/>
      <c r="L1325" s="572"/>
      <c r="M1325" s="573"/>
    </row>
    <row r="1326" spans="1:13" x14ac:dyDescent="0.25">
      <c r="A1326" s="546" t="s">
        <v>438</v>
      </c>
      <c r="B1326" s="543"/>
      <c r="C1326" s="543"/>
      <c r="D1326" s="543"/>
      <c r="E1326" s="543"/>
      <c r="F1326" s="543"/>
      <c r="G1326" s="543"/>
      <c r="H1326" s="543"/>
      <c r="I1326" s="543"/>
      <c r="J1326" s="543"/>
      <c r="K1326" s="543"/>
      <c r="L1326" s="543"/>
      <c r="M1326" s="547"/>
    </row>
    <row r="1327" spans="1:13" x14ac:dyDescent="0.25">
      <c r="A1327" s="546" t="s">
        <v>439</v>
      </c>
      <c r="B1327" s="543"/>
      <c r="C1327" s="543"/>
      <c r="D1327" s="543"/>
      <c r="E1327" s="544"/>
      <c r="F1327" s="545" t="s">
        <v>560</v>
      </c>
      <c r="G1327" s="543"/>
      <c r="H1327" s="543"/>
      <c r="I1327" s="543"/>
      <c r="J1327" s="544"/>
      <c r="K1327" s="545" t="s">
        <v>561</v>
      </c>
      <c r="L1327" s="543"/>
      <c r="M1327" s="547"/>
    </row>
    <row r="1328" spans="1:13" x14ac:dyDescent="0.25">
      <c r="A1328" s="562" t="s">
        <v>441</v>
      </c>
      <c r="B1328" s="560"/>
      <c r="C1328" s="560"/>
      <c r="D1328" s="560"/>
      <c r="E1328" s="563"/>
      <c r="F1328" s="552" t="s">
        <v>462</v>
      </c>
      <c r="G1328" s="565"/>
      <c r="H1328" s="565"/>
      <c r="I1328" s="565"/>
      <c r="J1328" s="566"/>
      <c r="K1328" s="552" t="s">
        <v>457</v>
      </c>
      <c r="L1328" s="565"/>
      <c r="M1328" s="553"/>
    </row>
    <row r="1329" spans="1:13" x14ac:dyDescent="0.25">
      <c r="A1329" s="546" t="s">
        <v>442</v>
      </c>
      <c r="B1329" s="543"/>
      <c r="C1329" s="543"/>
      <c r="D1329" s="543"/>
      <c r="E1329" s="543"/>
      <c r="F1329" s="543"/>
      <c r="G1329" s="543"/>
      <c r="H1329" s="543"/>
      <c r="I1329" s="543"/>
      <c r="J1329" s="543"/>
      <c r="K1329" s="543"/>
      <c r="L1329" s="543"/>
      <c r="M1329" s="547"/>
    </row>
    <row r="1330" spans="1:13" x14ac:dyDescent="0.25">
      <c r="A1330" s="546" t="s">
        <v>439</v>
      </c>
      <c r="B1330" s="543"/>
      <c r="C1330" s="543"/>
      <c r="D1330" s="543"/>
      <c r="E1330" s="544"/>
      <c r="F1330" s="545" t="s">
        <v>560</v>
      </c>
      <c r="G1330" s="543"/>
      <c r="H1330" s="543"/>
      <c r="I1330" s="543"/>
      <c r="J1330" s="544"/>
      <c r="K1330" s="545" t="s">
        <v>561</v>
      </c>
      <c r="L1330" s="543"/>
      <c r="M1330" s="547"/>
    </row>
    <row r="1331" spans="1:13" x14ac:dyDescent="0.25">
      <c r="A1331" s="554" t="s">
        <v>443</v>
      </c>
      <c r="B1331" s="564"/>
      <c r="C1331" s="564"/>
      <c r="D1331" s="564"/>
      <c r="E1331" s="555"/>
      <c r="F1331" s="552" t="s">
        <v>457</v>
      </c>
      <c r="G1331" s="565"/>
      <c r="H1331" s="565"/>
      <c r="I1331" s="565"/>
      <c r="J1331" s="566"/>
      <c r="K1331" s="552" t="s">
        <v>457</v>
      </c>
      <c r="L1331" s="565"/>
      <c r="M1331" s="553"/>
    </row>
    <row r="1332" spans="1:13" x14ac:dyDescent="0.25">
      <c r="A1332" s="554" t="s">
        <v>562</v>
      </c>
      <c r="B1332" s="564"/>
      <c r="C1332" s="564"/>
      <c r="D1332" s="564"/>
      <c r="E1332" s="555"/>
      <c r="F1332" s="552" t="s">
        <v>457</v>
      </c>
      <c r="G1332" s="565"/>
      <c r="H1332" s="565"/>
      <c r="I1332" s="565"/>
      <c r="J1332" s="566"/>
      <c r="K1332" s="552" t="s">
        <v>457</v>
      </c>
      <c r="L1332" s="565"/>
      <c r="M1332" s="553"/>
    </row>
    <row r="1333" spans="1:13" x14ac:dyDescent="0.25">
      <c r="A1333" s="562" t="s">
        <v>444</v>
      </c>
      <c r="B1333" s="560"/>
      <c r="C1333" s="560"/>
      <c r="D1333" s="560"/>
      <c r="E1333" s="563"/>
      <c r="F1333" s="552" t="s">
        <v>462</v>
      </c>
      <c r="G1333" s="565"/>
      <c r="H1333" s="565"/>
      <c r="I1333" s="565"/>
      <c r="J1333" s="566"/>
      <c r="K1333" s="552" t="s">
        <v>462</v>
      </c>
      <c r="L1333" s="565"/>
      <c r="M1333" s="553"/>
    </row>
    <row r="1334" spans="1:13" x14ac:dyDescent="0.25">
      <c r="A1334" s="562" t="s">
        <v>445</v>
      </c>
      <c r="B1334" s="560"/>
      <c r="C1334" s="560"/>
      <c r="D1334" s="560"/>
      <c r="E1334" s="563"/>
      <c r="F1334" s="552" t="s">
        <v>462</v>
      </c>
      <c r="G1334" s="565"/>
      <c r="H1334" s="565"/>
      <c r="I1334" s="565"/>
      <c r="J1334" s="566"/>
      <c r="K1334" s="552" t="s">
        <v>457</v>
      </c>
      <c r="L1334" s="565"/>
      <c r="M1334" s="553"/>
    </row>
    <row r="1335" spans="1:13" x14ac:dyDescent="0.25">
      <c r="A1335" s="546" t="s">
        <v>446</v>
      </c>
      <c r="B1335" s="543"/>
      <c r="C1335" s="543"/>
      <c r="D1335" s="543"/>
      <c r="E1335" s="543"/>
      <c r="F1335" s="543"/>
      <c r="G1335" s="543"/>
      <c r="H1335" s="543"/>
      <c r="I1335" s="543"/>
      <c r="J1335" s="543"/>
      <c r="K1335" s="543"/>
      <c r="L1335" s="543"/>
      <c r="M1335" s="547"/>
    </row>
    <row r="1336" spans="1:13" x14ac:dyDescent="0.25">
      <c r="A1336" s="546" t="s">
        <v>439</v>
      </c>
      <c r="B1336" s="543"/>
      <c r="C1336" s="543"/>
      <c r="D1336" s="543"/>
      <c r="E1336" s="544"/>
      <c r="F1336" s="545" t="s">
        <v>560</v>
      </c>
      <c r="G1336" s="543"/>
      <c r="H1336" s="543"/>
      <c r="I1336" s="543"/>
      <c r="J1336" s="544"/>
      <c r="K1336" s="545" t="s">
        <v>561</v>
      </c>
      <c r="L1336" s="543"/>
      <c r="M1336" s="547"/>
    </row>
    <row r="1337" spans="1:13" x14ac:dyDescent="0.25">
      <c r="A1337" s="562" t="s">
        <v>447</v>
      </c>
      <c r="B1337" s="560"/>
      <c r="C1337" s="560"/>
      <c r="D1337" s="560"/>
      <c r="E1337" s="560"/>
      <c r="F1337" s="563"/>
      <c r="G1337" s="545" t="s">
        <v>675</v>
      </c>
      <c r="H1337" s="543"/>
      <c r="I1337" s="543"/>
      <c r="J1337" s="543"/>
      <c r="K1337" s="543"/>
      <c r="L1337" s="543"/>
      <c r="M1337" s="547"/>
    </row>
    <row r="1338" spans="1:13" ht="42" customHeight="1" x14ac:dyDescent="0.25">
      <c r="A1338" s="342" t="s">
        <v>403</v>
      </c>
      <c r="B1338" s="552"/>
      <c r="C1338" s="565"/>
      <c r="D1338" s="565"/>
      <c r="E1338" s="565"/>
      <c r="F1338" s="565"/>
      <c r="G1338" s="565"/>
      <c r="H1338" s="565"/>
      <c r="I1338" s="565"/>
      <c r="J1338" s="565"/>
      <c r="K1338" s="565"/>
      <c r="L1338" s="565"/>
      <c r="M1338" s="553"/>
    </row>
    <row r="1339" spans="1:13" x14ac:dyDescent="0.25">
      <c r="A1339" s="278" t="s">
        <v>448</v>
      </c>
      <c r="B1339" s="552"/>
      <c r="C1339" s="565"/>
      <c r="D1339" s="565"/>
      <c r="E1339" s="565"/>
      <c r="F1339" s="565"/>
      <c r="G1339" s="565"/>
      <c r="H1339" s="565"/>
      <c r="I1339" s="565"/>
      <c r="J1339" s="565"/>
      <c r="K1339" s="565"/>
      <c r="L1339" s="565"/>
      <c r="M1339" s="553"/>
    </row>
    <row r="1340" spans="1:13" x14ac:dyDescent="0.25">
      <c r="A1340" s="577" t="s">
        <v>564</v>
      </c>
      <c r="B1340" s="578"/>
      <c r="C1340" s="579"/>
      <c r="D1340" s="586" t="s">
        <v>565</v>
      </c>
      <c r="E1340" s="578"/>
      <c r="F1340" s="578"/>
      <c r="G1340" s="578"/>
      <c r="H1340" s="578"/>
      <c r="I1340" s="579"/>
      <c r="J1340" s="586" t="s">
        <v>566</v>
      </c>
      <c r="K1340" s="578"/>
      <c r="L1340" s="578"/>
      <c r="M1340" s="589"/>
    </row>
    <row r="1341" spans="1:13" x14ac:dyDescent="0.25">
      <c r="A1341" s="580"/>
      <c r="B1341" s="581"/>
      <c r="C1341" s="582"/>
      <c r="D1341" s="587"/>
      <c r="E1341" s="581"/>
      <c r="F1341" s="581"/>
      <c r="G1341" s="581"/>
      <c r="H1341" s="581"/>
      <c r="I1341" s="582"/>
      <c r="J1341" s="587"/>
      <c r="K1341" s="581"/>
      <c r="L1341" s="581"/>
      <c r="M1341" s="590"/>
    </row>
    <row r="1342" spans="1:13" x14ac:dyDescent="0.25">
      <c r="A1342" s="580"/>
      <c r="B1342" s="581"/>
      <c r="C1342" s="582"/>
      <c r="D1342" s="587"/>
      <c r="E1342" s="581"/>
      <c r="F1342" s="581"/>
      <c r="G1342" s="581"/>
      <c r="H1342" s="581"/>
      <c r="I1342" s="582"/>
      <c r="J1342" s="587"/>
      <c r="K1342" s="581"/>
      <c r="L1342" s="581"/>
      <c r="M1342" s="590"/>
    </row>
    <row r="1343" spans="1:13" x14ac:dyDescent="0.25">
      <c r="A1343" s="583"/>
      <c r="B1343" s="584"/>
      <c r="C1343" s="585"/>
      <c r="D1343" s="588"/>
      <c r="E1343" s="584"/>
      <c r="F1343" s="584"/>
      <c r="G1343" s="584"/>
      <c r="H1343" s="584"/>
      <c r="I1343" s="585"/>
      <c r="J1343" s="588"/>
      <c r="K1343" s="584"/>
      <c r="L1343" s="584"/>
      <c r="M1343" s="591"/>
    </row>
    <row r="1344" spans="1:13" x14ac:dyDescent="0.25">
      <c r="A1344" s="596" t="s">
        <v>449</v>
      </c>
      <c r="B1344" s="597"/>
      <c r="C1344" s="597"/>
      <c r="D1344" s="597"/>
      <c r="E1344" s="597"/>
      <c r="F1344" s="597"/>
      <c r="G1344" s="598"/>
      <c r="H1344" s="599" t="s">
        <v>450</v>
      </c>
      <c r="I1344" s="597"/>
      <c r="J1344" s="597"/>
      <c r="K1344" s="597"/>
      <c r="L1344" s="597"/>
      <c r="M1344" s="600"/>
    </row>
    <row r="1345" spans="1:13" x14ac:dyDescent="0.25">
      <c r="A1345" s="297" t="s">
        <v>451</v>
      </c>
      <c r="B1345" s="599" t="s">
        <v>20</v>
      </c>
      <c r="C1345" s="598"/>
      <c r="D1345" s="83" t="s">
        <v>451</v>
      </c>
      <c r="E1345" s="123"/>
      <c r="F1345" s="599" t="s">
        <v>20</v>
      </c>
      <c r="G1345" s="598"/>
      <c r="H1345" s="298"/>
      <c r="I1345" s="298"/>
      <c r="J1345" s="299" t="s">
        <v>452</v>
      </c>
      <c r="K1345" s="298"/>
      <c r="L1345" s="299" t="s">
        <v>20</v>
      </c>
      <c r="M1345" s="300"/>
    </row>
    <row r="1346" spans="1:13" x14ac:dyDescent="0.25">
      <c r="A1346" s="301" t="s">
        <v>453</v>
      </c>
      <c r="B1346" s="594" t="s">
        <v>454</v>
      </c>
      <c r="C1346" s="595"/>
      <c r="D1346" s="594" t="s">
        <v>455</v>
      </c>
      <c r="E1346" s="595"/>
      <c r="F1346" s="594" t="s">
        <v>456</v>
      </c>
      <c r="G1346" s="595"/>
      <c r="H1346" s="298"/>
      <c r="I1346" s="298"/>
      <c r="J1346" s="594">
        <v>3</v>
      </c>
      <c r="K1346" s="595"/>
      <c r="L1346" s="123" t="s">
        <v>457</v>
      </c>
      <c r="M1346" s="300"/>
    </row>
    <row r="1347" spans="1:13" x14ac:dyDescent="0.25">
      <c r="A1347" s="301" t="s">
        <v>458</v>
      </c>
      <c r="B1347" s="594" t="s">
        <v>459</v>
      </c>
      <c r="C1347" s="595"/>
      <c r="D1347" s="594" t="s">
        <v>460</v>
      </c>
      <c r="E1347" s="595"/>
      <c r="F1347" s="594" t="s">
        <v>461</v>
      </c>
      <c r="G1347" s="595"/>
      <c r="H1347" s="298"/>
      <c r="I1347" s="298"/>
      <c r="J1347" s="594">
        <v>2</v>
      </c>
      <c r="K1347" s="595"/>
      <c r="L1347" s="123" t="s">
        <v>462</v>
      </c>
      <c r="M1347" s="300"/>
    </row>
    <row r="1348" spans="1:13" x14ac:dyDescent="0.25">
      <c r="A1348" s="301" t="s">
        <v>463</v>
      </c>
      <c r="B1348" s="594" t="s">
        <v>464</v>
      </c>
      <c r="C1348" s="595"/>
      <c r="D1348" s="594" t="s">
        <v>465</v>
      </c>
      <c r="E1348" s="595"/>
      <c r="F1348" s="594" t="s">
        <v>466</v>
      </c>
      <c r="G1348" s="595"/>
      <c r="H1348" s="298"/>
      <c r="I1348" s="298"/>
      <c r="J1348" s="594">
        <v>1</v>
      </c>
      <c r="K1348" s="595"/>
      <c r="L1348" s="123" t="s">
        <v>467</v>
      </c>
      <c r="M1348" s="300"/>
    </row>
    <row r="1349" spans="1:13" ht="15.75" thickBot="1" x14ac:dyDescent="0.3">
      <c r="A1349" s="302" t="s">
        <v>468</v>
      </c>
      <c r="B1349" s="592" t="s">
        <v>469</v>
      </c>
      <c r="C1349" s="593"/>
      <c r="D1349" s="592" t="s">
        <v>470</v>
      </c>
      <c r="E1349" s="593"/>
      <c r="F1349" s="592" t="s">
        <v>471</v>
      </c>
      <c r="G1349" s="593"/>
      <c r="H1349" s="303"/>
      <c r="I1349" s="303"/>
      <c r="J1349" s="303"/>
      <c r="K1349" s="303"/>
      <c r="L1349" s="303"/>
      <c r="M1349" s="304"/>
    </row>
    <row r="1352" spans="1:13" ht="15.75" thickBot="1" x14ac:dyDescent="0.3"/>
    <row r="1353" spans="1:13" ht="15.75" x14ac:dyDescent="0.25">
      <c r="A1353" s="267"/>
      <c r="B1353" s="536" t="s">
        <v>518</v>
      </c>
      <c r="C1353" s="536"/>
      <c r="D1353" s="536"/>
      <c r="E1353" s="536"/>
      <c r="F1353" s="536"/>
      <c r="G1353" s="536"/>
      <c r="H1353" s="536"/>
      <c r="I1353" s="537"/>
      <c r="J1353" s="538" t="s">
        <v>519</v>
      </c>
      <c r="K1353" s="536"/>
      <c r="L1353" s="536"/>
      <c r="M1353" s="539"/>
    </row>
    <row r="1354" spans="1:13" ht="21" x14ac:dyDescent="0.35">
      <c r="A1354" s="540" t="s">
        <v>520</v>
      </c>
      <c r="B1354" s="541"/>
      <c r="C1354" s="541"/>
      <c r="D1354" s="541"/>
      <c r="E1354" s="541"/>
      <c r="F1354" s="541"/>
      <c r="G1354" s="541"/>
      <c r="H1354" s="541"/>
      <c r="I1354" s="541"/>
      <c r="J1354" s="541"/>
      <c r="K1354" s="541"/>
      <c r="L1354" s="541"/>
      <c r="M1354" s="542"/>
    </row>
    <row r="1355" spans="1:13" ht="21" x14ac:dyDescent="0.35">
      <c r="A1355" s="268"/>
      <c r="B1355" s="543" t="s">
        <v>521</v>
      </c>
      <c r="C1355" s="543"/>
      <c r="D1355" s="543"/>
      <c r="E1355" s="544"/>
      <c r="F1355" s="269" t="s">
        <v>522</v>
      </c>
      <c r="G1355" s="269"/>
      <c r="H1355" s="545" t="s">
        <v>523</v>
      </c>
      <c r="I1355" s="543"/>
      <c r="J1355" s="544"/>
      <c r="K1355" s="270" t="s">
        <v>524</v>
      </c>
      <c r="L1355" s="12"/>
      <c r="M1355" s="271"/>
    </row>
    <row r="1356" spans="1:13" x14ac:dyDescent="0.25">
      <c r="A1356" s="546" t="s">
        <v>525</v>
      </c>
      <c r="B1356" s="543"/>
      <c r="C1356" s="543"/>
      <c r="D1356" s="543"/>
      <c r="E1356" s="543"/>
      <c r="F1356" s="543"/>
      <c r="G1356" s="543"/>
      <c r="H1356" s="543"/>
      <c r="I1356" s="543"/>
      <c r="J1356" s="543"/>
      <c r="K1356" s="543"/>
      <c r="L1356" s="543"/>
      <c r="M1356" s="547"/>
    </row>
    <row r="1357" spans="1:13" x14ac:dyDescent="0.25">
      <c r="A1357" s="562" t="s">
        <v>526</v>
      </c>
      <c r="B1357" s="560"/>
      <c r="C1357" s="560"/>
      <c r="D1357" s="560"/>
      <c r="E1357" s="560"/>
      <c r="F1357" s="560"/>
      <c r="G1357" s="560"/>
      <c r="H1357" s="560"/>
      <c r="I1357" s="560"/>
      <c r="J1357" s="560"/>
      <c r="K1357" s="560"/>
      <c r="L1357" s="560"/>
      <c r="M1357" s="561"/>
    </row>
    <row r="1358" spans="1:13" x14ac:dyDescent="0.25">
      <c r="A1358" s="554" t="s">
        <v>527</v>
      </c>
      <c r="B1358" s="555"/>
      <c r="C1358" s="559" t="s">
        <v>650</v>
      </c>
      <c r="D1358" s="560"/>
      <c r="E1358" s="560"/>
      <c r="F1358" s="560"/>
      <c r="G1358" s="563"/>
      <c r="H1358" s="273" t="s">
        <v>529</v>
      </c>
      <c r="I1358" s="272"/>
      <c r="J1358" s="545">
        <v>27</v>
      </c>
      <c r="K1358" s="543"/>
      <c r="L1358" s="543"/>
      <c r="M1358" s="547"/>
    </row>
    <row r="1359" spans="1:13" x14ac:dyDescent="0.25">
      <c r="A1359" s="554" t="s">
        <v>530</v>
      </c>
      <c r="B1359" s="555"/>
      <c r="C1359" s="559" t="s">
        <v>399</v>
      </c>
      <c r="D1359" s="560"/>
      <c r="E1359" s="560"/>
      <c r="F1359" s="560"/>
      <c r="G1359" s="563"/>
      <c r="H1359" s="273" t="s">
        <v>531</v>
      </c>
      <c r="I1359" s="272"/>
      <c r="J1359" s="559" t="s">
        <v>375</v>
      </c>
      <c r="K1359" s="560"/>
      <c r="L1359" s="560"/>
      <c r="M1359" s="561"/>
    </row>
    <row r="1360" spans="1:13" x14ac:dyDescent="0.25">
      <c r="A1360" s="554" t="s">
        <v>532</v>
      </c>
      <c r="B1360" s="555"/>
      <c r="C1360" s="556">
        <v>40946</v>
      </c>
      <c r="D1360" s="557"/>
      <c r="E1360" s="557"/>
      <c r="F1360" s="557"/>
      <c r="G1360" s="558"/>
      <c r="H1360" s="273" t="s">
        <v>533</v>
      </c>
      <c r="I1360" s="272"/>
      <c r="J1360" s="559">
        <v>9906070777</v>
      </c>
      <c r="K1360" s="560"/>
      <c r="L1360" s="560"/>
      <c r="M1360" s="561"/>
    </row>
    <row r="1361" spans="1:13" x14ac:dyDescent="0.25">
      <c r="A1361" s="554" t="s">
        <v>534</v>
      </c>
      <c r="B1361" s="555"/>
      <c r="C1361" s="559" t="s">
        <v>651</v>
      </c>
      <c r="D1361" s="560"/>
      <c r="E1361" s="560"/>
      <c r="F1361" s="560"/>
      <c r="G1361" s="561"/>
      <c r="H1361" s="562" t="s">
        <v>18</v>
      </c>
      <c r="I1361" s="563"/>
      <c r="J1361" s="559" t="s">
        <v>652</v>
      </c>
      <c r="K1361" s="560"/>
      <c r="L1361" s="560"/>
      <c r="M1361" s="561"/>
    </row>
    <row r="1362" spans="1:13" x14ac:dyDescent="0.25">
      <c r="A1362" s="546" t="s">
        <v>535</v>
      </c>
      <c r="B1362" s="543"/>
      <c r="C1362" s="543"/>
      <c r="D1362" s="543"/>
      <c r="E1362" s="543"/>
      <c r="F1362" s="543"/>
      <c r="G1362" s="543"/>
      <c r="H1362" s="543"/>
      <c r="I1362" s="543"/>
      <c r="J1362" s="543"/>
      <c r="K1362" s="543"/>
      <c r="L1362" s="543"/>
      <c r="M1362" s="547"/>
    </row>
    <row r="1363" spans="1:13" x14ac:dyDescent="0.25">
      <c r="A1363" s="548" t="s">
        <v>536</v>
      </c>
      <c r="B1363" s="545" t="s">
        <v>537</v>
      </c>
      <c r="C1363" s="543"/>
      <c r="D1363" s="543"/>
      <c r="E1363" s="543"/>
      <c r="F1363" s="543"/>
      <c r="G1363" s="544"/>
      <c r="H1363" s="545" t="s">
        <v>538</v>
      </c>
      <c r="I1363" s="543"/>
      <c r="J1363" s="543"/>
      <c r="K1363" s="543"/>
      <c r="L1363" s="543"/>
      <c r="M1363" s="547"/>
    </row>
    <row r="1364" spans="1:13" ht="30" x14ac:dyDescent="0.25">
      <c r="A1364" s="549"/>
      <c r="B1364" s="274" t="s">
        <v>539</v>
      </c>
      <c r="C1364" s="274" t="s">
        <v>570</v>
      </c>
      <c r="D1364" s="274" t="s">
        <v>598</v>
      </c>
      <c r="E1364" s="274" t="s">
        <v>542</v>
      </c>
      <c r="F1364" s="274">
        <v>100</v>
      </c>
      <c r="G1364" s="276" t="s">
        <v>20</v>
      </c>
      <c r="H1364" s="274" t="s">
        <v>543</v>
      </c>
      <c r="I1364" s="274" t="s">
        <v>570</v>
      </c>
      <c r="J1364" s="274" t="s">
        <v>587</v>
      </c>
      <c r="K1364" s="274" t="s">
        <v>544</v>
      </c>
      <c r="L1364" s="274">
        <v>100</v>
      </c>
      <c r="M1364" s="277" t="s">
        <v>20</v>
      </c>
    </row>
    <row r="1365" spans="1:13" ht="15.75" x14ac:dyDescent="0.25">
      <c r="A1365" s="278" t="s">
        <v>11</v>
      </c>
      <c r="B1365" s="35">
        <v>7.25</v>
      </c>
      <c r="C1365" s="35">
        <v>5</v>
      </c>
      <c r="D1365" s="35">
        <v>5</v>
      </c>
      <c r="E1365" s="314">
        <v>66</v>
      </c>
      <c r="F1365" s="280">
        <f t="shared" ref="F1365" si="182">SUM(B1365:E1365)</f>
        <v>83.25</v>
      </c>
      <c r="G1365" s="37" t="str">
        <f t="shared" ref="G1365:G1369" si="183">IF(F1365&gt;=91,"A1",IF(F1365&gt;=81,"A2",IF(F1365&gt;=71,"B1",IF(F1365&gt;=61,"B2",IF(F1365&gt;=51,"C1",IF(F1365&gt;=41,"C2",IF(F1365&gt;=33,"D","E")))))))</f>
        <v>A2</v>
      </c>
      <c r="H1365" s="35">
        <v>6.5</v>
      </c>
      <c r="I1365" s="35">
        <v>5</v>
      </c>
      <c r="J1365" s="35">
        <v>5</v>
      </c>
      <c r="K1365" s="281">
        <v>62.5</v>
      </c>
      <c r="L1365" s="280">
        <f t="shared" ref="L1365" si="184">SUM(H1365:K1365)</f>
        <v>79</v>
      </c>
      <c r="M1365" s="424" t="str">
        <f t="shared" ref="M1365:M1369" si="185">IF(L1365&gt;=91,"A1",IF(L1365&gt;=81,"A2",IF(L1365&gt;=71,"B1",IF(L1365&gt;=61,"B2",IF(L1365&gt;=51,"C1",IF(L1365&gt;=41,"C2",IF(L1365&gt;=33,"D","E")))))))</f>
        <v>B1</v>
      </c>
    </row>
    <row r="1366" spans="1:13" ht="15.75" x14ac:dyDescent="0.25">
      <c r="A1366" s="278" t="s">
        <v>12</v>
      </c>
      <c r="B1366" s="314">
        <v>8</v>
      </c>
      <c r="C1366" s="35">
        <v>5</v>
      </c>
      <c r="D1366" s="35">
        <v>5</v>
      </c>
      <c r="E1366" s="35">
        <v>55.5</v>
      </c>
      <c r="F1366" s="280">
        <f t="shared" ref="F1366:F1369" si="186">(B1366+C1366+D1366+E1366)</f>
        <v>73.5</v>
      </c>
      <c r="G1366" s="37" t="str">
        <f t="shared" si="183"/>
        <v>B1</v>
      </c>
      <c r="H1366" s="35">
        <v>8.25</v>
      </c>
      <c r="I1366" s="35">
        <v>3</v>
      </c>
      <c r="J1366" s="35">
        <v>4</v>
      </c>
      <c r="K1366" s="35">
        <v>46.5</v>
      </c>
      <c r="L1366" s="280">
        <f t="shared" ref="L1366" si="187">SUM(H1366:K1366)</f>
        <v>61.75</v>
      </c>
      <c r="M1366" s="424" t="str">
        <f t="shared" si="185"/>
        <v>B2</v>
      </c>
    </row>
    <row r="1367" spans="1:13" ht="15.75" x14ac:dyDescent="0.25">
      <c r="A1367" s="278" t="s">
        <v>545</v>
      </c>
      <c r="B1367" s="35">
        <v>8</v>
      </c>
      <c r="C1367" s="35">
        <v>4.5</v>
      </c>
      <c r="D1367" s="35">
        <v>4.5</v>
      </c>
      <c r="E1367" s="35">
        <v>58.5</v>
      </c>
      <c r="F1367" s="37">
        <f t="shared" si="186"/>
        <v>75.5</v>
      </c>
      <c r="G1367" s="37" t="str">
        <f t="shared" si="183"/>
        <v>B1</v>
      </c>
      <c r="H1367" s="35">
        <v>10</v>
      </c>
      <c r="I1367" s="35">
        <v>4</v>
      </c>
      <c r="J1367" s="35">
        <v>5</v>
      </c>
      <c r="K1367" s="35">
        <v>70</v>
      </c>
      <c r="L1367" s="280">
        <f t="shared" ref="L1367:L1369" si="188">SUM(H1367:K1367)</f>
        <v>89</v>
      </c>
      <c r="M1367" s="424" t="str">
        <f t="shared" si="185"/>
        <v>A2</v>
      </c>
    </row>
    <row r="1368" spans="1:13" ht="15.75" x14ac:dyDescent="0.25">
      <c r="A1368" s="278" t="s">
        <v>23</v>
      </c>
      <c r="B1368" s="35">
        <v>4.5</v>
      </c>
      <c r="C1368" s="35">
        <v>4</v>
      </c>
      <c r="D1368" s="35">
        <v>4</v>
      </c>
      <c r="E1368" s="35">
        <v>41</v>
      </c>
      <c r="F1368" s="37">
        <f t="shared" si="186"/>
        <v>53.5</v>
      </c>
      <c r="G1368" s="37" t="str">
        <f t="shared" si="183"/>
        <v>C1</v>
      </c>
      <c r="H1368" s="35">
        <v>7.75</v>
      </c>
      <c r="I1368" s="35">
        <v>4</v>
      </c>
      <c r="J1368" s="35">
        <v>5</v>
      </c>
      <c r="K1368" s="35">
        <v>48</v>
      </c>
      <c r="L1368" s="280">
        <f t="shared" si="188"/>
        <v>64.75</v>
      </c>
      <c r="M1368" s="425" t="str">
        <f t="shared" si="185"/>
        <v>B2</v>
      </c>
    </row>
    <row r="1369" spans="1:13" ht="15.75" x14ac:dyDescent="0.25">
      <c r="A1369" s="278" t="s">
        <v>26</v>
      </c>
      <c r="B1369" s="35">
        <v>8.25</v>
      </c>
      <c r="C1369" s="35">
        <v>4</v>
      </c>
      <c r="D1369" s="35">
        <v>4</v>
      </c>
      <c r="E1369" s="35">
        <v>48</v>
      </c>
      <c r="F1369" s="280">
        <f t="shared" si="186"/>
        <v>64.25</v>
      </c>
      <c r="G1369" s="37" t="str">
        <f t="shared" si="183"/>
        <v>B2</v>
      </c>
      <c r="H1369" s="35">
        <v>8.75</v>
      </c>
      <c r="I1369" s="35">
        <v>3</v>
      </c>
      <c r="J1369" s="35">
        <v>3</v>
      </c>
      <c r="K1369" s="35">
        <v>50.5</v>
      </c>
      <c r="L1369" s="280">
        <f t="shared" si="188"/>
        <v>65.25</v>
      </c>
      <c r="M1369" s="424" t="str">
        <f t="shared" si="185"/>
        <v>B2</v>
      </c>
    </row>
    <row r="1370" spans="1:13" ht="15.75" x14ac:dyDescent="0.25">
      <c r="A1370" s="278" t="s">
        <v>510</v>
      </c>
      <c r="B1370" s="9"/>
      <c r="C1370" s="9"/>
      <c r="D1370" s="9"/>
      <c r="E1370" s="311">
        <v>47</v>
      </c>
      <c r="F1370" s="38"/>
      <c r="G1370" s="9"/>
      <c r="H1370" s="9"/>
      <c r="I1370" s="9"/>
      <c r="J1370" s="9"/>
      <c r="K1370" s="9">
        <v>33</v>
      </c>
      <c r="L1370" s="9"/>
      <c r="M1370" s="338"/>
    </row>
    <row r="1371" spans="1:13" x14ac:dyDescent="0.25">
      <c r="A1371" s="278" t="s">
        <v>546</v>
      </c>
      <c r="B1371" s="9"/>
      <c r="C1371" s="9"/>
      <c r="D1371" s="9"/>
      <c r="E1371" s="11">
        <v>27</v>
      </c>
      <c r="F1371" s="9"/>
      <c r="G1371" s="9"/>
      <c r="H1371" s="9"/>
      <c r="I1371" s="9"/>
      <c r="J1371" s="9"/>
      <c r="K1371" s="11">
        <v>29.5</v>
      </c>
      <c r="L1371" s="9"/>
      <c r="M1371" s="338"/>
    </row>
    <row r="1372" spans="1:13" x14ac:dyDescent="0.25">
      <c r="A1372" s="278" t="s">
        <v>547</v>
      </c>
      <c r="B1372" s="9"/>
      <c r="C1372" s="9"/>
      <c r="D1372" s="9"/>
      <c r="E1372" s="9">
        <v>9</v>
      </c>
      <c r="F1372" s="9"/>
      <c r="G1372" s="9"/>
      <c r="H1372" s="9"/>
      <c r="I1372" s="9"/>
      <c r="J1372" s="9"/>
      <c r="K1372" s="9">
        <v>38.5</v>
      </c>
      <c r="L1372" s="9"/>
      <c r="M1372" s="338"/>
    </row>
    <row r="1373" spans="1:13" x14ac:dyDescent="0.25">
      <c r="A1373" s="278" t="s">
        <v>548</v>
      </c>
      <c r="B1373" s="9"/>
      <c r="C1373" s="9"/>
      <c r="D1373" s="9"/>
      <c r="E1373" s="9">
        <v>44.5</v>
      </c>
      <c r="F1373" s="9"/>
      <c r="G1373" s="9"/>
      <c r="H1373" s="9"/>
      <c r="I1373" s="9"/>
      <c r="J1373" s="9"/>
      <c r="K1373" s="9">
        <v>49.5</v>
      </c>
      <c r="L1373" s="9"/>
      <c r="M1373" s="338"/>
    </row>
    <row r="1374" spans="1:13" ht="26.25" x14ac:dyDescent="0.25">
      <c r="A1374" s="278" t="s">
        <v>549</v>
      </c>
      <c r="B1374" s="9">
        <v>500</v>
      </c>
      <c r="C1374" s="288" t="s">
        <v>550</v>
      </c>
      <c r="D1374" s="289">
        <f>(F1365+F1366+F1367+F1368+F1369)</f>
        <v>350</v>
      </c>
      <c r="E1374" s="290"/>
      <c r="F1374" s="288" t="s">
        <v>551</v>
      </c>
      <c r="G1374" s="289">
        <f>(D1374/500)*100</f>
        <v>70</v>
      </c>
      <c r="H1374" s="290"/>
      <c r="I1374" s="291"/>
      <c r="J1374" s="550" t="s">
        <v>552</v>
      </c>
      <c r="K1374" s="551"/>
      <c r="L1374" s="552" t="str">
        <f>IF(G1374&gt;=91,"A1",IF(G1374&gt;=81,"A2",IF(G1374&gt;=71,"B1",IF(G1374&gt;=61,"B2",IF(G1374&gt;=51,"C1",IF(G1374&gt;=41,"C2",IF(G1374&gt;=33,"D","E")))))))</f>
        <v>B2</v>
      </c>
      <c r="M1374" s="553" t="str">
        <f t="shared" ref="M1374:M1376" si="189">IF(K1374&gt;=91,"A1",IF(K1374&gt;=81,"A2",IF(K1374&gt;=71,"B1",IF(K1374&gt;=61,"B2",IF(K1374&gt;=51,"C1",IF(K1374&gt;=41,"C2",IF(K1374&gt;=33,"D","E")))))))</f>
        <v>E</v>
      </c>
    </row>
    <row r="1375" spans="1:13" ht="27.6" customHeight="1" x14ac:dyDescent="0.25">
      <c r="A1375" s="292" t="s">
        <v>553</v>
      </c>
      <c r="B1375" s="9">
        <v>500</v>
      </c>
      <c r="C1375" s="288" t="s">
        <v>554</v>
      </c>
      <c r="D1375" s="289">
        <f>(L1365+L1366+L1367+L1368+L1369)</f>
        <v>359.75</v>
      </c>
      <c r="E1375" s="290"/>
      <c r="F1375" s="288" t="s">
        <v>555</v>
      </c>
      <c r="G1375" s="289">
        <f>D1375/500*100</f>
        <v>71.95</v>
      </c>
      <c r="H1375" s="289"/>
      <c r="I1375" s="293"/>
      <c r="J1375" s="550" t="s">
        <v>556</v>
      </c>
      <c r="K1375" s="551"/>
      <c r="L1375" s="552" t="str">
        <f>IF(G1375&gt;=91,"A1",IF(G1375&gt;=81,"A2",IF(G1375&gt;=71,"B1",IF(G1375&gt;=61,"B2",IF(G1375&gt;=51,"C1",IF(G1375&gt;=41,"C2",IF(G1375&gt;=33,"D","E")))))))</f>
        <v>B1</v>
      </c>
      <c r="M1375" s="553" t="str">
        <f t="shared" si="189"/>
        <v>E</v>
      </c>
    </row>
    <row r="1376" spans="1:13" x14ac:dyDescent="0.25">
      <c r="A1376" s="294" t="s">
        <v>557</v>
      </c>
      <c r="B1376" s="276">
        <v>1000</v>
      </c>
      <c r="C1376" s="276">
        <f>SUM(D1374:D1375)</f>
        <v>709.75</v>
      </c>
      <c r="D1376" s="567"/>
      <c r="E1376" s="568"/>
      <c r="F1376" s="295" t="s">
        <v>558</v>
      </c>
      <c r="G1376" s="295"/>
      <c r="H1376" s="295"/>
      <c r="I1376" s="330">
        <f>(C1376/1000)*100</f>
        <v>70.974999999999994</v>
      </c>
      <c r="J1376" s="295" t="s">
        <v>559</v>
      </c>
      <c r="K1376" s="295"/>
      <c r="L1376" s="569" t="str">
        <f>IF(I1376&gt;=91,"A1",IF(I1376&gt;=81,"A2",IF(I1376&gt;=71,"B1",IF(I1376&gt;=61,"B2",IF(I1376&gt;=51,"C1",IF(I1376&gt;=41,"C2",IF(I1376&gt;=33,"D","E")))))))</f>
        <v>B2</v>
      </c>
      <c r="M1376" s="570" t="str">
        <f t="shared" si="189"/>
        <v>E</v>
      </c>
    </row>
    <row r="1377" spans="1:13" x14ac:dyDescent="0.25">
      <c r="A1377" s="571" t="s">
        <v>437</v>
      </c>
      <c r="B1377" s="572"/>
      <c r="C1377" s="572"/>
      <c r="D1377" s="572"/>
      <c r="E1377" s="572"/>
      <c r="F1377" s="572"/>
      <c r="G1377" s="572"/>
      <c r="H1377" s="572"/>
      <c r="I1377" s="572"/>
      <c r="J1377" s="572"/>
      <c r="K1377" s="572"/>
      <c r="L1377" s="572"/>
      <c r="M1377" s="573"/>
    </row>
    <row r="1378" spans="1:13" x14ac:dyDescent="0.25">
      <c r="A1378" s="546" t="s">
        <v>438</v>
      </c>
      <c r="B1378" s="543"/>
      <c r="C1378" s="543"/>
      <c r="D1378" s="543"/>
      <c r="E1378" s="543"/>
      <c r="F1378" s="543"/>
      <c r="G1378" s="543"/>
      <c r="H1378" s="543"/>
      <c r="I1378" s="543"/>
      <c r="J1378" s="543"/>
      <c r="K1378" s="543"/>
      <c r="L1378" s="543"/>
      <c r="M1378" s="547"/>
    </row>
    <row r="1379" spans="1:13" x14ac:dyDescent="0.25">
      <c r="A1379" s="546" t="s">
        <v>439</v>
      </c>
      <c r="B1379" s="543"/>
      <c r="C1379" s="543"/>
      <c r="D1379" s="543"/>
      <c r="E1379" s="544"/>
      <c r="F1379" s="545" t="s">
        <v>560</v>
      </c>
      <c r="G1379" s="543"/>
      <c r="H1379" s="543"/>
      <c r="I1379" s="543"/>
      <c r="J1379" s="544"/>
      <c r="K1379" s="545" t="s">
        <v>561</v>
      </c>
      <c r="L1379" s="543"/>
      <c r="M1379" s="547"/>
    </row>
    <row r="1380" spans="1:13" x14ac:dyDescent="0.25">
      <c r="A1380" s="562" t="s">
        <v>441</v>
      </c>
      <c r="B1380" s="560"/>
      <c r="C1380" s="560"/>
      <c r="D1380" s="560"/>
      <c r="E1380" s="563"/>
      <c r="F1380" s="552" t="s">
        <v>462</v>
      </c>
      <c r="G1380" s="565"/>
      <c r="H1380" s="565"/>
      <c r="I1380" s="565"/>
      <c r="J1380" s="566"/>
      <c r="K1380" s="552" t="s">
        <v>457</v>
      </c>
      <c r="L1380" s="565"/>
      <c r="M1380" s="553"/>
    </row>
    <row r="1381" spans="1:13" x14ac:dyDescent="0.25">
      <c r="A1381" s="546" t="s">
        <v>442</v>
      </c>
      <c r="B1381" s="543"/>
      <c r="C1381" s="543"/>
      <c r="D1381" s="543"/>
      <c r="E1381" s="543"/>
      <c r="F1381" s="543"/>
      <c r="G1381" s="543"/>
      <c r="H1381" s="543"/>
      <c r="I1381" s="543"/>
      <c r="J1381" s="543"/>
      <c r="K1381" s="543"/>
      <c r="L1381" s="543"/>
      <c r="M1381" s="547"/>
    </row>
    <row r="1382" spans="1:13" x14ac:dyDescent="0.25">
      <c r="A1382" s="546" t="s">
        <v>439</v>
      </c>
      <c r="B1382" s="543"/>
      <c r="C1382" s="543"/>
      <c r="D1382" s="543"/>
      <c r="E1382" s="544"/>
      <c r="F1382" s="545" t="s">
        <v>560</v>
      </c>
      <c r="G1382" s="543"/>
      <c r="H1382" s="543"/>
      <c r="I1382" s="543"/>
      <c r="J1382" s="544"/>
      <c r="K1382" s="545" t="s">
        <v>561</v>
      </c>
      <c r="L1382" s="543"/>
      <c r="M1382" s="547"/>
    </row>
    <row r="1383" spans="1:13" x14ac:dyDescent="0.25">
      <c r="A1383" s="554" t="s">
        <v>443</v>
      </c>
      <c r="B1383" s="564"/>
      <c r="C1383" s="564"/>
      <c r="D1383" s="564"/>
      <c r="E1383" s="555"/>
      <c r="F1383" s="552" t="s">
        <v>457</v>
      </c>
      <c r="G1383" s="565"/>
      <c r="H1383" s="565"/>
      <c r="I1383" s="565"/>
      <c r="J1383" s="566"/>
      <c r="K1383" s="552" t="s">
        <v>457</v>
      </c>
      <c r="L1383" s="565"/>
      <c r="M1383" s="553"/>
    </row>
    <row r="1384" spans="1:13" x14ac:dyDescent="0.25">
      <c r="A1384" s="554" t="s">
        <v>562</v>
      </c>
      <c r="B1384" s="564"/>
      <c r="C1384" s="564"/>
      <c r="D1384" s="564"/>
      <c r="E1384" s="555"/>
      <c r="F1384" s="552" t="s">
        <v>457</v>
      </c>
      <c r="G1384" s="565"/>
      <c r="H1384" s="565"/>
      <c r="I1384" s="565"/>
      <c r="J1384" s="566"/>
      <c r="K1384" s="552" t="s">
        <v>457</v>
      </c>
      <c r="L1384" s="565"/>
      <c r="M1384" s="553"/>
    </row>
    <row r="1385" spans="1:13" x14ac:dyDescent="0.25">
      <c r="A1385" s="562" t="s">
        <v>444</v>
      </c>
      <c r="B1385" s="560"/>
      <c r="C1385" s="560"/>
      <c r="D1385" s="560"/>
      <c r="E1385" s="563"/>
      <c r="F1385" s="552" t="s">
        <v>457</v>
      </c>
      <c r="G1385" s="565"/>
      <c r="H1385" s="565"/>
      <c r="I1385" s="565"/>
      <c r="J1385" s="566"/>
      <c r="K1385" s="552" t="s">
        <v>457</v>
      </c>
      <c r="L1385" s="565"/>
      <c r="M1385" s="553"/>
    </row>
    <row r="1386" spans="1:13" x14ac:dyDescent="0.25">
      <c r="A1386" s="562" t="s">
        <v>445</v>
      </c>
      <c r="B1386" s="560"/>
      <c r="C1386" s="560"/>
      <c r="D1386" s="560"/>
      <c r="E1386" s="563"/>
      <c r="F1386" s="552" t="s">
        <v>457</v>
      </c>
      <c r="G1386" s="565"/>
      <c r="H1386" s="565"/>
      <c r="I1386" s="565"/>
      <c r="J1386" s="566"/>
      <c r="K1386" s="552" t="s">
        <v>457</v>
      </c>
      <c r="L1386" s="565"/>
      <c r="M1386" s="553"/>
    </row>
    <row r="1387" spans="1:13" x14ac:dyDescent="0.25">
      <c r="A1387" s="546" t="s">
        <v>446</v>
      </c>
      <c r="B1387" s="543"/>
      <c r="C1387" s="543"/>
      <c r="D1387" s="543"/>
      <c r="E1387" s="543"/>
      <c r="F1387" s="543"/>
      <c r="G1387" s="543"/>
      <c r="H1387" s="543"/>
      <c r="I1387" s="543"/>
      <c r="J1387" s="543"/>
      <c r="K1387" s="543"/>
      <c r="L1387" s="543"/>
      <c r="M1387" s="547"/>
    </row>
    <row r="1388" spans="1:13" x14ac:dyDescent="0.25">
      <c r="A1388" s="546" t="s">
        <v>439</v>
      </c>
      <c r="B1388" s="543"/>
      <c r="C1388" s="543"/>
      <c r="D1388" s="543"/>
      <c r="E1388" s="544"/>
      <c r="F1388" s="545" t="s">
        <v>560</v>
      </c>
      <c r="G1388" s="543"/>
      <c r="H1388" s="543"/>
      <c r="I1388" s="543"/>
      <c r="J1388" s="544"/>
      <c r="K1388" s="545" t="s">
        <v>561</v>
      </c>
      <c r="L1388" s="543"/>
      <c r="M1388" s="547"/>
    </row>
    <row r="1389" spans="1:13" x14ac:dyDescent="0.25">
      <c r="A1389" s="562" t="s">
        <v>447</v>
      </c>
      <c r="B1389" s="560"/>
      <c r="C1389" s="560"/>
      <c r="D1389" s="560"/>
      <c r="E1389" s="560"/>
      <c r="F1389" s="563"/>
      <c r="G1389" s="545" t="s">
        <v>659</v>
      </c>
      <c r="H1389" s="543"/>
      <c r="I1389" s="543"/>
      <c r="J1389" s="543"/>
      <c r="K1389" s="543"/>
      <c r="L1389" s="543"/>
      <c r="M1389" s="547"/>
    </row>
    <row r="1390" spans="1:13" ht="42" customHeight="1" x14ac:dyDescent="0.25">
      <c r="A1390" s="342" t="s">
        <v>403</v>
      </c>
      <c r="B1390" s="552"/>
      <c r="C1390" s="565"/>
      <c r="D1390" s="565"/>
      <c r="E1390" s="565"/>
      <c r="F1390" s="565"/>
      <c r="G1390" s="565"/>
      <c r="H1390" s="565"/>
      <c r="I1390" s="565"/>
      <c r="J1390" s="565"/>
      <c r="K1390" s="565"/>
      <c r="L1390" s="565"/>
      <c r="M1390" s="553"/>
    </row>
    <row r="1391" spans="1:13" x14ac:dyDescent="0.25">
      <c r="A1391" s="278" t="s">
        <v>448</v>
      </c>
      <c r="B1391" s="552"/>
      <c r="C1391" s="565"/>
      <c r="D1391" s="565"/>
      <c r="E1391" s="565"/>
      <c r="F1391" s="565"/>
      <c r="G1391" s="565"/>
      <c r="H1391" s="565"/>
      <c r="I1391" s="565"/>
      <c r="J1391" s="565"/>
      <c r="K1391" s="565"/>
      <c r="L1391" s="565"/>
      <c r="M1391" s="553"/>
    </row>
    <row r="1392" spans="1:13" x14ac:dyDescent="0.25">
      <c r="A1392" s="577" t="s">
        <v>564</v>
      </c>
      <c r="B1392" s="578"/>
      <c r="C1392" s="579"/>
      <c r="D1392" s="586" t="s">
        <v>565</v>
      </c>
      <c r="E1392" s="578"/>
      <c r="F1392" s="578"/>
      <c r="G1392" s="578"/>
      <c r="H1392" s="578"/>
      <c r="I1392" s="579"/>
      <c r="J1392" s="586" t="s">
        <v>566</v>
      </c>
      <c r="K1392" s="578"/>
      <c r="L1392" s="578"/>
      <c r="M1392" s="589"/>
    </row>
    <row r="1393" spans="1:13" x14ac:dyDescent="0.25">
      <c r="A1393" s="580"/>
      <c r="B1393" s="581"/>
      <c r="C1393" s="582"/>
      <c r="D1393" s="587"/>
      <c r="E1393" s="581"/>
      <c r="F1393" s="581"/>
      <c r="G1393" s="581"/>
      <c r="H1393" s="581"/>
      <c r="I1393" s="582"/>
      <c r="J1393" s="587"/>
      <c r="K1393" s="581"/>
      <c r="L1393" s="581"/>
      <c r="M1393" s="590"/>
    </row>
    <row r="1394" spans="1:13" x14ac:dyDescent="0.25">
      <c r="A1394" s="580"/>
      <c r="B1394" s="581"/>
      <c r="C1394" s="582"/>
      <c r="D1394" s="587"/>
      <c r="E1394" s="581"/>
      <c r="F1394" s="581"/>
      <c r="G1394" s="581"/>
      <c r="H1394" s="581"/>
      <c r="I1394" s="582"/>
      <c r="J1394" s="587"/>
      <c r="K1394" s="581"/>
      <c r="L1394" s="581"/>
      <c r="M1394" s="590"/>
    </row>
    <row r="1395" spans="1:13" x14ac:dyDescent="0.25">
      <c r="A1395" s="583"/>
      <c r="B1395" s="584"/>
      <c r="C1395" s="585"/>
      <c r="D1395" s="588"/>
      <c r="E1395" s="584"/>
      <c r="F1395" s="584"/>
      <c r="G1395" s="584"/>
      <c r="H1395" s="584"/>
      <c r="I1395" s="585"/>
      <c r="J1395" s="588"/>
      <c r="K1395" s="584"/>
      <c r="L1395" s="584"/>
      <c r="M1395" s="591"/>
    </row>
    <row r="1396" spans="1:13" x14ac:dyDescent="0.25">
      <c r="A1396" s="596" t="s">
        <v>449</v>
      </c>
      <c r="B1396" s="597"/>
      <c r="C1396" s="597"/>
      <c r="D1396" s="597"/>
      <c r="E1396" s="597"/>
      <c r="F1396" s="597"/>
      <c r="G1396" s="598"/>
      <c r="H1396" s="599" t="s">
        <v>450</v>
      </c>
      <c r="I1396" s="597"/>
      <c r="J1396" s="597"/>
      <c r="K1396" s="597"/>
      <c r="L1396" s="597"/>
      <c r="M1396" s="600"/>
    </row>
    <row r="1397" spans="1:13" x14ac:dyDescent="0.25">
      <c r="A1397" s="297" t="s">
        <v>451</v>
      </c>
      <c r="B1397" s="599" t="s">
        <v>20</v>
      </c>
      <c r="C1397" s="598"/>
      <c r="D1397" s="83" t="s">
        <v>451</v>
      </c>
      <c r="E1397" s="123"/>
      <c r="F1397" s="599" t="s">
        <v>20</v>
      </c>
      <c r="G1397" s="598"/>
      <c r="H1397" s="298"/>
      <c r="I1397" s="298"/>
      <c r="J1397" s="299" t="s">
        <v>452</v>
      </c>
      <c r="K1397" s="298"/>
      <c r="L1397" s="299" t="s">
        <v>20</v>
      </c>
      <c r="M1397" s="300"/>
    </row>
    <row r="1398" spans="1:13" x14ac:dyDescent="0.25">
      <c r="A1398" s="301" t="s">
        <v>453</v>
      </c>
      <c r="B1398" s="594" t="s">
        <v>454</v>
      </c>
      <c r="C1398" s="595"/>
      <c r="D1398" s="594" t="s">
        <v>455</v>
      </c>
      <c r="E1398" s="595"/>
      <c r="F1398" s="594" t="s">
        <v>456</v>
      </c>
      <c r="G1398" s="595"/>
      <c r="H1398" s="298"/>
      <c r="I1398" s="298"/>
      <c r="J1398" s="594">
        <v>3</v>
      </c>
      <c r="K1398" s="595"/>
      <c r="L1398" s="123" t="s">
        <v>457</v>
      </c>
      <c r="M1398" s="300"/>
    </row>
    <row r="1399" spans="1:13" x14ac:dyDescent="0.25">
      <c r="A1399" s="301" t="s">
        <v>458</v>
      </c>
      <c r="B1399" s="594" t="s">
        <v>459</v>
      </c>
      <c r="C1399" s="595"/>
      <c r="D1399" s="594" t="s">
        <v>460</v>
      </c>
      <c r="E1399" s="595"/>
      <c r="F1399" s="594" t="s">
        <v>461</v>
      </c>
      <c r="G1399" s="595"/>
      <c r="H1399" s="298"/>
      <c r="I1399" s="298"/>
      <c r="J1399" s="594">
        <v>2</v>
      </c>
      <c r="K1399" s="595"/>
      <c r="L1399" s="123" t="s">
        <v>462</v>
      </c>
      <c r="M1399" s="300"/>
    </row>
    <row r="1400" spans="1:13" x14ac:dyDescent="0.25">
      <c r="A1400" s="301" t="s">
        <v>463</v>
      </c>
      <c r="B1400" s="594" t="s">
        <v>464</v>
      </c>
      <c r="C1400" s="595"/>
      <c r="D1400" s="594" t="s">
        <v>465</v>
      </c>
      <c r="E1400" s="595"/>
      <c r="F1400" s="594" t="s">
        <v>466</v>
      </c>
      <c r="G1400" s="595"/>
      <c r="H1400" s="298"/>
      <c r="I1400" s="298"/>
      <c r="J1400" s="594">
        <v>1</v>
      </c>
      <c r="K1400" s="595"/>
      <c r="L1400" s="123" t="s">
        <v>467</v>
      </c>
      <c r="M1400" s="300"/>
    </row>
    <row r="1401" spans="1:13" ht="15.75" thickBot="1" x14ac:dyDescent="0.3">
      <c r="A1401" s="302" t="s">
        <v>468</v>
      </c>
      <c r="B1401" s="592" t="s">
        <v>469</v>
      </c>
      <c r="C1401" s="593"/>
      <c r="D1401" s="592" t="s">
        <v>470</v>
      </c>
      <c r="E1401" s="593"/>
      <c r="F1401" s="592" t="s">
        <v>471</v>
      </c>
      <c r="G1401" s="593"/>
      <c r="H1401" s="303"/>
      <c r="I1401" s="303"/>
      <c r="J1401" s="303"/>
      <c r="K1401" s="303"/>
      <c r="L1401" s="303"/>
      <c r="M1401" s="304"/>
    </row>
    <row r="1404" spans="1:13" ht="15.75" thickBot="1" x14ac:dyDescent="0.3"/>
    <row r="1405" spans="1:13" ht="15.75" x14ac:dyDescent="0.25">
      <c r="A1405" s="267"/>
      <c r="B1405" s="536" t="s">
        <v>518</v>
      </c>
      <c r="C1405" s="536"/>
      <c r="D1405" s="536"/>
      <c r="E1405" s="536"/>
      <c r="F1405" s="536"/>
      <c r="G1405" s="536"/>
      <c r="H1405" s="536"/>
      <c r="I1405" s="537"/>
      <c r="J1405" s="538" t="s">
        <v>519</v>
      </c>
      <c r="K1405" s="536"/>
      <c r="L1405" s="536"/>
      <c r="M1405" s="539"/>
    </row>
    <row r="1406" spans="1:13" ht="21" x14ac:dyDescent="0.35">
      <c r="A1406" s="540" t="s">
        <v>520</v>
      </c>
      <c r="B1406" s="541"/>
      <c r="C1406" s="541"/>
      <c r="D1406" s="541"/>
      <c r="E1406" s="541"/>
      <c r="F1406" s="541"/>
      <c r="G1406" s="541"/>
      <c r="H1406" s="541"/>
      <c r="I1406" s="541"/>
      <c r="J1406" s="541"/>
      <c r="K1406" s="541"/>
      <c r="L1406" s="541"/>
      <c r="M1406" s="542"/>
    </row>
    <row r="1407" spans="1:13" ht="21" x14ac:dyDescent="0.35">
      <c r="A1407" s="268"/>
      <c r="B1407" s="543" t="s">
        <v>521</v>
      </c>
      <c r="C1407" s="543"/>
      <c r="D1407" s="543"/>
      <c r="E1407" s="544"/>
      <c r="F1407" s="269" t="s">
        <v>522</v>
      </c>
      <c r="G1407" s="269"/>
      <c r="H1407" s="545" t="s">
        <v>523</v>
      </c>
      <c r="I1407" s="543"/>
      <c r="J1407" s="544"/>
      <c r="K1407" s="270" t="s">
        <v>524</v>
      </c>
      <c r="L1407" s="12"/>
      <c r="M1407" s="271"/>
    </row>
    <row r="1408" spans="1:13" x14ac:dyDescent="0.25">
      <c r="A1408" s="546" t="s">
        <v>525</v>
      </c>
      <c r="B1408" s="543"/>
      <c r="C1408" s="543"/>
      <c r="D1408" s="543"/>
      <c r="E1408" s="543"/>
      <c r="F1408" s="543"/>
      <c r="G1408" s="543"/>
      <c r="H1408" s="543"/>
      <c r="I1408" s="543"/>
      <c r="J1408" s="543"/>
      <c r="K1408" s="543"/>
      <c r="L1408" s="543"/>
      <c r="M1408" s="547"/>
    </row>
    <row r="1409" spans="1:13" x14ac:dyDescent="0.25">
      <c r="A1409" s="562" t="s">
        <v>526</v>
      </c>
      <c r="B1409" s="560"/>
      <c r="C1409" s="560"/>
      <c r="D1409" s="560"/>
      <c r="E1409" s="560"/>
      <c r="F1409" s="560"/>
      <c r="G1409" s="560"/>
      <c r="H1409" s="560"/>
      <c r="I1409" s="560"/>
      <c r="J1409" s="560"/>
      <c r="K1409" s="560"/>
      <c r="L1409" s="560"/>
      <c r="M1409" s="561"/>
    </row>
    <row r="1410" spans="1:13" x14ac:dyDescent="0.25">
      <c r="A1410" s="554" t="s">
        <v>527</v>
      </c>
      <c r="B1410" s="555"/>
      <c r="C1410" s="559" t="s">
        <v>653</v>
      </c>
      <c r="D1410" s="560"/>
      <c r="E1410" s="560"/>
      <c r="F1410" s="560"/>
      <c r="G1410" s="563"/>
      <c r="H1410" s="273" t="s">
        <v>529</v>
      </c>
      <c r="I1410" s="272"/>
      <c r="J1410" s="545">
        <v>28</v>
      </c>
      <c r="K1410" s="543"/>
      <c r="L1410" s="543"/>
      <c r="M1410" s="547"/>
    </row>
    <row r="1411" spans="1:13" x14ac:dyDescent="0.25">
      <c r="A1411" s="554" t="s">
        <v>530</v>
      </c>
      <c r="B1411" s="555"/>
      <c r="C1411" s="559" t="s">
        <v>399</v>
      </c>
      <c r="D1411" s="560"/>
      <c r="E1411" s="560"/>
      <c r="F1411" s="560"/>
      <c r="G1411" s="563"/>
      <c r="H1411" s="273" t="s">
        <v>531</v>
      </c>
      <c r="I1411" s="272"/>
      <c r="J1411" s="559" t="s">
        <v>386</v>
      </c>
      <c r="K1411" s="560"/>
      <c r="L1411" s="560"/>
      <c r="M1411" s="561"/>
    </row>
    <row r="1412" spans="1:13" x14ac:dyDescent="0.25">
      <c r="A1412" s="554" t="s">
        <v>532</v>
      </c>
      <c r="B1412" s="555"/>
      <c r="C1412" s="556">
        <v>40741</v>
      </c>
      <c r="D1412" s="557"/>
      <c r="E1412" s="557"/>
      <c r="F1412" s="557"/>
      <c r="G1412" s="558"/>
      <c r="H1412" s="273" t="s">
        <v>533</v>
      </c>
      <c r="I1412" s="272"/>
      <c r="J1412" s="559">
        <v>9797439898</v>
      </c>
      <c r="K1412" s="560"/>
      <c r="L1412" s="560"/>
      <c r="M1412" s="561"/>
    </row>
    <row r="1413" spans="1:13" x14ac:dyDescent="0.25">
      <c r="A1413" s="554" t="s">
        <v>534</v>
      </c>
      <c r="B1413" s="555"/>
      <c r="C1413" s="559" t="s">
        <v>654</v>
      </c>
      <c r="D1413" s="560"/>
      <c r="E1413" s="560"/>
      <c r="F1413" s="560"/>
      <c r="G1413" s="561"/>
      <c r="H1413" s="562" t="s">
        <v>18</v>
      </c>
      <c r="I1413" s="563"/>
      <c r="J1413" s="559" t="s">
        <v>655</v>
      </c>
      <c r="K1413" s="560"/>
      <c r="L1413" s="560"/>
      <c r="M1413" s="561"/>
    </row>
    <row r="1414" spans="1:13" x14ac:dyDescent="0.25">
      <c r="A1414" s="546" t="s">
        <v>535</v>
      </c>
      <c r="B1414" s="543"/>
      <c r="C1414" s="543"/>
      <c r="D1414" s="543"/>
      <c r="E1414" s="543"/>
      <c r="F1414" s="543"/>
      <c r="G1414" s="543"/>
      <c r="H1414" s="543"/>
      <c r="I1414" s="543"/>
      <c r="J1414" s="543"/>
      <c r="K1414" s="543"/>
      <c r="L1414" s="543"/>
      <c r="M1414" s="547"/>
    </row>
    <row r="1415" spans="1:13" x14ac:dyDescent="0.25">
      <c r="A1415" s="548" t="s">
        <v>536</v>
      </c>
      <c r="B1415" s="545" t="s">
        <v>537</v>
      </c>
      <c r="C1415" s="543"/>
      <c r="D1415" s="543"/>
      <c r="E1415" s="543"/>
      <c r="F1415" s="543"/>
      <c r="G1415" s="544"/>
      <c r="H1415" s="545" t="s">
        <v>538</v>
      </c>
      <c r="I1415" s="543"/>
      <c r="J1415" s="543"/>
      <c r="K1415" s="543"/>
      <c r="L1415" s="543"/>
      <c r="M1415" s="547"/>
    </row>
    <row r="1416" spans="1:13" ht="30" x14ac:dyDescent="0.25">
      <c r="A1416" s="549"/>
      <c r="B1416" s="274" t="s">
        <v>539</v>
      </c>
      <c r="C1416" s="274" t="s">
        <v>570</v>
      </c>
      <c r="D1416" s="274" t="s">
        <v>541</v>
      </c>
      <c r="E1416" s="274" t="s">
        <v>542</v>
      </c>
      <c r="F1416" s="274">
        <v>100</v>
      </c>
      <c r="G1416" s="276" t="s">
        <v>20</v>
      </c>
      <c r="H1416" s="274" t="s">
        <v>543</v>
      </c>
      <c r="I1416" s="274" t="s">
        <v>540</v>
      </c>
      <c r="J1416" s="274" t="s">
        <v>541</v>
      </c>
      <c r="K1416" s="274" t="s">
        <v>544</v>
      </c>
      <c r="L1416" s="274">
        <v>100</v>
      </c>
      <c r="M1416" s="277" t="s">
        <v>20</v>
      </c>
    </row>
    <row r="1417" spans="1:13" ht="15.75" x14ac:dyDescent="0.25">
      <c r="A1417" s="278" t="s">
        <v>11</v>
      </c>
      <c r="B1417" s="35">
        <v>5.5</v>
      </c>
      <c r="C1417" s="35">
        <v>4</v>
      </c>
      <c r="D1417" s="35">
        <v>4</v>
      </c>
      <c r="E1417" s="314">
        <v>52.5</v>
      </c>
      <c r="F1417" s="280">
        <f t="shared" ref="F1417" si="190">SUM(B1417:E1417)</f>
        <v>66</v>
      </c>
      <c r="G1417" s="37" t="str">
        <f t="shared" ref="G1417:G1421" si="191">IF(F1417&gt;=91,"A1",IF(F1417&gt;=81,"A2",IF(F1417&gt;=71,"B1",IF(F1417&gt;=61,"B2",IF(F1417&gt;=51,"C1",IF(F1417&gt;=41,"C2",IF(F1417&gt;=33,"D","E")))))))</f>
        <v>B2</v>
      </c>
      <c r="H1417" s="35">
        <v>6</v>
      </c>
      <c r="I1417" s="35">
        <v>4</v>
      </c>
      <c r="J1417" s="35">
        <v>4</v>
      </c>
      <c r="K1417" s="284">
        <v>47</v>
      </c>
      <c r="L1417" s="280">
        <f t="shared" ref="L1417" si="192">SUM(H1417:K1417)</f>
        <v>61</v>
      </c>
      <c r="M1417" s="424" t="str">
        <f t="shared" ref="M1417:M1421" si="193">IF(L1417&gt;=91,"A1",IF(L1417&gt;=81,"A2",IF(L1417&gt;=71,"B1",IF(L1417&gt;=61,"B2",IF(L1417&gt;=51,"C1",IF(L1417&gt;=41,"C2",IF(L1417&gt;=33,"D","E")))))))</f>
        <v>B2</v>
      </c>
    </row>
    <row r="1418" spans="1:13" ht="15.75" x14ac:dyDescent="0.25">
      <c r="A1418" s="278" t="s">
        <v>12</v>
      </c>
      <c r="B1418" s="314">
        <v>6.5</v>
      </c>
      <c r="C1418" s="35">
        <v>4.5</v>
      </c>
      <c r="D1418" s="35">
        <v>4</v>
      </c>
      <c r="E1418" s="35">
        <v>49</v>
      </c>
      <c r="F1418" s="280">
        <f t="shared" ref="F1418:F1421" si="194">(B1418+C1418+D1418+E1418)</f>
        <v>64</v>
      </c>
      <c r="G1418" s="37" t="str">
        <f t="shared" si="191"/>
        <v>B2</v>
      </c>
      <c r="H1418" s="35">
        <v>7.25</v>
      </c>
      <c r="I1418" s="35">
        <v>4</v>
      </c>
      <c r="J1418" s="35">
        <v>4</v>
      </c>
      <c r="K1418" s="35">
        <v>45.5</v>
      </c>
      <c r="L1418" s="280">
        <f t="shared" ref="L1418" si="195">SUM(H1418:K1418)</f>
        <v>60.75</v>
      </c>
      <c r="M1418" s="424" t="str">
        <f t="shared" si="193"/>
        <v>C1</v>
      </c>
    </row>
    <row r="1419" spans="1:13" ht="15.75" x14ac:dyDescent="0.25">
      <c r="A1419" s="278" t="s">
        <v>545</v>
      </c>
      <c r="B1419" s="35">
        <v>5</v>
      </c>
      <c r="C1419" s="35">
        <v>3.5</v>
      </c>
      <c r="D1419" s="35">
        <v>4</v>
      </c>
      <c r="E1419" s="35">
        <v>38</v>
      </c>
      <c r="F1419" s="37">
        <f t="shared" si="194"/>
        <v>50.5</v>
      </c>
      <c r="G1419" s="37" t="str">
        <f t="shared" si="191"/>
        <v>C2</v>
      </c>
      <c r="H1419" s="35">
        <v>5.5</v>
      </c>
      <c r="I1419" s="35">
        <v>4</v>
      </c>
      <c r="J1419" s="35">
        <v>5</v>
      </c>
      <c r="K1419" s="35">
        <v>47</v>
      </c>
      <c r="L1419" s="280">
        <f t="shared" ref="L1419:L1421" si="196">SUM(H1419:K1419)</f>
        <v>61.5</v>
      </c>
      <c r="M1419" s="424" t="str">
        <f t="shared" si="193"/>
        <v>B2</v>
      </c>
    </row>
    <row r="1420" spans="1:13" ht="15.75" x14ac:dyDescent="0.25">
      <c r="A1420" s="278" t="s">
        <v>23</v>
      </c>
      <c r="B1420" s="35">
        <v>7.5</v>
      </c>
      <c r="C1420" s="35">
        <v>4</v>
      </c>
      <c r="D1420" s="35">
        <v>4</v>
      </c>
      <c r="E1420" s="35">
        <v>42.5</v>
      </c>
      <c r="F1420" s="37">
        <f t="shared" si="194"/>
        <v>58</v>
      </c>
      <c r="G1420" s="37" t="str">
        <f t="shared" si="191"/>
        <v>C1</v>
      </c>
      <c r="H1420" s="35">
        <v>8.5</v>
      </c>
      <c r="I1420" s="35">
        <v>5</v>
      </c>
      <c r="J1420" s="35">
        <v>4</v>
      </c>
      <c r="K1420" s="35">
        <v>58</v>
      </c>
      <c r="L1420" s="280">
        <f t="shared" si="196"/>
        <v>75.5</v>
      </c>
      <c r="M1420" s="425" t="str">
        <f t="shared" si="193"/>
        <v>B1</v>
      </c>
    </row>
    <row r="1421" spans="1:13" ht="15.75" x14ac:dyDescent="0.25">
      <c r="A1421" s="278" t="s">
        <v>26</v>
      </c>
      <c r="B1421" s="35">
        <v>5.5</v>
      </c>
      <c r="C1421" s="35">
        <v>4</v>
      </c>
      <c r="D1421" s="35">
        <v>4</v>
      </c>
      <c r="E1421" s="35">
        <v>39.5</v>
      </c>
      <c r="F1421" s="280">
        <f t="shared" si="194"/>
        <v>53</v>
      </c>
      <c r="G1421" s="37" t="str">
        <f t="shared" si="191"/>
        <v>C1</v>
      </c>
      <c r="H1421" s="35">
        <v>9.75</v>
      </c>
      <c r="I1421" s="35">
        <v>4</v>
      </c>
      <c r="J1421" s="35">
        <v>4</v>
      </c>
      <c r="K1421" s="35">
        <v>58</v>
      </c>
      <c r="L1421" s="280">
        <f t="shared" si="196"/>
        <v>75.75</v>
      </c>
      <c r="M1421" s="424" t="str">
        <f t="shared" si="193"/>
        <v>B1</v>
      </c>
    </row>
    <row r="1422" spans="1:13" ht="15.75" x14ac:dyDescent="0.25">
      <c r="A1422" s="278" t="s">
        <v>510</v>
      </c>
      <c r="B1422" s="9"/>
      <c r="C1422" s="9"/>
      <c r="D1422" s="9"/>
      <c r="E1422" s="311">
        <v>36.5</v>
      </c>
      <c r="F1422" s="38"/>
      <c r="G1422" s="9"/>
      <c r="H1422" s="9"/>
      <c r="I1422" s="9"/>
      <c r="J1422" s="9"/>
      <c r="K1422" s="9">
        <v>42</v>
      </c>
      <c r="L1422" s="9"/>
      <c r="M1422" s="338"/>
    </row>
    <row r="1423" spans="1:13" x14ac:dyDescent="0.25">
      <c r="A1423" s="278" t="s">
        <v>546</v>
      </c>
      <c r="B1423" s="9"/>
      <c r="C1423" s="9"/>
      <c r="D1423" s="9"/>
      <c r="E1423" s="11">
        <v>29</v>
      </c>
      <c r="F1423" s="9"/>
      <c r="G1423" s="9"/>
      <c r="H1423" s="9"/>
      <c r="I1423" s="9"/>
      <c r="J1423" s="9"/>
      <c r="K1423" s="11">
        <v>23</v>
      </c>
      <c r="L1423" s="9"/>
      <c r="M1423" s="338"/>
    </row>
    <row r="1424" spans="1:13" x14ac:dyDescent="0.25">
      <c r="A1424" s="278" t="s">
        <v>547</v>
      </c>
      <c r="B1424" s="9"/>
      <c r="C1424" s="9"/>
      <c r="D1424" s="9"/>
      <c r="E1424" s="9">
        <v>7.5</v>
      </c>
      <c r="F1424" s="9"/>
      <c r="G1424" s="9"/>
      <c r="H1424" s="9"/>
      <c r="I1424" s="9"/>
      <c r="J1424" s="9"/>
      <c r="K1424" s="9">
        <v>35.5</v>
      </c>
      <c r="L1424" s="9"/>
      <c r="M1424" s="338"/>
    </row>
    <row r="1425" spans="1:13" x14ac:dyDescent="0.25">
      <c r="A1425" s="278" t="s">
        <v>548</v>
      </c>
      <c r="B1425" s="9"/>
      <c r="C1425" s="9"/>
      <c r="D1425" s="9"/>
      <c r="E1425" s="9">
        <v>15</v>
      </c>
      <c r="F1425" s="9"/>
      <c r="G1425" s="9"/>
      <c r="H1425" s="9"/>
      <c r="I1425" s="9"/>
      <c r="J1425" s="9"/>
      <c r="K1425" s="9">
        <v>14.5</v>
      </c>
      <c r="L1425" s="9"/>
      <c r="M1425" s="338"/>
    </row>
    <row r="1426" spans="1:13" ht="26.25" x14ac:dyDescent="0.25">
      <c r="A1426" s="278" t="s">
        <v>549</v>
      </c>
      <c r="B1426" s="9">
        <v>500</v>
      </c>
      <c r="C1426" s="288" t="s">
        <v>550</v>
      </c>
      <c r="D1426" s="289">
        <f>(F1417+F1418+F1419+F1420+F1421)</f>
        <v>291.5</v>
      </c>
      <c r="E1426" s="290"/>
      <c r="F1426" s="288" t="s">
        <v>551</v>
      </c>
      <c r="G1426" s="289">
        <f>(D1426/500)*100</f>
        <v>58.3</v>
      </c>
      <c r="H1426" s="290"/>
      <c r="I1426" s="291"/>
      <c r="J1426" s="550" t="s">
        <v>552</v>
      </c>
      <c r="K1426" s="551"/>
      <c r="L1426" s="552" t="str">
        <f>IF(G1426&gt;=91,"A1",IF(G1426&gt;=81,"A2",IF(G1426&gt;=71,"B1",IF(G1426&gt;=61,"B2",IF(G1426&gt;=51,"C1",IF(G1426&gt;=41,"C2",IF(G1426&gt;=33,"D","E")))))))</f>
        <v>C1</v>
      </c>
      <c r="M1426" s="553" t="str">
        <f t="shared" ref="M1426:M1428" si="197">IF(K1426&gt;=91,"A1",IF(K1426&gt;=81,"A2",IF(K1426&gt;=71,"B1",IF(K1426&gt;=61,"B2",IF(K1426&gt;=51,"C1",IF(K1426&gt;=41,"C2",IF(K1426&gt;=33,"D","E")))))))</f>
        <v>E</v>
      </c>
    </row>
    <row r="1427" spans="1:13" ht="27.6" customHeight="1" x14ac:dyDescent="0.25">
      <c r="A1427" s="292" t="s">
        <v>553</v>
      </c>
      <c r="B1427" s="9">
        <v>500</v>
      </c>
      <c r="C1427" s="288" t="s">
        <v>554</v>
      </c>
      <c r="D1427" s="289">
        <f>(L1417+L1418+L1419+L1420+L1421)</f>
        <v>334.5</v>
      </c>
      <c r="E1427" s="290"/>
      <c r="F1427" s="288" t="s">
        <v>555</v>
      </c>
      <c r="G1427" s="289">
        <f>D1427/500*100</f>
        <v>66.900000000000006</v>
      </c>
      <c r="H1427" s="289"/>
      <c r="I1427" s="293"/>
      <c r="J1427" s="550" t="s">
        <v>556</v>
      </c>
      <c r="K1427" s="551"/>
      <c r="L1427" s="552" t="str">
        <f>IF(G1427&gt;=91,"A1",IF(G1427&gt;=81,"A2",IF(G1427&gt;=71,"B1",IF(G1427&gt;=61,"B2",IF(G1427&gt;=51,"C1",IF(G1427&gt;=41,"C2",IF(G1427&gt;=33,"D","E")))))))</f>
        <v>B2</v>
      </c>
      <c r="M1427" s="553" t="str">
        <f t="shared" si="197"/>
        <v>E</v>
      </c>
    </row>
    <row r="1428" spans="1:13" x14ac:dyDescent="0.25">
      <c r="A1428" s="294" t="s">
        <v>557</v>
      </c>
      <c r="B1428" s="276">
        <v>1000</v>
      </c>
      <c r="C1428" s="276">
        <f>SUM(D1426:D1427)</f>
        <v>626</v>
      </c>
      <c r="D1428" s="567"/>
      <c r="E1428" s="568"/>
      <c r="F1428" s="295" t="s">
        <v>558</v>
      </c>
      <c r="G1428" s="295"/>
      <c r="H1428" s="295"/>
      <c r="I1428" s="276">
        <f>(C1428/1000)*100</f>
        <v>62.6</v>
      </c>
      <c r="J1428" s="295" t="s">
        <v>559</v>
      </c>
      <c r="K1428" s="295"/>
      <c r="L1428" s="569" t="str">
        <f>IF(I1428&gt;=91,"A1",IF(I1428&gt;=81,"A2",IF(I1428&gt;=71,"B1",IF(I1428&gt;=61,"B2",IF(I1428&gt;=51,"C1",IF(I1428&gt;=41,"C2",IF(I1428&gt;=33,"D","E")))))))</f>
        <v>B2</v>
      </c>
      <c r="M1428" s="570" t="str">
        <f t="shared" si="197"/>
        <v>E</v>
      </c>
    </row>
    <row r="1429" spans="1:13" x14ac:dyDescent="0.25">
      <c r="A1429" s="571" t="s">
        <v>437</v>
      </c>
      <c r="B1429" s="572"/>
      <c r="C1429" s="572"/>
      <c r="D1429" s="572"/>
      <c r="E1429" s="572"/>
      <c r="F1429" s="572"/>
      <c r="G1429" s="572"/>
      <c r="H1429" s="572"/>
      <c r="I1429" s="572"/>
      <c r="J1429" s="572"/>
      <c r="K1429" s="572"/>
      <c r="L1429" s="572"/>
      <c r="M1429" s="573"/>
    </row>
    <row r="1430" spans="1:13" x14ac:dyDescent="0.25">
      <c r="A1430" s="546" t="s">
        <v>438</v>
      </c>
      <c r="B1430" s="543"/>
      <c r="C1430" s="543"/>
      <c r="D1430" s="543"/>
      <c r="E1430" s="543"/>
      <c r="F1430" s="543"/>
      <c r="G1430" s="543"/>
      <c r="H1430" s="543"/>
      <c r="I1430" s="543"/>
      <c r="J1430" s="543"/>
      <c r="K1430" s="543"/>
      <c r="L1430" s="543"/>
      <c r="M1430" s="547"/>
    </row>
    <row r="1431" spans="1:13" x14ac:dyDescent="0.25">
      <c r="A1431" s="546" t="s">
        <v>439</v>
      </c>
      <c r="B1431" s="543"/>
      <c r="C1431" s="543"/>
      <c r="D1431" s="543"/>
      <c r="E1431" s="544"/>
      <c r="F1431" s="545" t="s">
        <v>560</v>
      </c>
      <c r="G1431" s="543"/>
      <c r="H1431" s="543"/>
      <c r="I1431" s="543"/>
      <c r="J1431" s="544"/>
      <c r="K1431" s="545" t="s">
        <v>561</v>
      </c>
      <c r="L1431" s="543"/>
      <c r="M1431" s="547"/>
    </row>
    <row r="1432" spans="1:13" x14ac:dyDescent="0.25">
      <c r="A1432" s="562" t="s">
        <v>441</v>
      </c>
      <c r="B1432" s="560"/>
      <c r="C1432" s="560"/>
      <c r="D1432" s="560"/>
      <c r="E1432" s="563"/>
      <c r="F1432" s="552" t="s">
        <v>462</v>
      </c>
      <c r="G1432" s="565"/>
      <c r="H1432" s="565"/>
      <c r="I1432" s="565"/>
      <c r="J1432" s="566"/>
      <c r="K1432" s="552" t="s">
        <v>457</v>
      </c>
      <c r="L1432" s="565"/>
      <c r="M1432" s="553"/>
    </row>
    <row r="1433" spans="1:13" x14ac:dyDescent="0.25">
      <c r="A1433" s="546" t="s">
        <v>442</v>
      </c>
      <c r="B1433" s="543"/>
      <c r="C1433" s="543"/>
      <c r="D1433" s="543"/>
      <c r="E1433" s="543"/>
      <c r="F1433" s="543"/>
      <c r="G1433" s="543"/>
      <c r="H1433" s="543"/>
      <c r="I1433" s="543"/>
      <c r="J1433" s="543"/>
      <c r="K1433" s="543"/>
      <c r="L1433" s="543"/>
      <c r="M1433" s="547"/>
    </row>
    <row r="1434" spans="1:13" x14ac:dyDescent="0.25">
      <c r="A1434" s="546" t="s">
        <v>439</v>
      </c>
      <c r="B1434" s="543"/>
      <c r="C1434" s="543"/>
      <c r="D1434" s="543"/>
      <c r="E1434" s="544"/>
      <c r="F1434" s="545" t="s">
        <v>560</v>
      </c>
      <c r="G1434" s="543"/>
      <c r="H1434" s="543"/>
      <c r="I1434" s="543"/>
      <c r="J1434" s="544"/>
      <c r="K1434" s="545" t="s">
        <v>561</v>
      </c>
      <c r="L1434" s="543"/>
      <c r="M1434" s="547"/>
    </row>
    <row r="1435" spans="1:13" x14ac:dyDescent="0.25">
      <c r="A1435" s="554" t="s">
        <v>443</v>
      </c>
      <c r="B1435" s="564"/>
      <c r="C1435" s="564"/>
      <c r="D1435" s="564"/>
      <c r="E1435" s="555"/>
      <c r="F1435" s="552" t="s">
        <v>467</v>
      </c>
      <c r="G1435" s="565"/>
      <c r="H1435" s="565"/>
      <c r="I1435" s="565"/>
      <c r="J1435" s="566"/>
      <c r="K1435" s="552" t="s">
        <v>462</v>
      </c>
      <c r="L1435" s="565"/>
      <c r="M1435" s="553"/>
    </row>
    <row r="1436" spans="1:13" x14ac:dyDescent="0.25">
      <c r="A1436" s="554" t="s">
        <v>562</v>
      </c>
      <c r="B1436" s="564"/>
      <c r="C1436" s="564"/>
      <c r="D1436" s="564"/>
      <c r="E1436" s="555"/>
      <c r="F1436" s="552" t="s">
        <v>467</v>
      </c>
      <c r="G1436" s="565"/>
      <c r="H1436" s="565"/>
      <c r="I1436" s="565"/>
      <c r="J1436" s="566"/>
      <c r="K1436" s="552" t="s">
        <v>462</v>
      </c>
      <c r="L1436" s="565"/>
      <c r="M1436" s="553"/>
    </row>
    <row r="1437" spans="1:13" x14ac:dyDescent="0.25">
      <c r="A1437" s="562" t="s">
        <v>444</v>
      </c>
      <c r="B1437" s="560"/>
      <c r="C1437" s="560"/>
      <c r="D1437" s="560"/>
      <c r="E1437" s="563"/>
      <c r="F1437" s="552" t="s">
        <v>462</v>
      </c>
      <c r="G1437" s="565"/>
      <c r="H1437" s="565"/>
      <c r="I1437" s="565"/>
      <c r="J1437" s="566"/>
      <c r="K1437" s="552" t="s">
        <v>462</v>
      </c>
      <c r="L1437" s="565"/>
      <c r="M1437" s="553"/>
    </row>
    <row r="1438" spans="1:13" x14ac:dyDescent="0.25">
      <c r="A1438" s="562" t="s">
        <v>445</v>
      </c>
      <c r="B1438" s="560"/>
      <c r="C1438" s="560"/>
      <c r="D1438" s="560"/>
      <c r="E1438" s="563"/>
      <c r="F1438" s="552" t="s">
        <v>457</v>
      </c>
      <c r="G1438" s="565"/>
      <c r="H1438" s="565"/>
      <c r="I1438" s="565"/>
      <c r="J1438" s="566"/>
      <c r="K1438" s="552" t="s">
        <v>462</v>
      </c>
      <c r="L1438" s="565"/>
      <c r="M1438" s="553"/>
    </row>
    <row r="1439" spans="1:13" x14ac:dyDescent="0.25">
      <c r="A1439" s="546" t="s">
        <v>446</v>
      </c>
      <c r="B1439" s="543"/>
      <c r="C1439" s="543"/>
      <c r="D1439" s="543"/>
      <c r="E1439" s="543"/>
      <c r="F1439" s="543"/>
      <c r="G1439" s="543"/>
      <c r="H1439" s="543"/>
      <c r="I1439" s="543"/>
      <c r="J1439" s="543"/>
      <c r="K1439" s="543"/>
      <c r="L1439" s="543"/>
      <c r="M1439" s="547"/>
    </row>
    <row r="1440" spans="1:13" x14ac:dyDescent="0.25">
      <c r="A1440" s="546" t="s">
        <v>439</v>
      </c>
      <c r="B1440" s="543"/>
      <c r="C1440" s="543"/>
      <c r="D1440" s="543"/>
      <c r="E1440" s="544"/>
      <c r="F1440" s="545" t="s">
        <v>560</v>
      </c>
      <c r="G1440" s="543"/>
      <c r="H1440" s="543"/>
      <c r="I1440" s="543"/>
      <c r="J1440" s="544"/>
      <c r="K1440" s="545" t="s">
        <v>561</v>
      </c>
      <c r="L1440" s="543"/>
      <c r="M1440" s="547"/>
    </row>
    <row r="1441" spans="1:13" x14ac:dyDescent="0.25">
      <c r="A1441" s="562" t="s">
        <v>447</v>
      </c>
      <c r="B1441" s="560"/>
      <c r="C1441" s="560"/>
      <c r="D1441" s="560"/>
      <c r="E1441" s="560"/>
      <c r="F1441" s="563"/>
      <c r="G1441" s="545" t="s">
        <v>673</v>
      </c>
      <c r="H1441" s="543"/>
      <c r="I1441" s="543"/>
      <c r="J1441" s="543"/>
      <c r="K1441" s="543"/>
      <c r="L1441" s="543"/>
      <c r="M1441" s="547"/>
    </row>
    <row r="1442" spans="1:13" ht="42" customHeight="1" x14ac:dyDescent="0.25">
      <c r="A1442" s="342" t="s">
        <v>403</v>
      </c>
      <c r="B1442" s="552"/>
      <c r="C1442" s="565"/>
      <c r="D1442" s="565"/>
      <c r="E1442" s="565"/>
      <c r="F1442" s="565"/>
      <c r="G1442" s="565"/>
      <c r="H1442" s="565"/>
      <c r="I1442" s="565"/>
      <c r="J1442" s="565"/>
      <c r="K1442" s="565"/>
      <c r="L1442" s="565"/>
      <c r="M1442" s="553"/>
    </row>
    <row r="1443" spans="1:13" x14ac:dyDescent="0.25">
      <c r="A1443" s="278" t="s">
        <v>448</v>
      </c>
      <c r="B1443" s="552"/>
      <c r="C1443" s="565"/>
      <c r="D1443" s="565"/>
      <c r="E1443" s="565"/>
      <c r="F1443" s="565"/>
      <c r="G1443" s="565"/>
      <c r="H1443" s="565"/>
      <c r="I1443" s="565"/>
      <c r="J1443" s="565"/>
      <c r="K1443" s="565"/>
      <c r="L1443" s="565"/>
      <c r="M1443" s="553"/>
    </row>
    <row r="1444" spans="1:13" x14ac:dyDescent="0.25">
      <c r="A1444" s="577" t="s">
        <v>564</v>
      </c>
      <c r="B1444" s="578"/>
      <c r="C1444" s="579"/>
      <c r="D1444" s="586" t="s">
        <v>565</v>
      </c>
      <c r="E1444" s="578"/>
      <c r="F1444" s="578"/>
      <c r="G1444" s="578"/>
      <c r="H1444" s="578"/>
      <c r="I1444" s="579"/>
      <c r="J1444" s="586" t="s">
        <v>566</v>
      </c>
      <c r="K1444" s="578"/>
      <c r="L1444" s="578"/>
      <c r="M1444" s="589"/>
    </row>
    <row r="1445" spans="1:13" x14ac:dyDescent="0.25">
      <c r="A1445" s="580"/>
      <c r="B1445" s="581"/>
      <c r="C1445" s="582"/>
      <c r="D1445" s="587"/>
      <c r="E1445" s="581"/>
      <c r="F1445" s="581"/>
      <c r="G1445" s="581"/>
      <c r="H1445" s="581"/>
      <c r="I1445" s="582"/>
      <c r="J1445" s="587"/>
      <c r="K1445" s="581"/>
      <c r="L1445" s="581"/>
      <c r="M1445" s="590"/>
    </row>
    <row r="1446" spans="1:13" x14ac:dyDescent="0.25">
      <c r="A1446" s="580"/>
      <c r="B1446" s="581"/>
      <c r="C1446" s="582"/>
      <c r="D1446" s="587"/>
      <c r="E1446" s="581"/>
      <c r="F1446" s="581"/>
      <c r="G1446" s="581"/>
      <c r="H1446" s="581"/>
      <c r="I1446" s="582"/>
      <c r="J1446" s="587"/>
      <c r="K1446" s="581"/>
      <c r="L1446" s="581"/>
      <c r="M1446" s="590"/>
    </row>
    <row r="1447" spans="1:13" x14ac:dyDescent="0.25">
      <c r="A1447" s="583"/>
      <c r="B1447" s="584"/>
      <c r="C1447" s="585"/>
      <c r="D1447" s="588"/>
      <c r="E1447" s="584"/>
      <c r="F1447" s="584"/>
      <c r="G1447" s="584"/>
      <c r="H1447" s="584"/>
      <c r="I1447" s="585"/>
      <c r="J1447" s="588"/>
      <c r="K1447" s="584"/>
      <c r="L1447" s="584"/>
      <c r="M1447" s="591"/>
    </row>
    <row r="1448" spans="1:13" x14ac:dyDescent="0.25">
      <c r="A1448" s="596" t="s">
        <v>449</v>
      </c>
      <c r="B1448" s="597"/>
      <c r="C1448" s="597"/>
      <c r="D1448" s="597"/>
      <c r="E1448" s="597"/>
      <c r="F1448" s="597"/>
      <c r="G1448" s="598"/>
      <c r="H1448" s="599" t="s">
        <v>450</v>
      </c>
      <c r="I1448" s="597"/>
      <c r="J1448" s="597"/>
      <c r="K1448" s="597"/>
      <c r="L1448" s="597"/>
      <c r="M1448" s="600"/>
    </row>
    <row r="1449" spans="1:13" x14ac:dyDescent="0.25">
      <c r="A1449" s="297" t="s">
        <v>451</v>
      </c>
      <c r="B1449" s="599" t="s">
        <v>20</v>
      </c>
      <c r="C1449" s="598"/>
      <c r="D1449" s="83" t="s">
        <v>451</v>
      </c>
      <c r="E1449" s="123"/>
      <c r="F1449" s="599" t="s">
        <v>20</v>
      </c>
      <c r="G1449" s="598"/>
      <c r="H1449" s="298"/>
      <c r="I1449" s="298"/>
      <c r="J1449" s="299" t="s">
        <v>452</v>
      </c>
      <c r="K1449" s="298"/>
      <c r="L1449" s="299" t="s">
        <v>20</v>
      </c>
      <c r="M1449" s="300"/>
    </row>
    <row r="1450" spans="1:13" x14ac:dyDescent="0.25">
      <c r="A1450" s="301" t="s">
        <v>453</v>
      </c>
      <c r="B1450" s="594" t="s">
        <v>454</v>
      </c>
      <c r="C1450" s="595"/>
      <c r="D1450" s="594" t="s">
        <v>455</v>
      </c>
      <c r="E1450" s="595"/>
      <c r="F1450" s="594" t="s">
        <v>456</v>
      </c>
      <c r="G1450" s="595"/>
      <c r="H1450" s="298"/>
      <c r="I1450" s="298"/>
      <c r="J1450" s="594">
        <v>3</v>
      </c>
      <c r="K1450" s="595"/>
      <c r="L1450" s="123" t="s">
        <v>457</v>
      </c>
      <c r="M1450" s="300"/>
    </row>
    <row r="1451" spans="1:13" x14ac:dyDescent="0.25">
      <c r="A1451" s="301" t="s">
        <v>458</v>
      </c>
      <c r="B1451" s="594" t="s">
        <v>459</v>
      </c>
      <c r="C1451" s="595"/>
      <c r="D1451" s="594" t="s">
        <v>460</v>
      </c>
      <c r="E1451" s="595"/>
      <c r="F1451" s="594" t="s">
        <v>461</v>
      </c>
      <c r="G1451" s="595"/>
      <c r="H1451" s="298"/>
      <c r="I1451" s="298"/>
      <c r="J1451" s="594">
        <v>2</v>
      </c>
      <c r="K1451" s="595"/>
      <c r="L1451" s="123" t="s">
        <v>462</v>
      </c>
      <c r="M1451" s="300"/>
    </row>
    <row r="1452" spans="1:13" x14ac:dyDescent="0.25">
      <c r="A1452" s="301" t="s">
        <v>463</v>
      </c>
      <c r="B1452" s="594" t="s">
        <v>464</v>
      </c>
      <c r="C1452" s="595"/>
      <c r="D1452" s="594" t="s">
        <v>465</v>
      </c>
      <c r="E1452" s="595"/>
      <c r="F1452" s="594" t="s">
        <v>466</v>
      </c>
      <c r="G1452" s="595"/>
      <c r="H1452" s="298"/>
      <c r="I1452" s="298"/>
      <c r="J1452" s="594">
        <v>1</v>
      </c>
      <c r="K1452" s="595"/>
      <c r="L1452" s="123" t="s">
        <v>467</v>
      </c>
      <c r="M1452" s="300"/>
    </row>
    <row r="1453" spans="1:13" ht="15.75" thickBot="1" x14ac:dyDescent="0.3">
      <c r="A1453" s="302" t="s">
        <v>468</v>
      </c>
      <c r="B1453" s="592" t="s">
        <v>469</v>
      </c>
      <c r="C1453" s="593"/>
      <c r="D1453" s="592" t="s">
        <v>470</v>
      </c>
      <c r="E1453" s="593"/>
      <c r="F1453" s="592" t="s">
        <v>471</v>
      </c>
      <c r="G1453" s="593"/>
      <c r="H1453" s="303"/>
      <c r="I1453" s="303"/>
      <c r="J1453" s="303"/>
      <c r="K1453" s="303"/>
      <c r="L1453" s="303"/>
      <c r="M1453" s="304"/>
    </row>
  </sheetData>
  <mergeCells count="2352">
    <mergeCell ref="B1453:C1453"/>
    <mergeCell ref="D1453:E1453"/>
    <mergeCell ref="F1453:G1453"/>
    <mergeCell ref="B1451:C1451"/>
    <mergeCell ref="D1451:E1451"/>
    <mergeCell ref="F1451:G1451"/>
    <mergeCell ref="J1451:K1451"/>
    <mergeCell ref="B1452:C1452"/>
    <mergeCell ref="D1452:E1452"/>
    <mergeCell ref="F1452:G1452"/>
    <mergeCell ref="J1452:K1452"/>
    <mergeCell ref="A1448:G1448"/>
    <mergeCell ref="H1448:M1448"/>
    <mergeCell ref="B1449:C1449"/>
    <mergeCell ref="F1449:G1449"/>
    <mergeCell ref="B1450:C1450"/>
    <mergeCell ref="D1450:E1450"/>
    <mergeCell ref="F1450:G1450"/>
    <mergeCell ref="J1450:K1450"/>
    <mergeCell ref="A1441:F1441"/>
    <mergeCell ref="G1441:M1441"/>
    <mergeCell ref="B1442:M1442"/>
    <mergeCell ref="B1443:M1443"/>
    <mergeCell ref="A1444:C1447"/>
    <mergeCell ref="D1444:I1447"/>
    <mergeCell ref="J1444:M1447"/>
    <mergeCell ref="A1438:E1438"/>
    <mergeCell ref="F1438:J1438"/>
    <mergeCell ref="K1438:M1438"/>
    <mergeCell ref="A1439:M1439"/>
    <mergeCell ref="A1440:E1440"/>
    <mergeCell ref="F1440:J1440"/>
    <mergeCell ref="K1440:M1440"/>
    <mergeCell ref="A1436:E1436"/>
    <mergeCell ref="F1436:J1436"/>
    <mergeCell ref="K1436:M1436"/>
    <mergeCell ref="A1437:E1437"/>
    <mergeCell ref="F1437:J1437"/>
    <mergeCell ref="K1437:M1437"/>
    <mergeCell ref="A1433:M1433"/>
    <mergeCell ref="A1434:E1434"/>
    <mergeCell ref="F1434:J1434"/>
    <mergeCell ref="K1434:M1434"/>
    <mergeCell ref="A1435:E1435"/>
    <mergeCell ref="F1435:J1435"/>
    <mergeCell ref="K1435:M1435"/>
    <mergeCell ref="A1429:M1429"/>
    <mergeCell ref="A1430:M1430"/>
    <mergeCell ref="A1431:E1431"/>
    <mergeCell ref="F1431:J1431"/>
    <mergeCell ref="K1431:M1431"/>
    <mergeCell ref="A1432:E1432"/>
    <mergeCell ref="F1432:J1432"/>
    <mergeCell ref="K1432:M1432"/>
    <mergeCell ref="J1426:K1426"/>
    <mergeCell ref="L1426:M1426"/>
    <mergeCell ref="J1427:K1427"/>
    <mergeCell ref="L1427:M1427"/>
    <mergeCell ref="D1428:E1428"/>
    <mergeCell ref="L1428:M1428"/>
    <mergeCell ref="A1413:B1413"/>
    <mergeCell ref="C1413:G1413"/>
    <mergeCell ref="H1413:I1413"/>
    <mergeCell ref="J1413:M1413"/>
    <mergeCell ref="A1414:M1414"/>
    <mergeCell ref="A1415:A1416"/>
    <mergeCell ref="B1415:G1415"/>
    <mergeCell ref="H1415:M1415"/>
    <mergeCell ref="A1411:B1411"/>
    <mergeCell ref="C1411:G1411"/>
    <mergeCell ref="J1411:M1411"/>
    <mergeCell ref="A1412:B1412"/>
    <mergeCell ref="C1412:G1412"/>
    <mergeCell ref="J1412:M1412"/>
    <mergeCell ref="B1407:E1407"/>
    <mergeCell ref="H1407:J1407"/>
    <mergeCell ref="A1408:M1408"/>
    <mergeCell ref="A1409:M1409"/>
    <mergeCell ref="A1410:B1410"/>
    <mergeCell ref="C1410:G1410"/>
    <mergeCell ref="J1410:M1410"/>
    <mergeCell ref="B1401:C1401"/>
    <mergeCell ref="D1401:E1401"/>
    <mergeCell ref="F1401:G1401"/>
    <mergeCell ref="B1405:I1405"/>
    <mergeCell ref="J1405:M1405"/>
    <mergeCell ref="A1406:M1406"/>
    <mergeCell ref="B1399:C1399"/>
    <mergeCell ref="D1399:E1399"/>
    <mergeCell ref="F1399:G1399"/>
    <mergeCell ref="J1399:K1399"/>
    <mergeCell ref="B1400:C1400"/>
    <mergeCell ref="D1400:E1400"/>
    <mergeCell ref="F1400:G1400"/>
    <mergeCell ref="J1400:K1400"/>
    <mergeCell ref="A1396:G1396"/>
    <mergeCell ref="H1396:M1396"/>
    <mergeCell ref="B1397:C1397"/>
    <mergeCell ref="F1397:G1397"/>
    <mergeCell ref="B1398:C1398"/>
    <mergeCell ref="D1398:E1398"/>
    <mergeCell ref="F1398:G1398"/>
    <mergeCell ref="J1398:K1398"/>
    <mergeCell ref="A1389:F1389"/>
    <mergeCell ref="G1389:M1389"/>
    <mergeCell ref="B1390:M1390"/>
    <mergeCell ref="B1391:M1391"/>
    <mergeCell ref="A1392:C1395"/>
    <mergeCell ref="D1392:I1395"/>
    <mergeCell ref="J1392:M1395"/>
    <mergeCell ref="A1386:E1386"/>
    <mergeCell ref="F1386:J1386"/>
    <mergeCell ref="K1386:M1386"/>
    <mergeCell ref="A1387:M1387"/>
    <mergeCell ref="A1388:E1388"/>
    <mergeCell ref="F1388:J1388"/>
    <mergeCell ref="K1388:M1388"/>
    <mergeCell ref="A1384:E1384"/>
    <mergeCell ref="F1384:J1384"/>
    <mergeCell ref="K1384:M1384"/>
    <mergeCell ref="A1385:E1385"/>
    <mergeCell ref="F1385:J1385"/>
    <mergeCell ref="K1385:M1385"/>
    <mergeCell ref="A1381:M1381"/>
    <mergeCell ref="A1382:E1382"/>
    <mergeCell ref="F1382:J1382"/>
    <mergeCell ref="K1382:M1382"/>
    <mergeCell ref="A1383:E1383"/>
    <mergeCell ref="F1383:J1383"/>
    <mergeCell ref="K1383:M1383"/>
    <mergeCell ref="A1377:M1377"/>
    <mergeCell ref="A1378:M1378"/>
    <mergeCell ref="A1379:E1379"/>
    <mergeCell ref="F1379:J1379"/>
    <mergeCell ref="K1379:M1379"/>
    <mergeCell ref="A1380:E1380"/>
    <mergeCell ref="F1380:J1380"/>
    <mergeCell ref="K1380:M1380"/>
    <mergeCell ref="J1374:K1374"/>
    <mergeCell ref="L1374:M1374"/>
    <mergeCell ref="J1375:K1375"/>
    <mergeCell ref="L1375:M1375"/>
    <mergeCell ref="D1376:E1376"/>
    <mergeCell ref="L1376:M1376"/>
    <mergeCell ref="A1361:B1361"/>
    <mergeCell ref="C1361:G1361"/>
    <mergeCell ref="H1361:I1361"/>
    <mergeCell ref="J1361:M1361"/>
    <mergeCell ref="A1362:M1362"/>
    <mergeCell ref="A1363:A1364"/>
    <mergeCell ref="B1363:G1363"/>
    <mergeCell ref="H1363:M1363"/>
    <mergeCell ref="A1359:B1359"/>
    <mergeCell ref="C1359:G1359"/>
    <mergeCell ref="J1359:M1359"/>
    <mergeCell ref="A1360:B1360"/>
    <mergeCell ref="C1360:G1360"/>
    <mergeCell ref="J1360:M1360"/>
    <mergeCell ref="B1355:E1355"/>
    <mergeCell ref="H1355:J1355"/>
    <mergeCell ref="A1356:M1356"/>
    <mergeCell ref="A1357:M1357"/>
    <mergeCell ref="A1358:B1358"/>
    <mergeCell ref="C1358:G1358"/>
    <mergeCell ref="J1358:M1358"/>
    <mergeCell ref="B1349:C1349"/>
    <mergeCell ref="D1349:E1349"/>
    <mergeCell ref="F1349:G1349"/>
    <mergeCell ref="B1353:I1353"/>
    <mergeCell ref="J1353:M1353"/>
    <mergeCell ref="A1354:M1354"/>
    <mergeCell ref="B1347:C1347"/>
    <mergeCell ref="D1347:E1347"/>
    <mergeCell ref="F1347:G1347"/>
    <mergeCell ref="J1347:K1347"/>
    <mergeCell ref="B1348:C1348"/>
    <mergeCell ref="D1348:E1348"/>
    <mergeCell ref="F1348:G1348"/>
    <mergeCell ref="J1348:K1348"/>
    <mergeCell ref="A1344:G1344"/>
    <mergeCell ref="H1344:M1344"/>
    <mergeCell ref="B1345:C1345"/>
    <mergeCell ref="F1345:G1345"/>
    <mergeCell ref="B1346:C1346"/>
    <mergeCell ref="D1346:E1346"/>
    <mergeCell ref="F1346:G1346"/>
    <mergeCell ref="J1346:K1346"/>
    <mergeCell ref="A1337:F1337"/>
    <mergeCell ref="G1337:M1337"/>
    <mergeCell ref="B1338:M1338"/>
    <mergeCell ref="B1339:M1339"/>
    <mergeCell ref="A1340:C1343"/>
    <mergeCell ref="D1340:I1343"/>
    <mergeCell ref="J1340:M1343"/>
    <mergeCell ref="A1334:E1334"/>
    <mergeCell ref="F1334:J1334"/>
    <mergeCell ref="K1334:M1334"/>
    <mergeCell ref="A1335:M1335"/>
    <mergeCell ref="A1336:E1336"/>
    <mergeCell ref="F1336:J1336"/>
    <mergeCell ref="K1336:M1336"/>
    <mergeCell ref="A1332:E1332"/>
    <mergeCell ref="F1332:J1332"/>
    <mergeCell ref="K1332:M1332"/>
    <mergeCell ref="A1333:E1333"/>
    <mergeCell ref="F1333:J1333"/>
    <mergeCell ref="K1333:M1333"/>
    <mergeCell ref="A1329:M1329"/>
    <mergeCell ref="A1330:E1330"/>
    <mergeCell ref="F1330:J1330"/>
    <mergeCell ref="K1330:M1330"/>
    <mergeCell ref="A1331:E1331"/>
    <mergeCell ref="F1331:J1331"/>
    <mergeCell ref="K1331:M1331"/>
    <mergeCell ref="A1325:M1325"/>
    <mergeCell ref="A1326:M1326"/>
    <mergeCell ref="A1327:E1327"/>
    <mergeCell ref="F1327:J1327"/>
    <mergeCell ref="K1327:M1327"/>
    <mergeCell ref="A1328:E1328"/>
    <mergeCell ref="F1328:J1328"/>
    <mergeCell ref="K1328:M1328"/>
    <mergeCell ref="J1322:K1322"/>
    <mergeCell ref="L1322:M1322"/>
    <mergeCell ref="J1323:K1323"/>
    <mergeCell ref="L1323:M1323"/>
    <mergeCell ref="D1324:E1324"/>
    <mergeCell ref="L1324:M1324"/>
    <mergeCell ref="A1309:B1309"/>
    <mergeCell ref="C1309:G1309"/>
    <mergeCell ref="H1309:I1309"/>
    <mergeCell ref="J1309:M1309"/>
    <mergeCell ref="A1310:M1310"/>
    <mergeCell ref="A1311:A1312"/>
    <mergeCell ref="B1311:G1311"/>
    <mergeCell ref="H1311:M1311"/>
    <mergeCell ref="A1307:B1307"/>
    <mergeCell ref="C1307:G1307"/>
    <mergeCell ref="J1307:M1307"/>
    <mergeCell ref="A1308:B1308"/>
    <mergeCell ref="C1308:G1308"/>
    <mergeCell ref="J1308:M1308"/>
    <mergeCell ref="B1303:E1303"/>
    <mergeCell ref="H1303:J1303"/>
    <mergeCell ref="A1304:M1304"/>
    <mergeCell ref="A1305:M1305"/>
    <mergeCell ref="A1306:B1306"/>
    <mergeCell ref="C1306:G1306"/>
    <mergeCell ref="J1306:M1306"/>
    <mergeCell ref="B1297:C1297"/>
    <mergeCell ref="D1297:E1297"/>
    <mergeCell ref="F1297:G1297"/>
    <mergeCell ref="B1301:I1301"/>
    <mergeCell ref="J1301:M1301"/>
    <mergeCell ref="A1302:M1302"/>
    <mergeCell ref="B1295:C1295"/>
    <mergeCell ref="D1295:E1295"/>
    <mergeCell ref="F1295:G1295"/>
    <mergeCell ref="J1295:K1295"/>
    <mergeCell ref="B1296:C1296"/>
    <mergeCell ref="D1296:E1296"/>
    <mergeCell ref="F1296:G1296"/>
    <mergeCell ref="J1296:K1296"/>
    <mergeCell ref="A1292:G1292"/>
    <mergeCell ref="H1292:M1292"/>
    <mergeCell ref="B1293:C1293"/>
    <mergeCell ref="F1293:G1293"/>
    <mergeCell ref="B1294:C1294"/>
    <mergeCell ref="D1294:E1294"/>
    <mergeCell ref="F1294:G1294"/>
    <mergeCell ref="J1294:K1294"/>
    <mergeCell ref="A1285:F1285"/>
    <mergeCell ref="G1285:M1285"/>
    <mergeCell ref="B1286:M1286"/>
    <mergeCell ref="B1287:M1287"/>
    <mergeCell ref="A1288:C1291"/>
    <mergeCell ref="D1288:I1291"/>
    <mergeCell ref="J1288:M1291"/>
    <mergeCell ref="A1282:E1282"/>
    <mergeCell ref="F1282:J1282"/>
    <mergeCell ref="K1282:M1282"/>
    <mergeCell ref="A1283:M1283"/>
    <mergeCell ref="A1284:E1284"/>
    <mergeCell ref="F1284:J1284"/>
    <mergeCell ref="K1284:M1284"/>
    <mergeCell ref="A1280:E1280"/>
    <mergeCell ref="F1280:J1280"/>
    <mergeCell ref="K1280:M1280"/>
    <mergeCell ref="A1281:E1281"/>
    <mergeCell ref="F1281:J1281"/>
    <mergeCell ref="K1281:M1281"/>
    <mergeCell ref="A1277:M1277"/>
    <mergeCell ref="A1278:E1278"/>
    <mergeCell ref="F1278:J1278"/>
    <mergeCell ref="K1278:M1278"/>
    <mergeCell ref="A1279:E1279"/>
    <mergeCell ref="F1279:J1279"/>
    <mergeCell ref="K1279:M1279"/>
    <mergeCell ref="A1273:M1273"/>
    <mergeCell ref="A1274:M1274"/>
    <mergeCell ref="A1275:E1275"/>
    <mergeCell ref="F1275:J1275"/>
    <mergeCell ref="K1275:M1275"/>
    <mergeCell ref="A1276:E1276"/>
    <mergeCell ref="F1276:J1276"/>
    <mergeCell ref="K1276:M1276"/>
    <mergeCell ref="J1270:K1270"/>
    <mergeCell ref="L1270:M1270"/>
    <mergeCell ref="J1271:K1271"/>
    <mergeCell ref="L1271:M1271"/>
    <mergeCell ref="D1272:E1272"/>
    <mergeCell ref="L1272:M1272"/>
    <mergeCell ref="A1257:B1257"/>
    <mergeCell ref="C1257:G1257"/>
    <mergeCell ref="H1257:I1257"/>
    <mergeCell ref="J1257:M1257"/>
    <mergeCell ref="A1258:M1258"/>
    <mergeCell ref="A1259:A1260"/>
    <mergeCell ref="B1259:G1259"/>
    <mergeCell ref="H1259:M1259"/>
    <mergeCell ref="A1255:B1255"/>
    <mergeCell ref="C1255:G1255"/>
    <mergeCell ref="J1255:M1255"/>
    <mergeCell ref="A1256:B1256"/>
    <mergeCell ref="C1256:G1256"/>
    <mergeCell ref="J1256:M1256"/>
    <mergeCell ref="B1251:E1251"/>
    <mergeCell ref="H1251:J1251"/>
    <mergeCell ref="A1252:M1252"/>
    <mergeCell ref="A1253:M1253"/>
    <mergeCell ref="A1254:B1254"/>
    <mergeCell ref="C1254:G1254"/>
    <mergeCell ref="J1254:M1254"/>
    <mergeCell ref="B1245:C1245"/>
    <mergeCell ref="D1245:E1245"/>
    <mergeCell ref="F1245:G1245"/>
    <mergeCell ref="B1249:I1249"/>
    <mergeCell ref="J1249:M1249"/>
    <mergeCell ref="A1250:M1250"/>
    <mergeCell ref="B1243:C1243"/>
    <mergeCell ref="D1243:E1243"/>
    <mergeCell ref="F1243:G1243"/>
    <mergeCell ref="J1243:K1243"/>
    <mergeCell ref="B1244:C1244"/>
    <mergeCell ref="D1244:E1244"/>
    <mergeCell ref="F1244:G1244"/>
    <mergeCell ref="J1244:K1244"/>
    <mergeCell ref="A1240:G1240"/>
    <mergeCell ref="H1240:M1240"/>
    <mergeCell ref="B1241:C1241"/>
    <mergeCell ref="F1241:G1241"/>
    <mergeCell ref="B1242:C1242"/>
    <mergeCell ref="D1242:E1242"/>
    <mergeCell ref="F1242:G1242"/>
    <mergeCell ref="J1242:K1242"/>
    <mergeCell ref="A1233:F1233"/>
    <mergeCell ref="G1233:M1233"/>
    <mergeCell ref="B1234:M1234"/>
    <mergeCell ref="B1235:M1235"/>
    <mergeCell ref="A1236:C1239"/>
    <mergeCell ref="D1236:I1239"/>
    <mergeCell ref="J1236:M1239"/>
    <mergeCell ref="A1230:E1230"/>
    <mergeCell ref="F1230:J1230"/>
    <mergeCell ref="K1230:M1230"/>
    <mergeCell ref="A1231:M1231"/>
    <mergeCell ref="A1232:E1232"/>
    <mergeCell ref="F1232:J1232"/>
    <mergeCell ref="K1232:M1232"/>
    <mergeCell ref="A1228:E1228"/>
    <mergeCell ref="F1228:J1228"/>
    <mergeCell ref="K1228:M1228"/>
    <mergeCell ref="A1229:E1229"/>
    <mergeCell ref="F1229:J1229"/>
    <mergeCell ref="K1229:M1229"/>
    <mergeCell ref="A1225:M1225"/>
    <mergeCell ref="A1226:E1226"/>
    <mergeCell ref="F1226:J1226"/>
    <mergeCell ref="K1226:M1226"/>
    <mergeCell ref="A1227:E1227"/>
    <mergeCell ref="F1227:J1227"/>
    <mergeCell ref="K1227:M1227"/>
    <mergeCell ref="A1221:M1221"/>
    <mergeCell ref="A1222:M1222"/>
    <mergeCell ref="A1223:E1223"/>
    <mergeCell ref="F1223:J1223"/>
    <mergeCell ref="K1223:M1223"/>
    <mergeCell ref="A1224:E1224"/>
    <mergeCell ref="F1224:J1224"/>
    <mergeCell ref="K1224:M1224"/>
    <mergeCell ref="J1218:K1218"/>
    <mergeCell ref="L1218:M1218"/>
    <mergeCell ref="J1219:K1219"/>
    <mergeCell ref="L1219:M1219"/>
    <mergeCell ref="D1220:E1220"/>
    <mergeCell ref="L1220:M1220"/>
    <mergeCell ref="A1205:B1205"/>
    <mergeCell ref="C1205:G1205"/>
    <mergeCell ref="H1205:I1205"/>
    <mergeCell ref="J1205:M1205"/>
    <mergeCell ref="A1206:M1206"/>
    <mergeCell ref="A1207:A1208"/>
    <mergeCell ref="B1207:G1207"/>
    <mergeCell ref="H1207:M1207"/>
    <mergeCell ref="A1203:B1203"/>
    <mergeCell ref="C1203:G1203"/>
    <mergeCell ref="J1203:M1203"/>
    <mergeCell ref="A1204:B1204"/>
    <mergeCell ref="C1204:G1204"/>
    <mergeCell ref="J1204:M1204"/>
    <mergeCell ref="B1199:E1199"/>
    <mergeCell ref="H1199:J1199"/>
    <mergeCell ref="A1200:M1200"/>
    <mergeCell ref="A1201:M1201"/>
    <mergeCell ref="A1202:B1202"/>
    <mergeCell ref="C1202:G1202"/>
    <mergeCell ref="J1202:M1202"/>
    <mergeCell ref="B1193:C1193"/>
    <mergeCell ref="D1193:E1193"/>
    <mergeCell ref="F1193:G1193"/>
    <mergeCell ref="B1197:I1197"/>
    <mergeCell ref="J1197:M1197"/>
    <mergeCell ref="A1198:M1198"/>
    <mergeCell ref="B1191:C1191"/>
    <mergeCell ref="D1191:E1191"/>
    <mergeCell ref="F1191:G1191"/>
    <mergeCell ref="J1191:K1191"/>
    <mergeCell ref="B1192:C1192"/>
    <mergeCell ref="D1192:E1192"/>
    <mergeCell ref="F1192:G1192"/>
    <mergeCell ref="J1192:K1192"/>
    <mergeCell ref="A1188:G1188"/>
    <mergeCell ref="H1188:M1188"/>
    <mergeCell ref="B1189:C1189"/>
    <mergeCell ref="F1189:G1189"/>
    <mergeCell ref="B1190:C1190"/>
    <mergeCell ref="D1190:E1190"/>
    <mergeCell ref="F1190:G1190"/>
    <mergeCell ref="J1190:K1190"/>
    <mergeCell ref="A1181:F1181"/>
    <mergeCell ref="G1181:M1181"/>
    <mergeCell ref="B1182:M1182"/>
    <mergeCell ref="B1183:M1183"/>
    <mergeCell ref="A1184:C1187"/>
    <mergeCell ref="D1184:I1187"/>
    <mergeCell ref="J1184:M1187"/>
    <mergeCell ref="A1178:E1178"/>
    <mergeCell ref="F1178:J1178"/>
    <mergeCell ref="K1178:M1178"/>
    <mergeCell ref="A1179:M1179"/>
    <mergeCell ref="A1180:E1180"/>
    <mergeCell ref="F1180:J1180"/>
    <mergeCell ref="K1180:M1180"/>
    <mergeCell ref="A1176:E1176"/>
    <mergeCell ref="F1176:J1176"/>
    <mergeCell ref="K1176:M1176"/>
    <mergeCell ref="A1177:E1177"/>
    <mergeCell ref="F1177:J1177"/>
    <mergeCell ref="K1177:M1177"/>
    <mergeCell ref="A1173:M1173"/>
    <mergeCell ref="A1174:E1174"/>
    <mergeCell ref="F1174:J1174"/>
    <mergeCell ref="K1174:M1174"/>
    <mergeCell ref="A1175:E1175"/>
    <mergeCell ref="F1175:J1175"/>
    <mergeCell ref="K1175:M1175"/>
    <mergeCell ref="A1169:M1169"/>
    <mergeCell ref="A1170:M1170"/>
    <mergeCell ref="A1171:E1171"/>
    <mergeCell ref="F1171:J1171"/>
    <mergeCell ref="K1171:M1171"/>
    <mergeCell ref="A1172:E1172"/>
    <mergeCell ref="F1172:J1172"/>
    <mergeCell ref="K1172:M1172"/>
    <mergeCell ref="J1166:K1166"/>
    <mergeCell ref="L1166:M1166"/>
    <mergeCell ref="J1167:K1167"/>
    <mergeCell ref="L1167:M1167"/>
    <mergeCell ref="D1168:E1168"/>
    <mergeCell ref="L1168:M1168"/>
    <mergeCell ref="A1153:B1153"/>
    <mergeCell ref="C1153:G1153"/>
    <mergeCell ref="H1153:I1153"/>
    <mergeCell ref="J1153:M1153"/>
    <mergeCell ref="A1154:M1154"/>
    <mergeCell ref="A1155:A1156"/>
    <mergeCell ref="B1155:G1155"/>
    <mergeCell ref="H1155:M1155"/>
    <mergeCell ref="A1151:B1151"/>
    <mergeCell ref="C1151:G1151"/>
    <mergeCell ref="J1151:M1151"/>
    <mergeCell ref="A1152:B1152"/>
    <mergeCell ref="C1152:G1152"/>
    <mergeCell ref="J1152:M1152"/>
    <mergeCell ref="B1147:E1147"/>
    <mergeCell ref="H1147:J1147"/>
    <mergeCell ref="A1148:M1148"/>
    <mergeCell ref="A1149:M1149"/>
    <mergeCell ref="A1150:B1150"/>
    <mergeCell ref="C1150:G1150"/>
    <mergeCell ref="J1150:M1150"/>
    <mergeCell ref="B1141:C1141"/>
    <mergeCell ref="D1141:E1141"/>
    <mergeCell ref="F1141:G1141"/>
    <mergeCell ref="B1145:I1145"/>
    <mergeCell ref="J1145:M1145"/>
    <mergeCell ref="A1146:M1146"/>
    <mergeCell ref="B1139:C1139"/>
    <mergeCell ref="D1139:E1139"/>
    <mergeCell ref="F1139:G1139"/>
    <mergeCell ref="J1139:K1139"/>
    <mergeCell ref="B1140:C1140"/>
    <mergeCell ref="D1140:E1140"/>
    <mergeCell ref="F1140:G1140"/>
    <mergeCell ref="J1140:K1140"/>
    <mergeCell ref="A1136:G1136"/>
    <mergeCell ref="H1136:M1136"/>
    <mergeCell ref="B1137:C1137"/>
    <mergeCell ref="F1137:G1137"/>
    <mergeCell ref="B1138:C1138"/>
    <mergeCell ref="D1138:E1138"/>
    <mergeCell ref="F1138:G1138"/>
    <mergeCell ref="J1138:K1138"/>
    <mergeCell ref="A1129:F1129"/>
    <mergeCell ref="G1129:M1129"/>
    <mergeCell ref="B1130:M1130"/>
    <mergeCell ref="B1131:M1131"/>
    <mergeCell ref="A1132:C1135"/>
    <mergeCell ref="D1132:I1135"/>
    <mergeCell ref="J1132:M1135"/>
    <mergeCell ref="A1126:E1126"/>
    <mergeCell ref="F1126:J1126"/>
    <mergeCell ref="K1126:M1126"/>
    <mergeCell ref="A1127:M1127"/>
    <mergeCell ref="A1128:E1128"/>
    <mergeCell ref="F1128:J1128"/>
    <mergeCell ref="K1128:M1128"/>
    <mergeCell ref="A1124:E1124"/>
    <mergeCell ref="F1124:J1124"/>
    <mergeCell ref="K1124:M1124"/>
    <mergeCell ref="A1125:E1125"/>
    <mergeCell ref="F1125:J1125"/>
    <mergeCell ref="K1125:M1125"/>
    <mergeCell ref="A1121:M1121"/>
    <mergeCell ref="A1122:E1122"/>
    <mergeCell ref="F1122:J1122"/>
    <mergeCell ref="K1122:M1122"/>
    <mergeCell ref="A1123:E1123"/>
    <mergeCell ref="F1123:J1123"/>
    <mergeCell ref="K1123:M1123"/>
    <mergeCell ref="A1117:M1117"/>
    <mergeCell ref="A1118:M1118"/>
    <mergeCell ref="A1119:E1119"/>
    <mergeCell ref="F1119:J1119"/>
    <mergeCell ref="K1119:M1119"/>
    <mergeCell ref="A1120:E1120"/>
    <mergeCell ref="F1120:J1120"/>
    <mergeCell ref="K1120:M1120"/>
    <mergeCell ref="J1114:K1114"/>
    <mergeCell ref="L1114:M1114"/>
    <mergeCell ref="J1115:K1115"/>
    <mergeCell ref="L1115:M1115"/>
    <mergeCell ref="D1116:E1116"/>
    <mergeCell ref="L1116:M1116"/>
    <mergeCell ref="A1101:B1101"/>
    <mergeCell ref="C1101:G1101"/>
    <mergeCell ref="H1101:I1101"/>
    <mergeCell ref="J1101:M1101"/>
    <mergeCell ref="A1102:M1102"/>
    <mergeCell ref="A1103:A1104"/>
    <mergeCell ref="B1103:G1103"/>
    <mergeCell ref="H1103:M1103"/>
    <mergeCell ref="A1099:B1099"/>
    <mergeCell ref="C1099:G1099"/>
    <mergeCell ref="J1099:M1099"/>
    <mergeCell ref="A1100:B1100"/>
    <mergeCell ref="C1100:G1100"/>
    <mergeCell ref="J1100:M1100"/>
    <mergeCell ref="B1095:E1095"/>
    <mergeCell ref="H1095:J1095"/>
    <mergeCell ref="A1096:M1096"/>
    <mergeCell ref="A1097:M1097"/>
    <mergeCell ref="A1098:B1098"/>
    <mergeCell ref="C1098:G1098"/>
    <mergeCell ref="J1098:M1098"/>
    <mergeCell ref="B1089:C1089"/>
    <mergeCell ref="D1089:E1089"/>
    <mergeCell ref="F1089:G1089"/>
    <mergeCell ref="B1093:I1093"/>
    <mergeCell ref="J1093:M1093"/>
    <mergeCell ref="A1094:M1094"/>
    <mergeCell ref="B1087:C1087"/>
    <mergeCell ref="D1087:E1087"/>
    <mergeCell ref="F1087:G1087"/>
    <mergeCell ref="J1087:K1087"/>
    <mergeCell ref="B1088:C1088"/>
    <mergeCell ref="D1088:E1088"/>
    <mergeCell ref="F1088:G1088"/>
    <mergeCell ref="J1088:K1088"/>
    <mergeCell ref="A1084:G1084"/>
    <mergeCell ref="H1084:M1084"/>
    <mergeCell ref="B1085:C1085"/>
    <mergeCell ref="F1085:G1085"/>
    <mergeCell ref="B1086:C1086"/>
    <mergeCell ref="D1086:E1086"/>
    <mergeCell ref="F1086:G1086"/>
    <mergeCell ref="J1086:K1086"/>
    <mergeCell ref="A1077:F1077"/>
    <mergeCell ref="G1077:M1077"/>
    <mergeCell ref="B1078:M1078"/>
    <mergeCell ref="B1079:M1079"/>
    <mergeCell ref="A1080:C1083"/>
    <mergeCell ref="D1080:I1083"/>
    <mergeCell ref="J1080:M1083"/>
    <mergeCell ref="A1074:E1074"/>
    <mergeCell ref="F1074:J1074"/>
    <mergeCell ref="K1074:M1074"/>
    <mergeCell ref="A1075:M1075"/>
    <mergeCell ref="A1076:E1076"/>
    <mergeCell ref="F1076:J1076"/>
    <mergeCell ref="K1076:M1076"/>
    <mergeCell ref="A1072:E1072"/>
    <mergeCell ref="F1072:J1072"/>
    <mergeCell ref="K1072:M1072"/>
    <mergeCell ref="A1073:E1073"/>
    <mergeCell ref="F1073:J1073"/>
    <mergeCell ref="K1073:M1073"/>
    <mergeCell ref="A1069:M1069"/>
    <mergeCell ref="A1070:E1070"/>
    <mergeCell ref="F1070:J1070"/>
    <mergeCell ref="K1070:M1070"/>
    <mergeCell ref="A1071:E1071"/>
    <mergeCell ref="F1071:J1071"/>
    <mergeCell ref="K1071:M1071"/>
    <mergeCell ref="A1065:M1065"/>
    <mergeCell ref="A1066:M1066"/>
    <mergeCell ref="A1067:E1067"/>
    <mergeCell ref="F1067:J1067"/>
    <mergeCell ref="K1067:M1067"/>
    <mergeCell ref="A1068:E1068"/>
    <mergeCell ref="F1068:J1068"/>
    <mergeCell ref="K1068:M1068"/>
    <mergeCell ref="J1062:K1062"/>
    <mergeCell ref="L1062:M1062"/>
    <mergeCell ref="J1063:K1063"/>
    <mergeCell ref="L1063:M1063"/>
    <mergeCell ref="D1064:E1064"/>
    <mergeCell ref="L1064:M1064"/>
    <mergeCell ref="A1049:B1049"/>
    <mergeCell ref="C1049:G1049"/>
    <mergeCell ref="H1049:I1049"/>
    <mergeCell ref="J1049:M1049"/>
    <mergeCell ref="A1050:M1050"/>
    <mergeCell ref="A1051:A1052"/>
    <mergeCell ref="B1051:G1051"/>
    <mergeCell ref="H1051:M1051"/>
    <mergeCell ref="A1047:B1047"/>
    <mergeCell ref="C1047:G1047"/>
    <mergeCell ref="J1047:M1047"/>
    <mergeCell ref="A1048:B1048"/>
    <mergeCell ref="C1048:G1048"/>
    <mergeCell ref="J1048:M1048"/>
    <mergeCell ref="B1043:E1043"/>
    <mergeCell ref="H1043:J1043"/>
    <mergeCell ref="A1044:M1044"/>
    <mergeCell ref="A1045:M1045"/>
    <mergeCell ref="A1046:B1046"/>
    <mergeCell ref="C1046:G1046"/>
    <mergeCell ref="J1046:M1046"/>
    <mergeCell ref="B1037:C1037"/>
    <mergeCell ref="D1037:E1037"/>
    <mergeCell ref="F1037:G1037"/>
    <mergeCell ref="B1041:I1041"/>
    <mergeCell ref="J1041:M1041"/>
    <mergeCell ref="A1042:M1042"/>
    <mergeCell ref="B1035:C1035"/>
    <mergeCell ref="D1035:E1035"/>
    <mergeCell ref="F1035:G1035"/>
    <mergeCell ref="J1035:K1035"/>
    <mergeCell ref="B1036:C1036"/>
    <mergeCell ref="D1036:E1036"/>
    <mergeCell ref="F1036:G1036"/>
    <mergeCell ref="J1036:K1036"/>
    <mergeCell ref="A1032:G1032"/>
    <mergeCell ref="H1032:M1032"/>
    <mergeCell ref="B1033:C1033"/>
    <mergeCell ref="F1033:G1033"/>
    <mergeCell ref="B1034:C1034"/>
    <mergeCell ref="D1034:E1034"/>
    <mergeCell ref="F1034:G1034"/>
    <mergeCell ref="J1034:K1034"/>
    <mergeCell ref="A1025:F1025"/>
    <mergeCell ref="G1025:M1025"/>
    <mergeCell ref="B1026:M1026"/>
    <mergeCell ref="B1027:M1027"/>
    <mergeCell ref="A1028:C1031"/>
    <mergeCell ref="D1028:I1031"/>
    <mergeCell ref="J1028:M1031"/>
    <mergeCell ref="A1022:E1022"/>
    <mergeCell ref="F1022:J1022"/>
    <mergeCell ref="K1022:M1022"/>
    <mergeCell ref="A1023:M1023"/>
    <mergeCell ref="A1024:E1024"/>
    <mergeCell ref="F1024:J1024"/>
    <mergeCell ref="K1024:M1024"/>
    <mergeCell ref="A1020:E1020"/>
    <mergeCell ref="F1020:J1020"/>
    <mergeCell ref="K1020:M1020"/>
    <mergeCell ref="A1021:E1021"/>
    <mergeCell ref="F1021:J1021"/>
    <mergeCell ref="K1021:M1021"/>
    <mergeCell ref="A1017:M1017"/>
    <mergeCell ref="A1018:E1018"/>
    <mergeCell ref="F1018:J1018"/>
    <mergeCell ref="K1018:M1018"/>
    <mergeCell ref="A1019:E1019"/>
    <mergeCell ref="F1019:J1019"/>
    <mergeCell ref="K1019:M1019"/>
    <mergeCell ref="A1013:M1013"/>
    <mergeCell ref="A1014:M1014"/>
    <mergeCell ref="A1015:E1015"/>
    <mergeCell ref="F1015:J1015"/>
    <mergeCell ref="K1015:M1015"/>
    <mergeCell ref="A1016:E1016"/>
    <mergeCell ref="F1016:J1016"/>
    <mergeCell ref="K1016:M1016"/>
    <mergeCell ref="J1010:K1010"/>
    <mergeCell ref="L1010:M1010"/>
    <mergeCell ref="J1011:K1011"/>
    <mergeCell ref="L1011:M1011"/>
    <mergeCell ref="D1012:E1012"/>
    <mergeCell ref="L1012:M1012"/>
    <mergeCell ref="A997:B997"/>
    <mergeCell ref="C997:G997"/>
    <mergeCell ref="H997:I997"/>
    <mergeCell ref="J997:M997"/>
    <mergeCell ref="A998:M998"/>
    <mergeCell ref="A999:A1000"/>
    <mergeCell ref="B999:G999"/>
    <mergeCell ref="H999:M999"/>
    <mergeCell ref="A995:B995"/>
    <mergeCell ref="C995:G995"/>
    <mergeCell ref="J995:M995"/>
    <mergeCell ref="A996:B996"/>
    <mergeCell ref="C996:G996"/>
    <mergeCell ref="J996:M996"/>
    <mergeCell ref="B991:E991"/>
    <mergeCell ref="H991:J991"/>
    <mergeCell ref="A992:M992"/>
    <mergeCell ref="A993:M993"/>
    <mergeCell ref="A994:B994"/>
    <mergeCell ref="C994:G994"/>
    <mergeCell ref="J994:M994"/>
    <mergeCell ref="B985:C985"/>
    <mergeCell ref="D985:E985"/>
    <mergeCell ref="F985:G985"/>
    <mergeCell ref="B989:I989"/>
    <mergeCell ref="J989:M989"/>
    <mergeCell ref="A990:M990"/>
    <mergeCell ref="B983:C983"/>
    <mergeCell ref="D983:E983"/>
    <mergeCell ref="F983:G983"/>
    <mergeCell ref="J983:K983"/>
    <mergeCell ref="B984:C984"/>
    <mergeCell ref="D984:E984"/>
    <mergeCell ref="F984:G984"/>
    <mergeCell ref="J984:K984"/>
    <mergeCell ref="A980:G980"/>
    <mergeCell ref="H980:M980"/>
    <mergeCell ref="B981:C981"/>
    <mergeCell ref="F981:G981"/>
    <mergeCell ref="B982:C982"/>
    <mergeCell ref="D982:E982"/>
    <mergeCell ref="F982:G982"/>
    <mergeCell ref="J982:K982"/>
    <mergeCell ref="A973:F973"/>
    <mergeCell ref="G973:M973"/>
    <mergeCell ref="B974:M974"/>
    <mergeCell ref="B975:M975"/>
    <mergeCell ref="A976:C979"/>
    <mergeCell ref="D976:I979"/>
    <mergeCell ref="J976:M979"/>
    <mergeCell ref="A970:E970"/>
    <mergeCell ref="F970:J970"/>
    <mergeCell ref="K970:M970"/>
    <mergeCell ref="A971:M971"/>
    <mergeCell ref="A972:E972"/>
    <mergeCell ref="F972:J972"/>
    <mergeCell ref="K972:M972"/>
    <mergeCell ref="A968:E968"/>
    <mergeCell ref="F968:J968"/>
    <mergeCell ref="K968:M968"/>
    <mergeCell ref="A969:E969"/>
    <mergeCell ref="F969:J969"/>
    <mergeCell ref="K969:M969"/>
    <mergeCell ref="A965:M965"/>
    <mergeCell ref="A966:E966"/>
    <mergeCell ref="F966:J966"/>
    <mergeCell ref="K966:M966"/>
    <mergeCell ref="A967:E967"/>
    <mergeCell ref="F967:J967"/>
    <mergeCell ref="K967:M967"/>
    <mergeCell ref="A961:M961"/>
    <mergeCell ref="A962:M962"/>
    <mergeCell ref="A963:E963"/>
    <mergeCell ref="F963:J963"/>
    <mergeCell ref="K963:M963"/>
    <mergeCell ref="A964:E964"/>
    <mergeCell ref="F964:J964"/>
    <mergeCell ref="K964:M964"/>
    <mergeCell ref="J958:K958"/>
    <mergeCell ref="L958:M958"/>
    <mergeCell ref="J959:K959"/>
    <mergeCell ref="L959:M959"/>
    <mergeCell ref="D960:E960"/>
    <mergeCell ref="L960:M960"/>
    <mergeCell ref="A945:B945"/>
    <mergeCell ref="C945:G945"/>
    <mergeCell ref="H945:I945"/>
    <mergeCell ref="J945:M945"/>
    <mergeCell ref="A946:M946"/>
    <mergeCell ref="A947:A948"/>
    <mergeCell ref="B947:G947"/>
    <mergeCell ref="H947:M947"/>
    <mergeCell ref="A943:B943"/>
    <mergeCell ref="C943:G943"/>
    <mergeCell ref="J943:M943"/>
    <mergeCell ref="A944:B944"/>
    <mergeCell ref="C944:G944"/>
    <mergeCell ref="J944:M944"/>
    <mergeCell ref="B939:E939"/>
    <mergeCell ref="H939:J939"/>
    <mergeCell ref="A940:M940"/>
    <mergeCell ref="A941:M941"/>
    <mergeCell ref="A942:B942"/>
    <mergeCell ref="C942:G942"/>
    <mergeCell ref="J942:M942"/>
    <mergeCell ref="B933:C933"/>
    <mergeCell ref="D933:E933"/>
    <mergeCell ref="F933:G933"/>
    <mergeCell ref="B937:I937"/>
    <mergeCell ref="J937:M937"/>
    <mergeCell ref="A938:M938"/>
    <mergeCell ref="B931:C931"/>
    <mergeCell ref="D931:E931"/>
    <mergeCell ref="F931:G931"/>
    <mergeCell ref="J931:K931"/>
    <mergeCell ref="B932:C932"/>
    <mergeCell ref="D932:E932"/>
    <mergeCell ref="F932:G932"/>
    <mergeCell ref="J932:K932"/>
    <mergeCell ref="A928:G928"/>
    <mergeCell ref="H928:M928"/>
    <mergeCell ref="B929:C929"/>
    <mergeCell ref="F929:G929"/>
    <mergeCell ref="B930:C930"/>
    <mergeCell ref="D930:E930"/>
    <mergeCell ref="F930:G930"/>
    <mergeCell ref="J930:K930"/>
    <mergeCell ref="A921:F921"/>
    <mergeCell ref="G921:M921"/>
    <mergeCell ref="B922:M922"/>
    <mergeCell ref="B923:M923"/>
    <mergeCell ref="A924:C927"/>
    <mergeCell ref="D924:I927"/>
    <mergeCell ref="J924:M927"/>
    <mergeCell ref="A918:E918"/>
    <mergeCell ref="F918:J918"/>
    <mergeCell ref="K918:M918"/>
    <mergeCell ref="A919:M919"/>
    <mergeCell ref="A920:E920"/>
    <mergeCell ref="F920:J920"/>
    <mergeCell ref="K920:M920"/>
    <mergeCell ref="A916:E916"/>
    <mergeCell ref="F916:J916"/>
    <mergeCell ref="K916:M916"/>
    <mergeCell ref="A917:E917"/>
    <mergeCell ref="F917:J917"/>
    <mergeCell ref="K917:M917"/>
    <mergeCell ref="A913:M913"/>
    <mergeCell ref="A914:E914"/>
    <mergeCell ref="F914:J914"/>
    <mergeCell ref="K914:M914"/>
    <mergeCell ref="A915:E915"/>
    <mergeCell ref="F915:J915"/>
    <mergeCell ref="K915:M915"/>
    <mergeCell ref="A909:M909"/>
    <mergeCell ref="A910:M910"/>
    <mergeCell ref="A911:E911"/>
    <mergeCell ref="F911:J911"/>
    <mergeCell ref="K911:M911"/>
    <mergeCell ref="A912:E912"/>
    <mergeCell ref="F912:J912"/>
    <mergeCell ref="K912:M912"/>
    <mergeCell ref="J906:K906"/>
    <mergeCell ref="L906:M906"/>
    <mergeCell ref="J907:K907"/>
    <mergeCell ref="L907:M907"/>
    <mergeCell ref="D908:E908"/>
    <mergeCell ref="L908:M908"/>
    <mergeCell ref="A893:B893"/>
    <mergeCell ref="C893:G893"/>
    <mergeCell ref="H893:I893"/>
    <mergeCell ref="J893:M893"/>
    <mergeCell ref="A894:M894"/>
    <mergeCell ref="A895:A896"/>
    <mergeCell ref="B895:G895"/>
    <mergeCell ref="H895:M895"/>
    <mergeCell ref="A891:B891"/>
    <mergeCell ref="C891:G891"/>
    <mergeCell ref="J891:M891"/>
    <mergeCell ref="A892:B892"/>
    <mergeCell ref="C892:G892"/>
    <mergeCell ref="J892:M892"/>
    <mergeCell ref="B887:E887"/>
    <mergeCell ref="H887:J887"/>
    <mergeCell ref="A888:M888"/>
    <mergeCell ref="A889:M889"/>
    <mergeCell ref="A890:B890"/>
    <mergeCell ref="C890:G890"/>
    <mergeCell ref="J890:M890"/>
    <mergeCell ref="B881:C881"/>
    <mergeCell ref="D881:E881"/>
    <mergeCell ref="F881:G881"/>
    <mergeCell ref="B885:I885"/>
    <mergeCell ref="J885:M885"/>
    <mergeCell ref="A886:M886"/>
    <mergeCell ref="B879:C879"/>
    <mergeCell ref="D879:E879"/>
    <mergeCell ref="F879:G879"/>
    <mergeCell ref="J879:K879"/>
    <mergeCell ref="B880:C880"/>
    <mergeCell ref="D880:E880"/>
    <mergeCell ref="F880:G880"/>
    <mergeCell ref="J880:K880"/>
    <mergeCell ref="A876:G876"/>
    <mergeCell ref="H876:M876"/>
    <mergeCell ref="B877:C877"/>
    <mergeCell ref="F877:G877"/>
    <mergeCell ref="B878:C878"/>
    <mergeCell ref="D878:E878"/>
    <mergeCell ref="F878:G878"/>
    <mergeCell ref="J878:K878"/>
    <mergeCell ref="A869:F869"/>
    <mergeCell ref="G869:M869"/>
    <mergeCell ref="B870:M870"/>
    <mergeCell ref="B871:M871"/>
    <mergeCell ref="A872:C875"/>
    <mergeCell ref="D872:I875"/>
    <mergeCell ref="J872:M875"/>
    <mergeCell ref="A866:E866"/>
    <mergeCell ref="F866:J866"/>
    <mergeCell ref="K866:M866"/>
    <mergeCell ref="A867:M867"/>
    <mergeCell ref="A868:E868"/>
    <mergeCell ref="F868:J868"/>
    <mergeCell ref="K868:M868"/>
    <mergeCell ref="A864:E864"/>
    <mergeCell ref="F864:J864"/>
    <mergeCell ref="K864:M864"/>
    <mergeCell ref="A865:E865"/>
    <mergeCell ref="F865:J865"/>
    <mergeCell ref="K865:M865"/>
    <mergeCell ref="A861:M861"/>
    <mergeCell ref="A862:E862"/>
    <mergeCell ref="F862:J862"/>
    <mergeCell ref="K862:M862"/>
    <mergeCell ref="A863:E863"/>
    <mergeCell ref="F863:J863"/>
    <mergeCell ref="K863:M863"/>
    <mergeCell ref="A857:M857"/>
    <mergeCell ref="A858:M858"/>
    <mergeCell ref="A859:E859"/>
    <mergeCell ref="F859:J859"/>
    <mergeCell ref="K859:M859"/>
    <mergeCell ref="A860:E860"/>
    <mergeCell ref="F860:J860"/>
    <mergeCell ref="K860:M860"/>
    <mergeCell ref="J854:K854"/>
    <mergeCell ref="L854:M854"/>
    <mergeCell ref="J855:K855"/>
    <mergeCell ref="L855:M855"/>
    <mergeCell ref="D856:E856"/>
    <mergeCell ref="L856:M856"/>
    <mergeCell ref="A841:B841"/>
    <mergeCell ref="C841:G841"/>
    <mergeCell ref="H841:I841"/>
    <mergeCell ref="J841:M841"/>
    <mergeCell ref="A842:M842"/>
    <mergeCell ref="A843:A844"/>
    <mergeCell ref="B843:G843"/>
    <mergeCell ref="H843:M843"/>
    <mergeCell ref="A839:B839"/>
    <mergeCell ref="C839:G839"/>
    <mergeCell ref="J839:M839"/>
    <mergeCell ref="A840:B840"/>
    <mergeCell ref="C840:G840"/>
    <mergeCell ref="J840:M840"/>
    <mergeCell ref="B835:E835"/>
    <mergeCell ref="H835:J835"/>
    <mergeCell ref="A836:M836"/>
    <mergeCell ref="A837:M837"/>
    <mergeCell ref="A838:B838"/>
    <mergeCell ref="C838:G838"/>
    <mergeCell ref="J838:M838"/>
    <mergeCell ref="B829:C829"/>
    <mergeCell ref="D829:E829"/>
    <mergeCell ref="F829:G829"/>
    <mergeCell ref="B833:I833"/>
    <mergeCell ref="J833:M833"/>
    <mergeCell ref="A834:M834"/>
    <mergeCell ref="B827:C827"/>
    <mergeCell ref="D827:E827"/>
    <mergeCell ref="F827:G827"/>
    <mergeCell ref="J827:K827"/>
    <mergeCell ref="B828:C828"/>
    <mergeCell ref="D828:E828"/>
    <mergeCell ref="F828:G828"/>
    <mergeCell ref="J828:K828"/>
    <mergeCell ref="A824:G824"/>
    <mergeCell ref="H824:M824"/>
    <mergeCell ref="B825:C825"/>
    <mergeCell ref="F825:G825"/>
    <mergeCell ref="B826:C826"/>
    <mergeCell ref="D826:E826"/>
    <mergeCell ref="F826:G826"/>
    <mergeCell ref="J826:K826"/>
    <mergeCell ref="A817:F817"/>
    <mergeCell ref="G817:M817"/>
    <mergeCell ref="B818:M818"/>
    <mergeCell ref="B819:M819"/>
    <mergeCell ref="A820:C823"/>
    <mergeCell ref="D820:I823"/>
    <mergeCell ref="J820:M823"/>
    <mergeCell ref="A814:E814"/>
    <mergeCell ref="F814:J814"/>
    <mergeCell ref="K814:M814"/>
    <mergeCell ref="A815:M815"/>
    <mergeCell ref="A816:E816"/>
    <mergeCell ref="F816:J816"/>
    <mergeCell ref="K816:M816"/>
    <mergeCell ref="A812:E812"/>
    <mergeCell ref="F812:J812"/>
    <mergeCell ref="K812:M812"/>
    <mergeCell ref="A813:E813"/>
    <mergeCell ref="F813:J813"/>
    <mergeCell ref="K813:M813"/>
    <mergeCell ref="A809:M809"/>
    <mergeCell ref="A810:E810"/>
    <mergeCell ref="F810:J810"/>
    <mergeCell ref="K810:M810"/>
    <mergeCell ref="A811:E811"/>
    <mergeCell ref="F811:J811"/>
    <mergeCell ref="K811:M811"/>
    <mergeCell ref="A805:M805"/>
    <mergeCell ref="A806:M806"/>
    <mergeCell ref="A807:E807"/>
    <mergeCell ref="F807:J807"/>
    <mergeCell ref="K807:M807"/>
    <mergeCell ref="A808:E808"/>
    <mergeCell ref="F808:J808"/>
    <mergeCell ref="K808:M808"/>
    <mergeCell ref="J802:K802"/>
    <mergeCell ref="L802:M802"/>
    <mergeCell ref="J803:K803"/>
    <mergeCell ref="L803:M803"/>
    <mergeCell ref="D804:E804"/>
    <mergeCell ref="L804:M804"/>
    <mergeCell ref="A789:B789"/>
    <mergeCell ref="C789:G789"/>
    <mergeCell ref="H789:I789"/>
    <mergeCell ref="J789:M789"/>
    <mergeCell ref="A790:M790"/>
    <mergeCell ref="A791:A792"/>
    <mergeCell ref="B791:G791"/>
    <mergeCell ref="H791:M791"/>
    <mergeCell ref="A787:B787"/>
    <mergeCell ref="C787:G787"/>
    <mergeCell ref="J787:M787"/>
    <mergeCell ref="A788:B788"/>
    <mergeCell ref="C788:G788"/>
    <mergeCell ref="J788:M788"/>
    <mergeCell ref="B783:E783"/>
    <mergeCell ref="H783:J783"/>
    <mergeCell ref="A784:M784"/>
    <mergeCell ref="A785:M785"/>
    <mergeCell ref="A786:B786"/>
    <mergeCell ref="C786:G786"/>
    <mergeCell ref="J786:M786"/>
    <mergeCell ref="B777:C777"/>
    <mergeCell ref="D777:E777"/>
    <mergeCell ref="F777:G777"/>
    <mergeCell ref="B781:I781"/>
    <mergeCell ref="J781:M781"/>
    <mergeCell ref="A782:M782"/>
    <mergeCell ref="B775:C775"/>
    <mergeCell ref="D775:E775"/>
    <mergeCell ref="F775:G775"/>
    <mergeCell ref="J775:K775"/>
    <mergeCell ref="B776:C776"/>
    <mergeCell ref="D776:E776"/>
    <mergeCell ref="F776:G776"/>
    <mergeCell ref="J776:K776"/>
    <mergeCell ref="A772:G772"/>
    <mergeCell ref="H772:M772"/>
    <mergeCell ref="B773:C773"/>
    <mergeCell ref="F773:G773"/>
    <mergeCell ref="B774:C774"/>
    <mergeCell ref="D774:E774"/>
    <mergeCell ref="F774:G774"/>
    <mergeCell ref="J774:K774"/>
    <mergeCell ref="A765:F765"/>
    <mergeCell ref="G765:M765"/>
    <mergeCell ref="B766:M766"/>
    <mergeCell ref="B767:M767"/>
    <mergeCell ref="A768:C771"/>
    <mergeCell ref="D768:I771"/>
    <mergeCell ref="J768:M771"/>
    <mergeCell ref="A762:E762"/>
    <mergeCell ref="F762:J762"/>
    <mergeCell ref="K762:M762"/>
    <mergeCell ref="A763:M763"/>
    <mergeCell ref="A764:E764"/>
    <mergeCell ref="F764:J764"/>
    <mergeCell ref="K764:M764"/>
    <mergeCell ref="A760:E760"/>
    <mergeCell ref="F760:J760"/>
    <mergeCell ref="K760:M760"/>
    <mergeCell ref="A761:E761"/>
    <mergeCell ref="F761:J761"/>
    <mergeCell ref="K761:M761"/>
    <mergeCell ref="A757:M757"/>
    <mergeCell ref="A758:E758"/>
    <mergeCell ref="F758:J758"/>
    <mergeCell ref="K758:M758"/>
    <mergeCell ref="A759:E759"/>
    <mergeCell ref="F759:J759"/>
    <mergeCell ref="K759:M759"/>
    <mergeCell ref="A753:M753"/>
    <mergeCell ref="A754:M754"/>
    <mergeCell ref="A755:E755"/>
    <mergeCell ref="F755:J755"/>
    <mergeCell ref="K755:M755"/>
    <mergeCell ref="A756:E756"/>
    <mergeCell ref="F756:J756"/>
    <mergeCell ref="K756:M756"/>
    <mergeCell ref="J750:K750"/>
    <mergeCell ref="L750:M750"/>
    <mergeCell ref="J751:K751"/>
    <mergeCell ref="L751:M751"/>
    <mergeCell ref="D752:E752"/>
    <mergeCell ref="L752:M752"/>
    <mergeCell ref="A737:B737"/>
    <mergeCell ref="C737:G737"/>
    <mergeCell ref="H737:I737"/>
    <mergeCell ref="J737:M737"/>
    <mergeCell ref="A738:M738"/>
    <mergeCell ref="A739:A740"/>
    <mergeCell ref="B739:G739"/>
    <mergeCell ref="H739:M739"/>
    <mergeCell ref="A735:B735"/>
    <mergeCell ref="C735:G735"/>
    <mergeCell ref="J735:M735"/>
    <mergeCell ref="A736:B736"/>
    <mergeCell ref="C736:G736"/>
    <mergeCell ref="J736:M736"/>
    <mergeCell ref="B731:E731"/>
    <mergeCell ref="H731:J731"/>
    <mergeCell ref="A732:M732"/>
    <mergeCell ref="A733:M733"/>
    <mergeCell ref="A734:B734"/>
    <mergeCell ref="C734:G734"/>
    <mergeCell ref="J734:M734"/>
    <mergeCell ref="B725:C725"/>
    <mergeCell ref="D725:E725"/>
    <mergeCell ref="F725:G725"/>
    <mergeCell ref="B729:I729"/>
    <mergeCell ref="J729:M729"/>
    <mergeCell ref="A730:M730"/>
    <mergeCell ref="B723:C723"/>
    <mergeCell ref="D723:E723"/>
    <mergeCell ref="F723:G723"/>
    <mergeCell ref="J723:K723"/>
    <mergeCell ref="B724:C724"/>
    <mergeCell ref="D724:E724"/>
    <mergeCell ref="F724:G724"/>
    <mergeCell ref="J724:K724"/>
    <mergeCell ref="A720:G720"/>
    <mergeCell ref="H720:M720"/>
    <mergeCell ref="B721:C721"/>
    <mergeCell ref="F721:G721"/>
    <mergeCell ref="B722:C722"/>
    <mergeCell ref="D722:E722"/>
    <mergeCell ref="F722:G722"/>
    <mergeCell ref="J722:K722"/>
    <mergeCell ref="A713:F713"/>
    <mergeCell ref="G713:M713"/>
    <mergeCell ref="B714:M714"/>
    <mergeCell ref="B715:M715"/>
    <mergeCell ref="A716:C719"/>
    <mergeCell ref="D716:I719"/>
    <mergeCell ref="J716:M719"/>
    <mergeCell ref="A710:E710"/>
    <mergeCell ref="F710:J710"/>
    <mergeCell ref="K710:M710"/>
    <mergeCell ref="A711:M711"/>
    <mergeCell ref="A712:E712"/>
    <mergeCell ref="F712:J712"/>
    <mergeCell ref="K712:M712"/>
    <mergeCell ref="A708:E708"/>
    <mergeCell ref="F708:J708"/>
    <mergeCell ref="K708:M708"/>
    <mergeCell ref="A709:E709"/>
    <mergeCell ref="F709:J709"/>
    <mergeCell ref="K709:M709"/>
    <mergeCell ref="A705:M705"/>
    <mergeCell ref="A706:E706"/>
    <mergeCell ref="F706:J706"/>
    <mergeCell ref="K706:M706"/>
    <mergeCell ref="A707:E707"/>
    <mergeCell ref="F707:J707"/>
    <mergeCell ref="K707:M707"/>
    <mergeCell ref="A701:M701"/>
    <mergeCell ref="A702:M702"/>
    <mergeCell ref="A703:E703"/>
    <mergeCell ref="F703:J703"/>
    <mergeCell ref="K703:M703"/>
    <mergeCell ref="A704:E704"/>
    <mergeCell ref="F704:J704"/>
    <mergeCell ref="K704:M704"/>
    <mergeCell ref="J698:K698"/>
    <mergeCell ref="L698:M698"/>
    <mergeCell ref="J699:K699"/>
    <mergeCell ref="L699:M699"/>
    <mergeCell ref="D700:E700"/>
    <mergeCell ref="L700:M700"/>
    <mergeCell ref="A685:B685"/>
    <mergeCell ref="C685:G685"/>
    <mergeCell ref="H685:I685"/>
    <mergeCell ref="J685:M685"/>
    <mergeCell ref="A686:M686"/>
    <mergeCell ref="A687:A688"/>
    <mergeCell ref="B687:G687"/>
    <mergeCell ref="H687:M687"/>
    <mergeCell ref="A683:B683"/>
    <mergeCell ref="C683:G683"/>
    <mergeCell ref="J683:M683"/>
    <mergeCell ref="A684:B684"/>
    <mergeCell ref="C684:G684"/>
    <mergeCell ref="J684:M684"/>
    <mergeCell ref="B679:E679"/>
    <mergeCell ref="H679:J679"/>
    <mergeCell ref="A680:M680"/>
    <mergeCell ref="A681:M681"/>
    <mergeCell ref="A682:B682"/>
    <mergeCell ref="C682:G682"/>
    <mergeCell ref="J682:M682"/>
    <mergeCell ref="B673:C673"/>
    <mergeCell ref="D673:E673"/>
    <mergeCell ref="F673:G673"/>
    <mergeCell ref="B677:I677"/>
    <mergeCell ref="J677:M677"/>
    <mergeCell ref="A678:M678"/>
    <mergeCell ref="B671:C671"/>
    <mergeCell ref="D671:E671"/>
    <mergeCell ref="F671:G671"/>
    <mergeCell ref="J671:K671"/>
    <mergeCell ref="B672:C672"/>
    <mergeCell ref="D672:E672"/>
    <mergeCell ref="F672:G672"/>
    <mergeCell ref="J672:K672"/>
    <mergeCell ref="A668:G668"/>
    <mergeCell ref="H668:M668"/>
    <mergeCell ref="B669:C669"/>
    <mergeCell ref="F669:G669"/>
    <mergeCell ref="B670:C670"/>
    <mergeCell ref="D670:E670"/>
    <mergeCell ref="F670:G670"/>
    <mergeCell ref="J670:K670"/>
    <mergeCell ref="A661:F661"/>
    <mergeCell ref="G661:M661"/>
    <mergeCell ref="B662:M662"/>
    <mergeCell ref="B663:M663"/>
    <mergeCell ref="A664:C667"/>
    <mergeCell ref="D664:I667"/>
    <mergeCell ref="J664:M667"/>
    <mergeCell ref="A658:E658"/>
    <mergeCell ref="F658:J658"/>
    <mergeCell ref="K658:M658"/>
    <mergeCell ref="A659:M659"/>
    <mergeCell ref="A660:E660"/>
    <mergeCell ref="F660:J660"/>
    <mergeCell ref="K660:M660"/>
    <mergeCell ref="A656:E656"/>
    <mergeCell ref="F656:J656"/>
    <mergeCell ref="K656:M656"/>
    <mergeCell ref="A657:E657"/>
    <mergeCell ref="F657:J657"/>
    <mergeCell ref="K657:M657"/>
    <mergeCell ref="A653:M653"/>
    <mergeCell ref="A654:E654"/>
    <mergeCell ref="F654:J654"/>
    <mergeCell ref="K654:M654"/>
    <mergeCell ref="A655:E655"/>
    <mergeCell ref="F655:J655"/>
    <mergeCell ref="K655:M655"/>
    <mergeCell ref="A649:M649"/>
    <mergeCell ref="A650:M650"/>
    <mergeCell ref="A651:E651"/>
    <mergeCell ref="F651:J651"/>
    <mergeCell ref="K651:M651"/>
    <mergeCell ref="A652:E652"/>
    <mergeCell ref="F652:J652"/>
    <mergeCell ref="K652:M652"/>
    <mergeCell ref="J646:K646"/>
    <mergeCell ref="L646:M646"/>
    <mergeCell ref="J647:K647"/>
    <mergeCell ref="L647:M647"/>
    <mergeCell ref="D648:E648"/>
    <mergeCell ref="L648:M648"/>
    <mergeCell ref="A633:B633"/>
    <mergeCell ref="C633:G633"/>
    <mergeCell ref="H633:I633"/>
    <mergeCell ref="J633:M633"/>
    <mergeCell ref="A634:M634"/>
    <mergeCell ref="A635:A636"/>
    <mergeCell ref="B635:G635"/>
    <mergeCell ref="H635:M635"/>
    <mergeCell ref="A631:B631"/>
    <mergeCell ref="C631:G631"/>
    <mergeCell ref="J631:M631"/>
    <mergeCell ref="A632:B632"/>
    <mergeCell ref="C632:G632"/>
    <mergeCell ref="J632:M632"/>
    <mergeCell ref="B627:E627"/>
    <mergeCell ref="H627:J627"/>
    <mergeCell ref="A628:M628"/>
    <mergeCell ref="A629:M629"/>
    <mergeCell ref="A630:B630"/>
    <mergeCell ref="C630:G630"/>
    <mergeCell ref="J630:M630"/>
    <mergeCell ref="B621:C621"/>
    <mergeCell ref="D621:E621"/>
    <mergeCell ref="F621:G621"/>
    <mergeCell ref="B625:I625"/>
    <mergeCell ref="J625:M625"/>
    <mergeCell ref="A626:M626"/>
    <mergeCell ref="B619:C619"/>
    <mergeCell ref="D619:E619"/>
    <mergeCell ref="F619:G619"/>
    <mergeCell ref="J619:K619"/>
    <mergeCell ref="B620:C620"/>
    <mergeCell ref="D620:E620"/>
    <mergeCell ref="F620:G620"/>
    <mergeCell ref="J620:K620"/>
    <mergeCell ref="A616:G616"/>
    <mergeCell ref="H616:M616"/>
    <mergeCell ref="B617:C617"/>
    <mergeCell ref="F617:G617"/>
    <mergeCell ref="B618:C618"/>
    <mergeCell ref="D618:E618"/>
    <mergeCell ref="F618:G618"/>
    <mergeCell ref="J618:K618"/>
    <mergeCell ref="A609:F609"/>
    <mergeCell ref="G609:M609"/>
    <mergeCell ref="B610:M610"/>
    <mergeCell ref="B611:M611"/>
    <mergeCell ref="A612:C615"/>
    <mergeCell ref="D612:I615"/>
    <mergeCell ref="J612:M615"/>
    <mergeCell ref="A606:E606"/>
    <mergeCell ref="F606:J606"/>
    <mergeCell ref="K606:M606"/>
    <mergeCell ref="A607:M607"/>
    <mergeCell ref="A608:E608"/>
    <mergeCell ref="F608:J608"/>
    <mergeCell ref="K608:M608"/>
    <mergeCell ref="A604:E604"/>
    <mergeCell ref="F604:J604"/>
    <mergeCell ref="K604:M604"/>
    <mergeCell ref="A605:E605"/>
    <mergeCell ref="F605:J605"/>
    <mergeCell ref="K605:M605"/>
    <mergeCell ref="A601:M601"/>
    <mergeCell ref="A602:E602"/>
    <mergeCell ref="F602:J602"/>
    <mergeCell ref="K602:M602"/>
    <mergeCell ref="A603:E603"/>
    <mergeCell ref="F603:J603"/>
    <mergeCell ref="K603:M603"/>
    <mergeCell ref="A597:M597"/>
    <mergeCell ref="A598:M598"/>
    <mergeCell ref="A599:E599"/>
    <mergeCell ref="F599:J599"/>
    <mergeCell ref="K599:M599"/>
    <mergeCell ref="A600:E600"/>
    <mergeCell ref="F600:J600"/>
    <mergeCell ref="K600:M600"/>
    <mergeCell ref="J594:K594"/>
    <mergeCell ref="L594:M594"/>
    <mergeCell ref="J595:K595"/>
    <mergeCell ref="L595:M595"/>
    <mergeCell ref="D596:E596"/>
    <mergeCell ref="L596:M596"/>
    <mergeCell ref="A581:B581"/>
    <mergeCell ref="C581:G581"/>
    <mergeCell ref="H581:I581"/>
    <mergeCell ref="J581:M581"/>
    <mergeCell ref="A582:M582"/>
    <mergeCell ref="A583:A584"/>
    <mergeCell ref="B583:G583"/>
    <mergeCell ref="H583:M583"/>
    <mergeCell ref="A579:B579"/>
    <mergeCell ref="C579:G579"/>
    <mergeCell ref="J579:M579"/>
    <mergeCell ref="A580:B580"/>
    <mergeCell ref="C580:G580"/>
    <mergeCell ref="J580:M580"/>
    <mergeCell ref="B575:E575"/>
    <mergeCell ref="H575:J575"/>
    <mergeCell ref="A576:M576"/>
    <mergeCell ref="A577:M577"/>
    <mergeCell ref="A578:B578"/>
    <mergeCell ref="C578:G578"/>
    <mergeCell ref="J578:M578"/>
    <mergeCell ref="B569:C569"/>
    <mergeCell ref="D569:E569"/>
    <mergeCell ref="F569:G569"/>
    <mergeCell ref="B573:I573"/>
    <mergeCell ref="J573:M573"/>
    <mergeCell ref="A574:M574"/>
    <mergeCell ref="B567:C567"/>
    <mergeCell ref="D567:E567"/>
    <mergeCell ref="F567:G567"/>
    <mergeCell ref="J567:K567"/>
    <mergeCell ref="B568:C568"/>
    <mergeCell ref="D568:E568"/>
    <mergeCell ref="F568:G568"/>
    <mergeCell ref="J568:K568"/>
    <mergeCell ref="A564:G564"/>
    <mergeCell ref="H564:M564"/>
    <mergeCell ref="B565:C565"/>
    <mergeCell ref="F565:G565"/>
    <mergeCell ref="B566:C566"/>
    <mergeCell ref="D566:E566"/>
    <mergeCell ref="F566:G566"/>
    <mergeCell ref="J566:K566"/>
    <mergeCell ref="A557:F557"/>
    <mergeCell ref="G557:M557"/>
    <mergeCell ref="B558:M558"/>
    <mergeCell ref="B559:M559"/>
    <mergeCell ref="A560:C563"/>
    <mergeCell ref="D560:I563"/>
    <mergeCell ref="J560:M563"/>
    <mergeCell ref="A554:E554"/>
    <mergeCell ref="F554:J554"/>
    <mergeCell ref="K554:M554"/>
    <mergeCell ref="A555:M555"/>
    <mergeCell ref="A556:E556"/>
    <mergeCell ref="F556:J556"/>
    <mergeCell ref="K556:M556"/>
    <mergeCell ref="A552:E552"/>
    <mergeCell ref="F552:J552"/>
    <mergeCell ref="K552:M552"/>
    <mergeCell ref="A553:E553"/>
    <mergeCell ref="F553:J553"/>
    <mergeCell ref="K553:M553"/>
    <mergeCell ref="A549:M549"/>
    <mergeCell ref="A550:E550"/>
    <mergeCell ref="F550:J550"/>
    <mergeCell ref="K550:M550"/>
    <mergeCell ref="A551:E551"/>
    <mergeCell ref="F551:J551"/>
    <mergeCell ref="K551:M551"/>
    <mergeCell ref="A545:M545"/>
    <mergeCell ref="A546:M546"/>
    <mergeCell ref="A547:E547"/>
    <mergeCell ref="F547:J547"/>
    <mergeCell ref="K547:M547"/>
    <mergeCell ref="A548:E548"/>
    <mergeCell ref="F548:J548"/>
    <mergeCell ref="K548:M548"/>
    <mergeCell ref="J542:K542"/>
    <mergeCell ref="L542:M542"/>
    <mergeCell ref="J543:K543"/>
    <mergeCell ref="L543:M543"/>
    <mergeCell ref="D544:E544"/>
    <mergeCell ref="L544:M544"/>
    <mergeCell ref="A529:B529"/>
    <mergeCell ref="C529:G529"/>
    <mergeCell ref="H529:I529"/>
    <mergeCell ref="J529:M529"/>
    <mergeCell ref="A530:M530"/>
    <mergeCell ref="A531:A532"/>
    <mergeCell ref="B531:G531"/>
    <mergeCell ref="H531:M531"/>
    <mergeCell ref="A527:B527"/>
    <mergeCell ref="C527:G527"/>
    <mergeCell ref="J527:M527"/>
    <mergeCell ref="A528:B528"/>
    <mergeCell ref="C528:G528"/>
    <mergeCell ref="J528:M528"/>
    <mergeCell ref="B523:E523"/>
    <mergeCell ref="H523:J523"/>
    <mergeCell ref="A524:M524"/>
    <mergeCell ref="A525:M525"/>
    <mergeCell ref="A526:B526"/>
    <mergeCell ref="C526:G526"/>
    <mergeCell ref="J526:M526"/>
    <mergeCell ref="B517:C517"/>
    <mergeCell ref="D517:E517"/>
    <mergeCell ref="F517:G517"/>
    <mergeCell ref="B521:I521"/>
    <mergeCell ref="J521:M521"/>
    <mergeCell ref="A522:M522"/>
    <mergeCell ref="B515:C515"/>
    <mergeCell ref="D515:E515"/>
    <mergeCell ref="F515:G515"/>
    <mergeCell ref="J515:K515"/>
    <mergeCell ref="B516:C516"/>
    <mergeCell ref="D516:E516"/>
    <mergeCell ref="F516:G516"/>
    <mergeCell ref="J516:K516"/>
    <mergeCell ref="A512:G512"/>
    <mergeCell ref="H512:M512"/>
    <mergeCell ref="B513:C513"/>
    <mergeCell ref="F513:G513"/>
    <mergeCell ref="B514:C514"/>
    <mergeCell ref="D514:E514"/>
    <mergeCell ref="F514:G514"/>
    <mergeCell ref="J514:K514"/>
    <mergeCell ref="A505:F505"/>
    <mergeCell ref="G505:M505"/>
    <mergeCell ref="B506:M506"/>
    <mergeCell ref="B507:M507"/>
    <mergeCell ref="A508:C511"/>
    <mergeCell ref="D508:I511"/>
    <mergeCell ref="J508:M511"/>
    <mergeCell ref="A502:E502"/>
    <mergeCell ref="F502:J502"/>
    <mergeCell ref="K502:M502"/>
    <mergeCell ref="A503:M503"/>
    <mergeCell ref="A504:E504"/>
    <mergeCell ref="F504:J504"/>
    <mergeCell ref="K504:M504"/>
    <mergeCell ref="A500:E500"/>
    <mergeCell ref="F500:J500"/>
    <mergeCell ref="K500:M500"/>
    <mergeCell ref="A501:E501"/>
    <mergeCell ref="F501:J501"/>
    <mergeCell ref="K501:M501"/>
    <mergeCell ref="A497:M497"/>
    <mergeCell ref="A498:E498"/>
    <mergeCell ref="F498:J498"/>
    <mergeCell ref="K498:M498"/>
    <mergeCell ref="A499:E499"/>
    <mergeCell ref="F499:J499"/>
    <mergeCell ref="K499:M499"/>
    <mergeCell ref="A493:M493"/>
    <mergeCell ref="A494:M494"/>
    <mergeCell ref="A495:E495"/>
    <mergeCell ref="F495:J495"/>
    <mergeCell ref="K495:M495"/>
    <mergeCell ref="A496:E496"/>
    <mergeCell ref="F496:J496"/>
    <mergeCell ref="K496:M496"/>
    <mergeCell ref="J490:K490"/>
    <mergeCell ref="L490:M490"/>
    <mergeCell ref="J491:K491"/>
    <mergeCell ref="L491:M491"/>
    <mergeCell ref="D492:E492"/>
    <mergeCell ref="L492:M492"/>
    <mergeCell ref="A477:B477"/>
    <mergeCell ref="C477:G477"/>
    <mergeCell ref="H477:I477"/>
    <mergeCell ref="J477:M477"/>
    <mergeCell ref="A478:M478"/>
    <mergeCell ref="A479:A480"/>
    <mergeCell ref="B479:G479"/>
    <mergeCell ref="H479:M479"/>
    <mergeCell ref="A475:B475"/>
    <mergeCell ref="C475:G475"/>
    <mergeCell ref="J475:M475"/>
    <mergeCell ref="A476:B476"/>
    <mergeCell ref="C476:G476"/>
    <mergeCell ref="J476:M476"/>
    <mergeCell ref="B471:E471"/>
    <mergeCell ref="H471:J471"/>
    <mergeCell ref="A472:M472"/>
    <mergeCell ref="A473:M473"/>
    <mergeCell ref="A474:B474"/>
    <mergeCell ref="C474:G474"/>
    <mergeCell ref="J474:M474"/>
    <mergeCell ref="B465:C465"/>
    <mergeCell ref="D465:E465"/>
    <mergeCell ref="F465:G465"/>
    <mergeCell ref="B469:I469"/>
    <mergeCell ref="J469:M469"/>
    <mergeCell ref="A470:M470"/>
    <mergeCell ref="B463:C463"/>
    <mergeCell ref="D463:E463"/>
    <mergeCell ref="F463:G463"/>
    <mergeCell ref="J463:K463"/>
    <mergeCell ref="B464:C464"/>
    <mergeCell ref="D464:E464"/>
    <mergeCell ref="F464:G464"/>
    <mergeCell ref="J464:K464"/>
    <mergeCell ref="A460:G460"/>
    <mergeCell ref="H460:M460"/>
    <mergeCell ref="B461:C461"/>
    <mergeCell ref="F461:G461"/>
    <mergeCell ref="B462:C462"/>
    <mergeCell ref="D462:E462"/>
    <mergeCell ref="F462:G462"/>
    <mergeCell ref="J462:K462"/>
    <mergeCell ref="A453:F453"/>
    <mergeCell ref="G453:M453"/>
    <mergeCell ref="B454:M454"/>
    <mergeCell ref="B455:M455"/>
    <mergeCell ref="A456:C459"/>
    <mergeCell ref="D456:I459"/>
    <mergeCell ref="J456:M459"/>
    <mergeCell ref="A450:E450"/>
    <mergeCell ref="F450:J450"/>
    <mergeCell ref="K450:M450"/>
    <mergeCell ref="A451:M451"/>
    <mergeCell ref="A452:E452"/>
    <mergeCell ref="F452:J452"/>
    <mergeCell ref="K452:M452"/>
    <mergeCell ref="A448:E448"/>
    <mergeCell ref="F448:J448"/>
    <mergeCell ref="K448:M448"/>
    <mergeCell ref="A449:E449"/>
    <mergeCell ref="F449:J449"/>
    <mergeCell ref="K449:M449"/>
    <mergeCell ref="A445:M445"/>
    <mergeCell ref="A446:E446"/>
    <mergeCell ref="F446:J446"/>
    <mergeCell ref="K446:M446"/>
    <mergeCell ref="A447:E447"/>
    <mergeCell ref="F447:J447"/>
    <mergeCell ref="K447:M447"/>
    <mergeCell ref="A441:M441"/>
    <mergeCell ref="A442:M442"/>
    <mergeCell ref="A443:E443"/>
    <mergeCell ref="F443:J443"/>
    <mergeCell ref="K443:M443"/>
    <mergeCell ref="A444:E444"/>
    <mergeCell ref="F444:J444"/>
    <mergeCell ref="K444:M444"/>
    <mergeCell ref="J438:K438"/>
    <mergeCell ref="L438:M438"/>
    <mergeCell ref="J439:K439"/>
    <mergeCell ref="L439:M439"/>
    <mergeCell ref="D440:E440"/>
    <mergeCell ref="L440:M440"/>
    <mergeCell ref="A425:B425"/>
    <mergeCell ref="C425:G425"/>
    <mergeCell ref="H425:I425"/>
    <mergeCell ref="J425:M425"/>
    <mergeCell ref="A426:M426"/>
    <mergeCell ref="A427:A428"/>
    <mergeCell ref="B427:G427"/>
    <mergeCell ref="H427:M427"/>
    <mergeCell ref="A423:B423"/>
    <mergeCell ref="C423:G423"/>
    <mergeCell ref="J423:M423"/>
    <mergeCell ref="A424:B424"/>
    <mergeCell ref="C424:G424"/>
    <mergeCell ref="J424:M424"/>
    <mergeCell ref="B419:E419"/>
    <mergeCell ref="H419:J419"/>
    <mergeCell ref="A420:M420"/>
    <mergeCell ref="A421:M421"/>
    <mergeCell ref="A422:B422"/>
    <mergeCell ref="C422:G422"/>
    <mergeCell ref="J422:M422"/>
    <mergeCell ref="B413:C413"/>
    <mergeCell ref="D413:E413"/>
    <mergeCell ref="F413:G413"/>
    <mergeCell ref="B417:I417"/>
    <mergeCell ref="J417:M417"/>
    <mergeCell ref="A418:M418"/>
    <mergeCell ref="B411:C411"/>
    <mergeCell ref="D411:E411"/>
    <mergeCell ref="F411:G411"/>
    <mergeCell ref="J411:K411"/>
    <mergeCell ref="B412:C412"/>
    <mergeCell ref="D412:E412"/>
    <mergeCell ref="F412:G412"/>
    <mergeCell ref="J412:K412"/>
    <mergeCell ref="A408:G408"/>
    <mergeCell ref="H408:M408"/>
    <mergeCell ref="B409:C409"/>
    <mergeCell ref="F409:G409"/>
    <mergeCell ref="B410:C410"/>
    <mergeCell ref="D410:E410"/>
    <mergeCell ref="F410:G410"/>
    <mergeCell ref="J410:K410"/>
    <mergeCell ref="A401:F401"/>
    <mergeCell ref="G401:M401"/>
    <mergeCell ref="B402:M402"/>
    <mergeCell ref="B403:M403"/>
    <mergeCell ref="A404:C407"/>
    <mergeCell ref="D404:I407"/>
    <mergeCell ref="J404:M407"/>
    <mergeCell ref="A398:E398"/>
    <mergeCell ref="F398:J398"/>
    <mergeCell ref="K398:M398"/>
    <mergeCell ref="A399:M399"/>
    <mergeCell ref="A400:E400"/>
    <mergeCell ref="F400:J400"/>
    <mergeCell ref="K400:M400"/>
    <mergeCell ref="A396:E396"/>
    <mergeCell ref="F396:J396"/>
    <mergeCell ref="K396:M396"/>
    <mergeCell ref="A397:E397"/>
    <mergeCell ref="F397:J397"/>
    <mergeCell ref="K397:M397"/>
    <mergeCell ref="A393:M393"/>
    <mergeCell ref="A394:E394"/>
    <mergeCell ref="F394:J394"/>
    <mergeCell ref="K394:M394"/>
    <mergeCell ref="A395:E395"/>
    <mergeCell ref="F395:J395"/>
    <mergeCell ref="K395:M395"/>
    <mergeCell ref="A389:M389"/>
    <mergeCell ref="A390:M390"/>
    <mergeCell ref="A391:E391"/>
    <mergeCell ref="F391:J391"/>
    <mergeCell ref="K391:M391"/>
    <mergeCell ref="A392:E392"/>
    <mergeCell ref="F392:J392"/>
    <mergeCell ref="K392:M392"/>
    <mergeCell ref="J386:K386"/>
    <mergeCell ref="L386:M386"/>
    <mergeCell ref="J387:K387"/>
    <mergeCell ref="L387:M387"/>
    <mergeCell ref="D388:E388"/>
    <mergeCell ref="L388:M388"/>
    <mergeCell ref="A373:B373"/>
    <mergeCell ref="C373:G373"/>
    <mergeCell ref="H373:I373"/>
    <mergeCell ref="J373:M373"/>
    <mergeCell ref="A374:M374"/>
    <mergeCell ref="A375:A376"/>
    <mergeCell ref="B375:G375"/>
    <mergeCell ref="H375:M375"/>
    <mergeCell ref="A371:B371"/>
    <mergeCell ref="C371:G371"/>
    <mergeCell ref="J371:M371"/>
    <mergeCell ref="A372:B372"/>
    <mergeCell ref="C372:G372"/>
    <mergeCell ref="J372:M372"/>
    <mergeCell ref="B367:E367"/>
    <mergeCell ref="H367:J367"/>
    <mergeCell ref="A368:M368"/>
    <mergeCell ref="A369:M369"/>
    <mergeCell ref="A370:B370"/>
    <mergeCell ref="C370:G370"/>
    <mergeCell ref="J370:M370"/>
    <mergeCell ref="B361:C361"/>
    <mergeCell ref="D361:E361"/>
    <mergeCell ref="F361:G361"/>
    <mergeCell ref="B365:I365"/>
    <mergeCell ref="J365:M365"/>
    <mergeCell ref="A366:M366"/>
    <mergeCell ref="B359:C359"/>
    <mergeCell ref="D359:E359"/>
    <mergeCell ref="F359:G359"/>
    <mergeCell ref="J359:K359"/>
    <mergeCell ref="B360:C360"/>
    <mergeCell ref="D360:E360"/>
    <mergeCell ref="F360:G360"/>
    <mergeCell ref="J360:K360"/>
    <mergeCell ref="A356:G356"/>
    <mergeCell ref="H356:M356"/>
    <mergeCell ref="B357:C357"/>
    <mergeCell ref="F357:G357"/>
    <mergeCell ref="B358:C358"/>
    <mergeCell ref="D358:E358"/>
    <mergeCell ref="F358:G358"/>
    <mergeCell ref="J358:K358"/>
    <mergeCell ref="A349:F349"/>
    <mergeCell ref="G349:M349"/>
    <mergeCell ref="B350:M350"/>
    <mergeCell ref="B351:M351"/>
    <mergeCell ref="A352:C355"/>
    <mergeCell ref="D352:I355"/>
    <mergeCell ref="J352:M355"/>
    <mergeCell ref="A346:E346"/>
    <mergeCell ref="F346:J346"/>
    <mergeCell ref="K346:M346"/>
    <mergeCell ref="A347:M347"/>
    <mergeCell ref="A348:E348"/>
    <mergeCell ref="F348:J348"/>
    <mergeCell ref="K348:M348"/>
    <mergeCell ref="A344:E344"/>
    <mergeCell ref="F344:J344"/>
    <mergeCell ref="K344:M344"/>
    <mergeCell ref="A345:E345"/>
    <mergeCell ref="F345:J345"/>
    <mergeCell ref="K345:M345"/>
    <mergeCell ref="A341:M341"/>
    <mergeCell ref="A342:E342"/>
    <mergeCell ref="F342:J342"/>
    <mergeCell ref="K342:M342"/>
    <mergeCell ref="A343:E343"/>
    <mergeCell ref="F343:J343"/>
    <mergeCell ref="K343:M343"/>
    <mergeCell ref="A337:M337"/>
    <mergeCell ref="A338:M338"/>
    <mergeCell ref="A339:E339"/>
    <mergeCell ref="F339:J339"/>
    <mergeCell ref="K339:M339"/>
    <mergeCell ref="A340:E340"/>
    <mergeCell ref="F340:J340"/>
    <mergeCell ref="K340:M340"/>
    <mergeCell ref="J334:K334"/>
    <mergeCell ref="L334:M334"/>
    <mergeCell ref="J335:K335"/>
    <mergeCell ref="L335:M335"/>
    <mergeCell ref="D336:E336"/>
    <mergeCell ref="L336:M336"/>
    <mergeCell ref="A321:B321"/>
    <mergeCell ref="C321:G321"/>
    <mergeCell ref="H321:I321"/>
    <mergeCell ref="J321:M321"/>
    <mergeCell ref="A322:M322"/>
    <mergeCell ref="A323:A324"/>
    <mergeCell ref="B323:G323"/>
    <mergeCell ref="H323:M323"/>
    <mergeCell ref="A319:B319"/>
    <mergeCell ref="C319:G319"/>
    <mergeCell ref="J319:M319"/>
    <mergeCell ref="A320:B320"/>
    <mergeCell ref="C320:G320"/>
    <mergeCell ref="J320:M320"/>
    <mergeCell ref="B315:E315"/>
    <mergeCell ref="H315:J315"/>
    <mergeCell ref="A316:M316"/>
    <mergeCell ref="A317:M317"/>
    <mergeCell ref="A318:B318"/>
    <mergeCell ref="C318:G318"/>
    <mergeCell ref="J318:M318"/>
    <mergeCell ref="B309:C309"/>
    <mergeCell ref="D309:E309"/>
    <mergeCell ref="F309:G309"/>
    <mergeCell ref="B313:I313"/>
    <mergeCell ref="J313:M313"/>
    <mergeCell ref="A314:M314"/>
    <mergeCell ref="B307:C307"/>
    <mergeCell ref="D307:E307"/>
    <mergeCell ref="F307:G307"/>
    <mergeCell ref="J307:K307"/>
    <mergeCell ref="B308:C308"/>
    <mergeCell ref="D308:E308"/>
    <mergeCell ref="F308:G308"/>
    <mergeCell ref="J308:K308"/>
    <mergeCell ref="A304:G304"/>
    <mergeCell ref="H304:M304"/>
    <mergeCell ref="B305:C305"/>
    <mergeCell ref="F305:G305"/>
    <mergeCell ref="B306:C306"/>
    <mergeCell ref="D306:E306"/>
    <mergeCell ref="F306:G306"/>
    <mergeCell ref="J306:K306"/>
    <mergeCell ref="A297:F297"/>
    <mergeCell ref="G297:M297"/>
    <mergeCell ref="B298:M298"/>
    <mergeCell ref="B299:M299"/>
    <mergeCell ref="A300:C303"/>
    <mergeCell ref="D300:I303"/>
    <mergeCell ref="J300:M303"/>
    <mergeCell ref="A294:E294"/>
    <mergeCell ref="F294:J294"/>
    <mergeCell ref="K294:M294"/>
    <mergeCell ref="A295:M295"/>
    <mergeCell ref="A296:E296"/>
    <mergeCell ref="F296:J296"/>
    <mergeCell ref="K296:M296"/>
    <mergeCell ref="A292:E292"/>
    <mergeCell ref="F292:J292"/>
    <mergeCell ref="K292:M292"/>
    <mergeCell ref="A293:E293"/>
    <mergeCell ref="F293:J293"/>
    <mergeCell ref="K293:M293"/>
    <mergeCell ref="A289:M289"/>
    <mergeCell ref="A290:E290"/>
    <mergeCell ref="F290:J290"/>
    <mergeCell ref="K290:M290"/>
    <mergeCell ref="A291:E291"/>
    <mergeCell ref="F291:J291"/>
    <mergeCell ref="K291:M291"/>
    <mergeCell ref="A285:M285"/>
    <mergeCell ref="A286:M286"/>
    <mergeCell ref="A287:E287"/>
    <mergeCell ref="F287:J287"/>
    <mergeCell ref="K287:M287"/>
    <mergeCell ref="A288:E288"/>
    <mergeCell ref="F288:J288"/>
    <mergeCell ref="K288:M288"/>
    <mergeCell ref="J282:K282"/>
    <mergeCell ref="L282:M282"/>
    <mergeCell ref="J283:K283"/>
    <mergeCell ref="L283:M283"/>
    <mergeCell ref="D284:E284"/>
    <mergeCell ref="L284:M284"/>
    <mergeCell ref="A269:B269"/>
    <mergeCell ref="C269:G269"/>
    <mergeCell ref="H269:I269"/>
    <mergeCell ref="J269:M269"/>
    <mergeCell ref="A270:M270"/>
    <mergeCell ref="A271:A272"/>
    <mergeCell ref="B271:G271"/>
    <mergeCell ref="H271:M271"/>
    <mergeCell ref="A267:B267"/>
    <mergeCell ref="C267:G267"/>
    <mergeCell ref="J267:M267"/>
    <mergeCell ref="A268:B268"/>
    <mergeCell ref="C268:G268"/>
    <mergeCell ref="J268:M268"/>
    <mergeCell ref="B263:E263"/>
    <mergeCell ref="H263:J263"/>
    <mergeCell ref="A264:M264"/>
    <mergeCell ref="A265:M265"/>
    <mergeCell ref="A266:B266"/>
    <mergeCell ref="C266:G266"/>
    <mergeCell ref="J266:M266"/>
    <mergeCell ref="B257:C257"/>
    <mergeCell ref="D257:E257"/>
    <mergeCell ref="F257:G257"/>
    <mergeCell ref="B261:I261"/>
    <mergeCell ref="J261:M261"/>
    <mergeCell ref="A262:M262"/>
    <mergeCell ref="B255:C255"/>
    <mergeCell ref="D255:E255"/>
    <mergeCell ref="F255:G255"/>
    <mergeCell ref="J255:K255"/>
    <mergeCell ref="B256:C256"/>
    <mergeCell ref="D256:E256"/>
    <mergeCell ref="F256:G256"/>
    <mergeCell ref="J256:K256"/>
    <mergeCell ref="A252:G252"/>
    <mergeCell ref="H252:M252"/>
    <mergeCell ref="B253:C253"/>
    <mergeCell ref="F253:G253"/>
    <mergeCell ref="B254:C254"/>
    <mergeCell ref="D254:E254"/>
    <mergeCell ref="F254:G254"/>
    <mergeCell ref="J254:K254"/>
    <mergeCell ref="A245:F245"/>
    <mergeCell ref="G245:M245"/>
    <mergeCell ref="B246:M246"/>
    <mergeCell ref="B247:M247"/>
    <mergeCell ref="A248:C251"/>
    <mergeCell ref="D248:I251"/>
    <mergeCell ref="J248:M251"/>
    <mergeCell ref="A242:E242"/>
    <mergeCell ref="F242:J242"/>
    <mergeCell ref="K242:M242"/>
    <mergeCell ref="A243:M243"/>
    <mergeCell ref="A244:E244"/>
    <mergeCell ref="F244:J244"/>
    <mergeCell ref="K244:M244"/>
    <mergeCell ref="A240:E240"/>
    <mergeCell ref="F240:J240"/>
    <mergeCell ref="K240:M240"/>
    <mergeCell ref="A241:E241"/>
    <mergeCell ref="F241:J241"/>
    <mergeCell ref="K241:M241"/>
    <mergeCell ref="A237:M237"/>
    <mergeCell ref="A238:E238"/>
    <mergeCell ref="F238:J238"/>
    <mergeCell ref="K238:M238"/>
    <mergeCell ref="A239:E239"/>
    <mergeCell ref="F239:J239"/>
    <mergeCell ref="K239:M239"/>
    <mergeCell ref="A233:M233"/>
    <mergeCell ref="A234:M234"/>
    <mergeCell ref="A235:E235"/>
    <mergeCell ref="F235:J235"/>
    <mergeCell ref="K235:M235"/>
    <mergeCell ref="A236:E236"/>
    <mergeCell ref="F236:J236"/>
    <mergeCell ref="K236:M236"/>
    <mergeCell ref="J230:K230"/>
    <mergeCell ref="L230:M230"/>
    <mergeCell ref="J231:K231"/>
    <mergeCell ref="L231:M231"/>
    <mergeCell ref="D232:E232"/>
    <mergeCell ref="L232:M232"/>
    <mergeCell ref="A217:B217"/>
    <mergeCell ref="C217:G217"/>
    <mergeCell ref="H217:I217"/>
    <mergeCell ref="J217:M217"/>
    <mergeCell ref="A218:M218"/>
    <mergeCell ref="A219:A220"/>
    <mergeCell ref="B219:G219"/>
    <mergeCell ref="H219:M219"/>
    <mergeCell ref="A215:B215"/>
    <mergeCell ref="C215:G215"/>
    <mergeCell ref="J215:M215"/>
    <mergeCell ref="A216:B216"/>
    <mergeCell ref="C216:G216"/>
    <mergeCell ref="J216:M216"/>
    <mergeCell ref="B211:E211"/>
    <mergeCell ref="H211:J211"/>
    <mergeCell ref="A212:M212"/>
    <mergeCell ref="A213:M213"/>
    <mergeCell ref="A214:B214"/>
    <mergeCell ref="C214:G214"/>
    <mergeCell ref="J214:M214"/>
    <mergeCell ref="B205:C205"/>
    <mergeCell ref="D205:E205"/>
    <mergeCell ref="F205:G205"/>
    <mergeCell ref="B209:I209"/>
    <mergeCell ref="J209:M209"/>
    <mergeCell ref="A210:M210"/>
    <mergeCell ref="B203:C203"/>
    <mergeCell ref="D203:E203"/>
    <mergeCell ref="F203:G203"/>
    <mergeCell ref="J203:K203"/>
    <mergeCell ref="B204:C204"/>
    <mergeCell ref="D204:E204"/>
    <mergeCell ref="F204:G204"/>
    <mergeCell ref="J204:K204"/>
    <mergeCell ref="A200:G200"/>
    <mergeCell ref="H200:M200"/>
    <mergeCell ref="B201:C201"/>
    <mergeCell ref="F201:G201"/>
    <mergeCell ref="B202:C202"/>
    <mergeCell ref="D202:E202"/>
    <mergeCell ref="F202:G202"/>
    <mergeCell ref="J202:K202"/>
    <mergeCell ref="A193:F193"/>
    <mergeCell ref="G193:M193"/>
    <mergeCell ref="B194:M194"/>
    <mergeCell ref="B195:M195"/>
    <mergeCell ref="A196:C199"/>
    <mergeCell ref="D196:I199"/>
    <mergeCell ref="J196:M199"/>
    <mergeCell ref="A190:E190"/>
    <mergeCell ref="F190:J190"/>
    <mergeCell ref="K190:M190"/>
    <mergeCell ref="A191:M191"/>
    <mergeCell ref="A192:E192"/>
    <mergeCell ref="F192:J192"/>
    <mergeCell ref="K192:M192"/>
    <mergeCell ref="A188:E188"/>
    <mergeCell ref="F188:J188"/>
    <mergeCell ref="K188:M188"/>
    <mergeCell ref="A189:E189"/>
    <mergeCell ref="F189:J189"/>
    <mergeCell ref="K189:M189"/>
    <mergeCell ref="A185:M185"/>
    <mergeCell ref="A186:E186"/>
    <mergeCell ref="F186:J186"/>
    <mergeCell ref="K186:M186"/>
    <mergeCell ref="A187:E187"/>
    <mergeCell ref="F187:J187"/>
    <mergeCell ref="K187:M187"/>
    <mergeCell ref="A181:M181"/>
    <mergeCell ref="A182:M182"/>
    <mergeCell ref="A183:E183"/>
    <mergeCell ref="F183:J183"/>
    <mergeCell ref="K183:M183"/>
    <mergeCell ref="A184:E184"/>
    <mergeCell ref="F184:J184"/>
    <mergeCell ref="K184:M184"/>
    <mergeCell ref="J178:K178"/>
    <mergeCell ref="L178:M178"/>
    <mergeCell ref="J179:K179"/>
    <mergeCell ref="L179:M179"/>
    <mergeCell ref="D180:E180"/>
    <mergeCell ref="L180:M180"/>
    <mergeCell ref="A165:B165"/>
    <mergeCell ref="C165:G165"/>
    <mergeCell ref="H165:I165"/>
    <mergeCell ref="J165:M165"/>
    <mergeCell ref="A166:M166"/>
    <mergeCell ref="A167:A168"/>
    <mergeCell ref="B167:G167"/>
    <mergeCell ref="H167:M167"/>
    <mergeCell ref="A163:B163"/>
    <mergeCell ref="C163:G163"/>
    <mergeCell ref="J163:M163"/>
    <mergeCell ref="A164:B164"/>
    <mergeCell ref="C164:G164"/>
    <mergeCell ref="J164:M164"/>
    <mergeCell ref="B159:E159"/>
    <mergeCell ref="H159:J159"/>
    <mergeCell ref="A160:M160"/>
    <mergeCell ref="A161:M161"/>
    <mergeCell ref="A162:B162"/>
    <mergeCell ref="C162:G162"/>
    <mergeCell ref="J162:M162"/>
    <mergeCell ref="B153:C153"/>
    <mergeCell ref="D153:E153"/>
    <mergeCell ref="F153:G153"/>
    <mergeCell ref="B157:I157"/>
    <mergeCell ref="J157:M157"/>
    <mergeCell ref="A158:M158"/>
    <mergeCell ref="B151:C151"/>
    <mergeCell ref="D151:E151"/>
    <mergeCell ref="F151:G151"/>
    <mergeCell ref="J151:K151"/>
    <mergeCell ref="B152:C152"/>
    <mergeCell ref="D152:E152"/>
    <mergeCell ref="F152:G152"/>
    <mergeCell ref="J152:K152"/>
    <mergeCell ref="A148:G148"/>
    <mergeCell ref="H148:M148"/>
    <mergeCell ref="B149:C149"/>
    <mergeCell ref="F149:G149"/>
    <mergeCell ref="B150:C150"/>
    <mergeCell ref="D150:E150"/>
    <mergeCell ref="F150:G150"/>
    <mergeCell ref="J150:K150"/>
    <mergeCell ref="A141:F141"/>
    <mergeCell ref="G141:M141"/>
    <mergeCell ref="B142:M142"/>
    <mergeCell ref="B143:M143"/>
    <mergeCell ref="A144:C147"/>
    <mergeCell ref="D144:I147"/>
    <mergeCell ref="J144:M147"/>
    <mergeCell ref="A138:E138"/>
    <mergeCell ref="F138:J138"/>
    <mergeCell ref="K138:M138"/>
    <mergeCell ref="A139:M139"/>
    <mergeCell ref="A140:E140"/>
    <mergeCell ref="F140:J140"/>
    <mergeCell ref="K140:M140"/>
    <mergeCell ref="A136:E136"/>
    <mergeCell ref="F136:J136"/>
    <mergeCell ref="K136:M136"/>
    <mergeCell ref="A137:E137"/>
    <mergeCell ref="F137:J137"/>
    <mergeCell ref="K137:M137"/>
    <mergeCell ref="A133:M133"/>
    <mergeCell ref="A134:E134"/>
    <mergeCell ref="F134:J134"/>
    <mergeCell ref="K134:M134"/>
    <mergeCell ref="A135:E135"/>
    <mergeCell ref="F135:J135"/>
    <mergeCell ref="K135:M135"/>
    <mergeCell ref="A129:M129"/>
    <mergeCell ref="A130:M130"/>
    <mergeCell ref="A131:E131"/>
    <mergeCell ref="F131:J131"/>
    <mergeCell ref="K131:M131"/>
    <mergeCell ref="A132:E132"/>
    <mergeCell ref="F132:J132"/>
    <mergeCell ref="K132:M132"/>
    <mergeCell ref="J126:K126"/>
    <mergeCell ref="L126:M126"/>
    <mergeCell ref="J127:K127"/>
    <mergeCell ref="L127:M127"/>
    <mergeCell ref="D128:E128"/>
    <mergeCell ref="L128:M128"/>
    <mergeCell ref="A113:B113"/>
    <mergeCell ref="C113:G113"/>
    <mergeCell ref="H113:I113"/>
    <mergeCell ref="J113:M113"/>
    <mergeCell ref="A114:M114"/>
    <mergeCell ref="A115:A116"/>
    <mergeCell ref="B115:G115"/>
    <mergeCell ref="H115:M115"/>
    <mergeCell ref="A111:B111"/>
    <mergeCell ref="C111:G111"/>
    <mergeCell ref="J111:M111"/>
    <mergeCell ref="A112:B112"/>
    <mergeCell ref="C112:G112"/>
    <mergeCell ref="J112:M112"/>
    <mergeCell ref="B107:E107"/>
    <mergeCell ref="H107:J107"/>
    <mergeCell ref="A108:M108"/>
    <mergeCell ref="A109:M109"/>
    <mergeCell ref="A110:B110"/>
    <mergeCell ref="C110:G110"/>
    <mergeCell ref="J110:M110"/>
    <mergeCell ref="B101:C101"/>
    <mergeCell ref="D101:E101"/>
    <mergeCell ref="F101:G101"/>
    <mergeCell ref="B105:I105"/>
    <mergeCell ref="J105:M105"/>
    <mergeCell ref="A106:M106"/>
    <mergeCell ref="B99:C99"/>
    <mergeCell ref="D99:E99"/>
    <mergeCell ref="F99:G99"/>
    <mergeCell ref="J99:K99"/>
    <mergeCell ref="B100:C100"/>
    <mergeCell ref="D100:E100"/>
    <mergeCell ref="F100:G100"/>
    <mergeCell ref="J100:K100"/>
    <mergeCell ref="A96:G96"/>
    <mergeCell ref="H96:M96"/>
    <mergeCell ref="B97:C97"/>
    <mergeCell ref="F97:G97"/>
    <mergeCell ref="B98:C98"/>
    <mergeCell ref="D98:E98"/>
    <mergeCell ref="F98:G98"/>
    <mergeCell ref="J98:K98"/>
    <mergeCell ref="A89:F89"/>
    <mergeCell ref="G89:M89"/>
    <mergeCell ref="B90:M90"/>
    <mergeCell ref="B91:M91"/>
    <mergeCell ref="A92:C95"/>
    <mergeCell ref="D92:I95"/>
    <mergeCell ref="J92:M95"/>
    <mergeCell ref="A86:E86"/>
    <mergeCell ref="F86:J86"/>
    <mergeCell ref="K86:M86"/>
    <mergeCell ref="A87:M87"/>
    <mergeCell ref="A88:E88"/>
    <mergeCell ref="F88:J88"/>
    <mergeCell ref="K88:M88"/>
    <mergeCell ref="A84:E84"/>
    <mergeCell ref="F84:J84"/>
    <mergeCell ref="K84:M84"/>
    <mergeCell ref="A85:E85"/>
    <mergeCell ref="F85:J85"/>
    <mergeCell ref="K85:M85"/>
    <mergeCell ref="A81:M81"/>
    <mergeCell ref="A82:E82"/>
    <mergeCell ref="F82:J82"/>
    <mergeCell ref="K82:M82"/>
    <mergeCell ref="A83:E83"/>
    <mergeCell ref="F83:J83"/>
    <mergeCell ref="K83:M83"/>
    <mergeCell ref="A77:M77"/>
    <mergeCell ref="A78:M78"/>
    <mergeCell ref="A79:E79"/>
    <mergeCell ref="F79:J79"/>
    <mergeCell ref="K79:M79"/>
    <mergeCell ref="A80:E80"/>
    <mergeCell ref="F80:J80"/>
    <mergeCell ref="K80:M80"/>
    <mergeCell ref="J74:K74"/>
    <mergeCell ref="L74:M74"/>
    <mergeCell ref="J75:K75"/>
    <mergeCell ref="L75:M75"/>
    <mergeCell ref="D76:E76"/>
    <mergeCell ref="L76:M76"/>
    <mergeCell ref="A61:B61"/>
    <mergeCell ref="C61:G61"/>
    <mergeCell ref="H61:I61"/>
    <mergeCell ref="J61:M61"/>
    <mergeCell ref="A62:M62"/>
    <mergeCell ref="A63:A64"/>
    <mergeCell ref="B63:G63"/>
    <mergeCell ref="H63:M63"/>
    <mergeCell ref="A59:B59"/>
    <mergeCell ref="C59:G59"/>
    <mergeCell ref="J59:M59"/>
    <mergeCell ref="A60:B60"/>
    <mergeCell ref="C60:G60"/>
    <mergeCell ref="J60:M60"/>
    <mergeCell ref="B55:E55"/>
    <mergeCell ref="H55:J55"/>
    <mergeCell ref="A56:M56"/>
    <mergeCell ref="A57:M57"/>
    <mergeCell ref="A58:B58"/>
    <mergeCell ref="C58:G58"/>
    <mergeCell ref="J58:M58"/>
    <mergeCell ref="B49:C49"/>
    <mergeCell ref="D49:E49"/>
    <mergeCell ref="F49:G49"/>
    <mergeCell ref="B53:I53"/>
    <mergeCell ref="J53:M53"/>
    <mergeCell ref="A54:M54"/>
    <mergeCell ref="B47:C47"/>
    <mergeCell ref="D47:E47"/>
    <mergeCell ref="F47:G47"/>
    <mergeCell ref="J47:K47"/>
    <mergeCell ref="B48:C48"/>
    <mergeCell ref="D48:E48"/>
    <mergeCell ref="F48:G48"/>
    <mergeCell ref="J48:K48"/>
    <mergeCell ref="A44:G44"/>
    <mergeCell ref="H44:M44"/>
    <mergeCell ref="B45:C45"/>
    <mergeCell ref="F45:G45"/>
    <mergeCell ref="B46:C46"/>
    <mergeCell ref="D46:E46"/>
    <mergeCell ref="F46:G46"/>
    <mergeCell ref="J46:K46"/>
    <mergeCell ref="A37:F37"/>
    <mergeCell ref="G37:M37"/>
    <mergeCell ref="B38:M38"/>
    <mergeCell ref="B39:M39"/>
    <mergeCell ref="A40:C43"/>
    <mergeCell ref="D40:I43"/>
    <mergeCell ref="J40:M43"/>
    <mergeCell ref="A34:E34"/>
    <mergeCell ref="F34:J34"/>
    <mergeCell ref="K34:M34"/>
    <mergeCell ref="A35:M35"/>
    <mergeCell ref="A36:E36"/>
    <mergeCell ref="F36:J36"/>
    <mergeCell ref="K36:M36"/>
    <mergeCell ref="A32:E32"/>
    <mergeCell ref="F32:J32"/>
    <mergeCell ref="K32:M32"/>
    <mergeCell ref="A33:E33"/>
    <mergeCell ref="F33:J33"/>
    <mergeCell ref="K33:M33"/>
    <mergeCell ref="A29:M29"/>
    <mergeCell ref="A30:E30"/>
    <mergeCell ref="F30:J30"/>
    <mergeCell ref="K30:M30"/>
    <mergeCell ref="A31:E31"/>
    <mergeCell ref="F31:J31"/>
    <mergeCell ref="K31:M31"/>
    <mergeCell ref="A27:E27"/>
    <mergeCell ref="F27:J27"/>
    <mergeCell ref="K27:M27"/>
    <mergeCell ref="A28:E28"/>
    <mergeCell ref="F28:J28"/>
    <mergeCell ref="K28:M28"/>
    <mergeCell ref="J23:K23"/>
    <mergeCell ref="L23:M23"/>
    <mergeCell ref="D24:E24"/>
    <mergeCell ref="L24:M24"/>
    <mergeCell ref="A25:M25"/>
    <mergeCell ref="A26:M26"/>
    <mergeCell ref="B1:I1"/>
    <mergeCell ref="J1:M1"/>
    <mergeCell ref="A2:M2"/>
    <mergeCell ref="B3:E3"/>
    <mergeCell ref="H3:J3"/>
    <mergeCell ref="A4:M4"/>
    <mergeCell ref="A10:M10"/>
    <mergeCell ref="A11:A12"/>
    <mergeCell ref="B11:G11"/>
    <mergeCell ref="H11:M11"/>
    <mergeCell ref="J22:K22"/>
    <mergeCell ref="L22:M22"/>
    <mergeCell ref="A8:B8"/>
    <mergeCell ref="C8:G8"/>
    <mergeCell ref="J8:M8"/>
    <mergeCell ref="A9:B9"/>
    <mergeCell ref="C9:G9"/>
    <mergeCell ref="H9:I9"/>
    <mergeCell ref="J9:M9"/>
    <mergeCell ref="A5:M5"/>
    <mergeCell ref="A6:B6"/>
    <mergeCell ref="C6:G6"/>
    <mergeCell ref="J6:M6"/>
    <mergeCell ref="A7:B7"/>
    <mergeCell ref="C7:G7"/>
    <mergeCell ref="J7:M7"/>
  </mergeCells>
  <hyperlinks>
    <hyperlink ref="K3" r:id="rId1"/>
    <hyperlink ref="K55" r:id="rId2"/>
    <hyperlink ref="K107" r:id="rId3"/>
    <hyperlink ref="K159" r:id="rId4"/>
    <hyperlink ref="K211" r:id="rId5"/>
    <hyperlink ref="K263" r:id="rId6"/>
    <hyperlink ref="K315" r:id="rId7"/>
    <hyperlink ref="K367" r:id="rId8"/>
    <hyperlink ref="K419" r:id="rId9"/>
    <hyperlink ref="K471" r:id="rId10"/>
    <hyperlink ref="K523" r:id="rId11"/>
    <hyperlink ref="K575" r:id="rId12"/>
    <hyperlink ref="K627" r:id="rId13"/>
    <hyperlink ref="K679" r:id="rId14"/>
    <hyperlink ref="K731" r:id="rId15"/>
    <hyperlink ref="K783" r:id="rId16"/>
    <hyperlink ref="K835" r:id="rId17"/>
    <hyperlink ref="K887" r:id="rId18"/>
    <hyperlink ref="K939" r:id="rId19"/>
    <hyperlink ref="K991" r:id="rId20"/>
    <hyperlink ref="K1043" r:id="rId21"/>
    <hyperlink ref="K1095" r:id="rId22"/>
    <hyperlink ref="K1147" r:id="rId23"/>
    <hyperlink ref="K1199" r:id="rId24"/>
    <hyperlink ref="K1251" r:id="rId25"/>
    <hyperlink ref="K1303" r:id="rId26"/>
    <hyperlink ref="K1355" r:id="rId27"/>
    <hyperlink ref="K1407" r:id="rId28"/>
  </hyperlinks>
  <pageMargins left="0.7" right="0.7" top="0.75" bottom="0.75" header="0.3" footer="0.3"/>
  <pageSetup scale="82" orientation="portrait" r:id="rId29"/>
  <drawing r:id="rId3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workbookViewId="0">
      <selection sqref="A1:M8"/>
    </sheetView>
  </sheetViews>
  <sheetFormatPr defaultRowHeight="15" x14ac:dyDescent="0.25"/>
  <cols>
    <col min="14" max="14" width="28.7109375" customWidth="1"/>
  </cols>
  <sheetData>
    <row r="1" spans="1:18" ht="21" x14ac:dyDescent="0.35">
      <c r="A1" t="s">
        <v>710</v>
      </c>
      <c r="C1">
        <v>28</v>
      </c>
      <c r="N1" s="415"/>
    </row>
    <row r="2" spans="1:18" ht="21" x14ac:dyDescent="0.35">
      <c r="A2" t="s">
        <v>709</v>
      </c>
      <c r="C2">
        <v>17</v>
      </c>
      <c r="N2" s="415"/>
    </row>
    <row r="3" spans="1:18" ht="21" x14ac:dyDescent="0.35">
      <c r="A3" t="s">
        <v>711</v>
      </c>
      <c r="C3">
        <v>11</v>
      </c>
      <c r="N3" s="415"/>
    </row>
    <row r="4" spans="1:18" ht="21" x14ac:dyDescent="0.35">
      <c r="A4" t="s">
        <v>712</v>
      </c>
      <c r="E4" t="s">
        <v>713</v>
      </c>
      <c r="N4" s="417" t="s">
        <v>687</v>
      </c>
    </row>
    <row r="5" spans="1:18" ht="21" x14ac:dyDescent="0.35">
      <c r="N5" s="419" t="s">
        <v>101</v>
      </c>
      <c r="O5" s="334">
        <v>171</v>
      </c>
      <c r="Q5" s="414">
        <f>(O5+O6+O7+O8+O9+O11+O14+O18+O19+O21+O23+O24+O25+O26+O29+O30+O32)</f>
        <v>3143</v>
      </c>
      <c r="R5" s="429">
        <f>Q5/3451*100</f>
        <v>91.075050709939148</v>
      </c>
    </row>
    <row r="6" spans="1:18" ht="21" x14ac:dyDescent="0.35">
      <c r="E6" t="s">
        <v>714</v>
      </c>
      <c r="N6" s="419" t="s">
        <v>119</v>
      </c>
      <c r="O6" s="334">
        <v>187</v>
      </c>
    </row>
    <row r="7" spans="1:18" ht="21" x14ac:dyDescent="0.35">
      <c r="E7" t="s">
        <v>715</v>
      </c>
      <c r="N7" s="419" t="s">
        <v>133</v>
      </c>
      <c r="O7" s="334">
        <v>178</v>
      </c>
      <c r="Q7">
        <f>(O10+O12+O13+O15+O16+O17+O20+O22+O27+O28+O31)</f>
        <v>2027</v>
      </c>
      <c r="R7" s="429">
        <f>Q7/2233*100</f>
        <v>90.774742498880428</v>
      </c>
    </row>
    <row r="8" spans="1:18" ht="21" x14ac:dyDescent="0.35">
      <c r="N8" s="419" t="s">
        <v>411</v>
      </c>
      <c r="O8" s="334">
        <v>197</v>
      </c>
    </row>
    <row r="9" spans="1:18" ht="21" x14ac:dyDescent="0.35">
      <c r="N9" s="419" t="s">
        <v>158</v>
      </c>
      <c r="O9" s="334">
        <v>187</v>
      </c>
    </row>
    <row r="10" spans="1:18" ht="21" x14ac:dyDescent="0.35">
      <c r="N10" s="419" t="s">
        <v>169</v>
      </c>
      <c r="O10" s="334">
        <v>199</v>
      </c>
    </row>
    <row r="11" spans="1:18" ht="21" x14ac:dyDescent="0.35">
      <c r="N11" s="419" t="s">
        <v>179</v>
      </c>
      <c r="O11" s="334">
        <v>197</v>
      </c>
    </row>
    <row r="12" spans="1:18" ht="21" x14ac:dyDescent="0.35">
      <c r="N12" s="419" t="s">
        <v>191</v>
      </c>
      <c r="O12" s="334">
        <v>168</v>
      </c>
    </row>
    <row r="13" spans="1:18" ht="21" x14ac:dyDescent="0.35">
      <c r="N13" s="419" t="s">
        <v>202</v>
      </c>
      <c r="O13" s="334">
        <v>186</v>
      </c>
    </row>
    <row r="14" spans="1:18" ht="21" x14ac:dyDescent="0.35">
      <c r="N14" s="419" t="s">
        <v>213</v>
      </c>
      <c r="O14" s="334">
        <v>194</v>
      </c>
    </row>
    <row r="15" spans="1:18" ht="21" x14ac:dyDescent="0.35">
      <c r="N15" s="419" t="s">
        <v>219</v>
      </c>
      <c r="O15" s="334">
        <v>203</v>
      </c>
    </row>
    <row r="16" spans="1:18" ht="21" x14ac:dyDescent="0.35">
      <c r="N16" s="419" t="s">
        <v>230</v>
      </c>
      <c r="O16" s="334">
        <v>201</v>
      </c>
    </row>
    <row r="17" spans="14:15" ht="21" x14ac:dyDescent="0.35">
      <c r="N17" s="419" t="s">
        <v>238</v>
      </c>
      <c r="O17" s="334">
        <v>187</v>
      </c>
    </row>
    <row r="18" spans="14:15" ht="21" x14ac:dyDescent="0.35">
      <c r="N18" s="418" t="s">
        <v>245</v>
      </c>
      <c r="O18" s="334">
        <v>177</v>
      </c>
    </row>
    <row r="19" spans="14:15" ht="21" x14ac:dyDescent="0.35">
      <c r="N19" s="419" t="s">
        <v>254</v>
      </c>
      <c r="O19" s="334">
        <v>178</v>
      </c>
    </row>
    <row r="20" spans="14:15" ht="21" x14ac:dyDescent="0.35">
      <c r="N20" s="419" t="s">
        <v>264</v>
      </c>
      <c r="O20" s="334">
        <v>174</v>
      </c>
    </row>
    <row r="21" spans="14:15" ht="21" x14ac:dyDescent="0.35">
      <c r="N21" s="419" t="s">
        <v>697</v>
      </c>
      <c r="O21" s="334">
        <v>196</v>
      </c>
    </row>
    <row r="22" spans="14:15" ht="21" x14ac:dyDescent="0.35">
      <c r="N22" s="419" t="s">
        <v>283</v>
      </c>
      <c r="O22" s="334">
        <v>184</v>
      </c>
    </row>
    <row r="23" spans="14:15" ht="21" x14ac:dyDescent="0.35">
      <c r="N23" s="419" t="s">
        <v>293</v>
      </c>
      <c r="O23" s="334">
        <v>202</v>
      </c>
    </row>
    <row r="24" spans="14:15" ht="21" x14ac:dyDescent="0.35">
      <c r="N24" s="419" t="s">
        <v>302</v>
      </c>
      <c r="O24" s="334">
        <v>175</v>
      </c>
    </row>
    <row r="25" spans="14:15" ht="21" x14ac:dyDescent="0.35">
      <c r="N25" s="420" t="s">
        <v>312</v>
      </c>
      <c r="O25" s="334">
        <v>176</v>
      </c>
    </row>
    <row r="26" spans="14:15" ht="21" x14ac:dyDescent="0.35">
      <c r="N26" s="419" t="s">
        <v>319</v>
      </c>
      <c r="O26" s="334">
        <v>203</v>
      </c>
    </row>
    <row r="27" spans="14:15" ht="21" x14ac:dyDescent="0.35">
      <c r="N27" s="419" t="s">
        <v>329</v>
      </c>
      <c r="O27" s="334">
        <v>167</v>
      </c>
    </row>
    <row r="28" spans="14:15" ht="21" x14ac:dyDescent="0.35">
      <c r="N28" s="419" t="s">
        <v>338</v>
      </c>
      <c r="O28" s="334">
        <v>161</v>
      </c>
    </row>
    <row r="29" spans="14:15" ht="21" x14ac:dyDescent="0.35">
      <c r="N29" s="419" t="s">
        <v>355</v>
      </c>
      <c r="O29" s="334">
        <v>147</v>
      </c>
    </row>
    <row r="30" spans="14:15" ht="21" x14ac:dyDescent="0.35">
      <c r="N30" s="419" t="s">
        <v>365</v>
      </c>
      <c r="O30" s="334">
        <v>176</v>
      </c>
    </row>
    <row r="31" spans="14:15" ht="21" x14ac:dyDescent="0.35">
      <c r="N31" s="419" t="s">
        <v>374</v>
      </c>
      <c r="O31" s="334">
        <v>197</v>
      </c>
    </row>
    <row r="32" spans="14:15" ht="21" x14ac:dyDescent="0.35">
      <c r="N32" s="419" t="s">
        <v>385</v>
      </c>
      <c r="O32" s="334">
        <v>202</v>
      </c>
    </row>
  </sheetData>
  <conditionalFormatting sqref="N8">
    <cfRule type="cellIs" dxfId="1" priority="2" operator="equal">
      <formula>"M"</formula>
    </cfRule>
  </conditionalFormatting>
  <conditionalFormatting sqref="N31:N32">
    <cfRule type="cellIs" dxfId="0" priority="1" operator="equal">
      <formula>"M"</formula>
    </cfRule>
  </conditionalFormatting>
  <dataValidations count="1">
    <dataValidation allowBlank="1" showInputMessage="1" showErrorMessage="1" promptTitle="NAME" prompt="ENTER NAME IN CAPITAL LETTERS" sqref="N5:N7 N9:N32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="89" zoomScaleNormal="89" workbookViewId="0">
      <selection activeCell="J14" sqref="J14"/>
    </sheetView>
  </sheetViews>
  <sheetFormatPr defaultRowHeight="15" x14ac:dyDescent="0.25"/>
  <cols>
    <col min="1" max="1" width="6.85546875" customWidth="1"/>
    <col min="2" max="2" width="19.85546875" customWidth="1"/>
    <col min="3" max="3" width="11.42578125" customWidth="1"/>
    <col min="5" max="5" width="10.7109375" customWidth="1"/>
    <col min="6" max="6" width="10.85546875" customWidth="1"/>
    <col min="8" max="8" width="10.5703125" customWidth="1"/>
    <col min="10" max="10" width="7.28515625" customWidth="1"/>
  </cols>
  <sheetData>
    <row r="1" spans="1:11" ht="17.45" x14ac:dyDescent="0.3">
      <c r="A1" s="437" t="s">
        <v>42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</row>
    <row r="2" spans="1:11" ht="16.899999999999999" x14ac:dyDescent="0.3">
      <c r="A2" s="438" t="s">
        <v>60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</row>
    <row r="3" spans="1:11" ht="16.899999999999999" x14ac:dyDescent="0.3">
      <c r="A3" s="438" t="s">
        <v>394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</row>
    <row r="4" spans="1:11" ht="16.899999999999999" x14ac:dyDescent="0.3">
      <c r="A4" s="438" t="s">
        <v>395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</row>
    <row r="5" spans="1:11" ht="15.6" x14ac:dyDescent="0.3">
      <c r="A5" s="17" t="s">
        <v>43</v>
      </c>
      <c r="B5" s="18" t="s">
        <v>41</v>
      </c>
      <c r="C5" s="18" t="s">
        <v>44</v>
      </c>
      <c r="D5" s="18" t="s">
        <v>45</v>
      </c>
      <c r="E5" s="18" t="s">
        <v>46</v>
      </c>
      <c r="F5" s="19" t="s">
        <v>47</v>
      </c>
      <c r="G5" s="18" t="s">
        <v>48</v>
      </c>
      <c r="H5" s="18" t="s">
        <v>49</v>
      </c>
      <c r="I5" s="20" t="s">
        <v>10</v>
      </c>
      <c r="J5" s="20" t="s">
        <v>16</v>
      </c>
      <c r="K5" s="21" t="s">
        <v>36</v>
      </c>
    </row>
    <row r="6" spans="1:11" ht="15.6" x14ac:dyDescent="0.3">
      <c r="A6" s="27">
        <v>1</v>
      </c>
      <c r="B6" s="124" t="s">
        <v>101</v>
      </c>
      <c r="C6" s="22">
        <v>15</v>
      </c>
      <c r="D6" s="22">
        <v>13</v>
      </c>
      <c r="E6" s="22">
        <v>9</v>
      </c>
      <c r="F6" s="22">
        <v>12.5</v>
      </c>
      <c r="G6" s="125">
        <v>14.5</v>
      </c>
      <c r="H6" s="22">
        <v>20</v>
      </c>
      <c r="I6" s="32">
        <f>SUM(C6:H6)</f>
        <v>84</v>
      </c>
      <c r="J6" s="32">
        <f>I6/120*100</f>
        <v>70</v>
      </c>
      <c r="K6" s="32" t="str">
        <f t="shared" ref="K6:K34" si="0">IF(J6&gt;=91,"A1",IF(J6&gt;=81,"A2",IF(J6&gt;=71,"B1",IF(J6&gt;=61,"B2",IF(J6&gt;=51,"C1",IF(J6&gt;=41,"C2",IF(J6&gt;=33,"D","E")))))))</f>
        <v>B2</v>
      </c>
    </row>
    <row r="7" spans="1:11" ht="15.6" x14ac:dyDescent="0.3">
      <c r="A7" s="27">
        <v>2</v>
      </c>
      <c r="B7" s="124" t="s">
        <v>119</v>
      </c>
      <c r="C7" s="22">
        <v>9</v>
      </c>
      <c r="D7" s="22">
        <v>9</v>
      </c>
      <c r="E7" s="22">
        <v>7</v>
      </c>
      <c r="F7" s="24">
        <v>7.5</v>
      </c>
      <c r="G7" s="125">
        <v>11.5</v>
      </c>
      <c r="H7" s="22">
        <v>12</v>
      </c>
      <c r="I7" s="32">
        <f t="shared" ref="I7:I34" si="1">SUM(C7:H7)</f>
        <v>56</v>
      </c>
      <c r="J7" s="126">
        <f t="shared" ref="J7:J34" si="2">I7/120*100</f>
        <v>46.666666666666664</v>
      </c>
      <c r="K7" s="32" t="str">
        <f t="shared" si="0"/>
        <v>C2</v>
      </c>
    </row>
    <row r="8" spans="1:11" ht="15.6" x14ac:dyDescent="0.3">
      <c r="A8" s="27">
        <v>3</v>
      </c>
      <c r="B8" s="124" t="s">
        <v>133</v>
      </c>
      <c r="C8" s="22">
        <v>8</v>
      </c>
      <c r="D8" s="22">
        <v>4</v>
      </c>
      <c r="E8" s="22">
        <v>3</v>
      </c>
      <c r="F8" s="22">
        <v>5.5</v>
      </c>
      <c r="G8" s="125">
        <v>6</v>
      </c>
      <c r="H8" s="22">
        <v>5</v>
      </c>
      <c r="I8" s="32">
        <f t="shared" si="1"/>
        <v>31.5</v>
      </c>
      <c r="J8" s="126">
        <f t="shared" si="2"/>
        <v>26.25</v>
      </c>
      <c r="K8" s="32" t="str">
        <f t="shared" si="0"/>
        <v>E</v>
      </c>
    </row>
    <row r="9" spans="1:11" ht="15.6" x14ac:dyDescent="0.3">
      <c r="A9" s="27">
        <v>4</v>
      </c>
      <c r="B9" s="124" t="s">
        <v>146</v>
      </c>
      <c r="C9" s="22">
        <v>9.5</v>
      </c>
      <c r="D9" s="22">
        <v>10</v>
      </c>
      <c r="E9" s="22">
        <v>10</v>
      </c>
      <c r="F9" s="22">
        <v>10.5</v>
      </c>
      <c r="G9" s="125">
        <v>9.5</v>
      </c>
      <c r="H9" s="22">
        <v>7.5</v>
      </c>
      <c r="I9" s="32">
        <f t="shared" si="1"/>
        <v>57</v>
      </c>
      <c r="J9" s="32">
        <f t="shared" si="2"/>
        <v>47.5</v>
      </c>
      <c r="K9" s="32" t="str">
        <f t="shared" si="0"/>
        <v>C2</v>
      </c>
    </row>
    <row r="10" spans="1:11" ht="15.6" x14ac:dyDescent="0.3">
      <c r="A10" s="27">
        <v>5</v>
      </c>
      <c r="B10" s="124" t="s">
        <v>158</v>
      </c>
      <c r="C10" s="22">
        <v>18</v>
      </c>
      <c r="D10" s="22">
        <v>17</v>
      </c>
      <c r="E10" s="22">
        <v>18</v>
      </c>
      <c r="F10" s="22">
        <v>18</v>
      </c>
      <c r="G10" s="125">
        <v>18</v>
      </c>
      <c r="H10" s="26">
        <v>19</v>
      </c>
      <c r="I10" s="32">
        <f t="shared" si="1"/>
        <v>108</v>
      </c>
      <c r="J10" s="32">
        <f t="shared" si="2"/>
        <v>90</v>
      </c>
      <c r="K10" s="32" t="str">
        <f t="shared" si="0"/>
        <v>A2</v>
      </c>
    </row>
    <row r="11" spans="1:11" ht="15.6" x14ac:dyDescent="0.3">
      <c r="A11" s="27">
        <v>6</v>
      </c>
      <c r="B11" s="124" t="s">
        <v>169</v>
      </c>
      <c r="C11" s="22">
        <v>14.5</v>
      </c>
      <c r="D11" s="22">
        <v>15</v>
      </c>
      <c r="E11" s="22">
        <v>11</v>
      </c>
      <c r="F11" s="22">
        <v>16.5</v>
      </c>
      <c r="G11" s="125">
        <v>16.5</v>
      </c>
      <c r="H11" s="22">
        <v>19</v>
      </c>
      <c r="I11" s="32">
        <f t="shared" si="1"/>
        <v>92.5</v>
      </c>
      <c r="J11" s="126">
        <f t="shared" si="2"/>
        <v>77.083333333333343</v>
      </c>
      <c r="K11" s="32" t="str">
        <f t="shared" si="0"/>
        <v>B1</v>
      </c>
    </row>
    <row r="12" spans="1:11" ht="15.6" x14ac:dyDescent="0.3">
      <c r="A12" s="27">
        <v>7</v>
      </c>
      <c r="B12" s="124" t="s">
        <v>179</v>
      </c>
      <c r="C12" s="22">
        <v>10.5</v>
      </c>
      <c r="D12" s="26">
        <v>14</v>
      </c>
      <c r="E12" s="22">
        <v>11</v>
      </c>
      <c r="F12" s="22">
        <v>12.5</v>
      </c>
      <c r="G12" s="125">
        <v>16.5</v>
      </c>
      <c r="H12" s="22">
        <v>15</v>
      </c>
      <c r="I12" s="32">
        <f t="shared" si="1"/>
        <v>79.5</v>
      </c>
      <c r="J12" s="126">
        <f t="shared" si="2"/>
        <v>66.25</v>
      </c>
      <c r="K12" s="32" t="str">
        <f t="shared" si="0"/>
        <v>B2</v>
      </c>
    </row>
    <row r="13" spans="1:11" ht="15.6" x14ac:dyDescent="0.3">
      <c r="A13" s="27">
        <v>8</v>
      </c>
      <c r="B13" s="124" t="s">
        <v>191</v>
      </c>
      <c r="C13" s="22">
        <v>10.5</v>
      </c>
      <c r="D13" s="22">
        <v>11.5</v>
      </c>
      <c r="E13" s="22">
        <v>8.5</v>
      </c>
      <c r="F13" s="22">
        <v>13.5</v>
      </c>
      <c r="G13" s="125">
        <v>13.5</v>
      </c>
      <c r="H13" s="22">
        <v>17</v>
      </c>
      <c r="I13" s="32">
        <f t="shared" si="1"/>
        <v>74.5</v>
      </c>
      <c r="J13" s="126">
        <f t="shared" si="2"/>
        <v>62.083333333333336</v>
      </c>
      <c r="K13" s="32" t="str">
        <f t="shared" si="0"/>
        <v>B2</v>
      </c>
    </row>
    <row r="14" spans="1:11" ht="15.6" x14ac:dyDescent="0.3">
      <c r="A14" s="27">
        <v>9</v>
      </c>
      <c r="B14" s="124" t="s">
        <v>202</v>
      </c>
      <c r="C14" s="22">
        <v>9.5</v>
      </c>
      <c r="D14" s="22">
        <v>11</v>
      </c>
      <c r="E14" s="22">
        <v>7</v>
      </c>
      <c r="F14" s="22">
        <v>10.5</v>
      </c>
      <c r="G14" s="125">
        <v>7.5</v>
      </c>
      <c r="H14" s="22">
        <v>7</v>
      </c>
      <c r="I14" s="32">
        <f t="shared" si="1"/>
        <v>52.5</v>
      </c>
      <c r="J14" s="126">
        <f t="shared" si="2"/>
        <v>43.75</v>
      </c>
      <c r="K14" s="32" t="str">
        <f t="shared" si="0"/>
        <v>C2</v>
      </c>
    </row>
    <row r="15" spans="1:11" ht="15.6" x14ac:dyDescent="0.3">
      <c r="A15" s="27">
        <v>10</v>
      </c>
      <c r="B15" s="124" t="s">
        <v>213</v>
      </c>
      <c r="C15" s="22">
        <v>8</v>
      </c>
      <c r="D15" s="22">
        <v>9</v>
      </c>
      <c r="E15" s="25">
        <v>7</v>
      </c>
      <c r="F15" s="22">
        <v>7.5</v>
      </c>
      <c r="G15" s="125">
        <v>9</v>
      </c>
      <c r="H15" s="22">
        <v>6</v>
      </c>
      <c r="I15" s="32">
        <f t="shared" si="1"/>
        <v>46.5</v>
      </c>
      <c r="J15" s="126">
        <f t="shared" si="2"/>
        <v>38.75</v>
      </c>
      <c r="K15" s="32" t="str">
        <f t="shared" si="0"/>
        <v>D</v>
      </c>
    </row>
    <row r="16" spans="1:11" ht="15.6" x14ac:dyDescent="0.3">
      <c r="A16" s="27">
        <v>11</v>
      </c>
      <c r="B16" s="124" t="s">
        <v>219</v>
      </c>
      <c r="C16" s="22">
        <v>14.5</v>
      </c>
      <c r="D16" s="22">
        <v>15</v>
      </c>
      <c r="E16" s="22">
        <v>11</v>
      </c>
      <c r="F16" s="22">
        <v>18</v>
      </c>
      <c r="G16" s="125">
        <v>18.5</v>
      </c>
      <c r="H16" s="26">
        <v>19</v>
      </c>
      <c r="I16" s="32">
        <f t="shared" si="1"/>
        <v>96</v>
      </c>
      <c r="J16" s="32">
        <f t="shared" si="2"/>
        <v>80</v>
      </c>
      <c r="K16" s="32" t="str">
        <f t="shared" si="0"/>
        <v>B1</v>
      </c>
    </row>
    <row r="17" spans="1:11" ht="15.6" x14ac:dyDescent="0.3">
      <c r="A17" s="27">
        <v>12</v>
      </c>
      <c r="B17" s="124" t="s">
        <v>230</v>
      </c>
      <c r="C17" s="22">
        <v>14.5</v>
      </c>
      <c r="D17" s="22">
        <v>15</v>
      </c>
      <c r="E17" s="22">
        <v>11.5</v>
      </c>
      <c r="F17" s="22">
        <v>13</v>
      </c>
      <c r="G17" s="125">
        <v>17</v>
      </c>
      <c r="H17" s="22">
        <v>17</v>
      </c>
      <c r="I17" s="32">
        <f t="shared" si="1"/>
        <v>88</v>
      </c>
      <c r="J17" s="126">
        <f t="shared" si="2"/>
        <v>73.333333333333329</v>
      </c>
      <c r="K17" s="32" t="str">
        <f t="shared" si="0"/>
        <v>B1</v>
      </c>
    </row>
    <row r="18" spans="1:11" ht="15.6" x14ac:dyDescent="0.3">
      <c r="A18" s="27">
        <v>13</v>
      </c>
      <c r="B18" s="124" t="s">
        <v>238</v>
      </c>
      <c r="C18" s="22">
        <v>9.5</v>
      </c>
      <c r="D18" s="22">
        <v>14</v>
      </c>
      <c r="E18" s="22">
        <v>2</v>
      </c>
      <c r="F18" s="22">
        <v>11.5</v>
      </c>
      <c r="G18" s="125">
        <v>14.5</v>
      </c>
      <c r="H18" s="22">
        <v>5</v>
      </c>
      <c r="I18" s="32">
        <f t="shared" si="1"/>
        <v>56.5</v>
      </c>
      <c r="J18" s="126">
        <f t="shared" si="2"/>
        <v>47.083333333333336</v>
      </c>
      <c r="K18" s="32" t="str">
        <f t="shared" si="0"/>
        <v>C2</v>
      </c>
    </row>
    <row r="19" spans="1:11" ht="15.6" x14ac:dyDescent="0.3">
      <c r="A19" s="27">
        <v>14</v>
      </c>
      <c r="B19" s="127" t="s">
        <v>245</v>
      </c>
      <c r="C19" s="22">
        <v>4</v>
      </c>
      <c r="D19" s="22">
        <v>8</v>
      </c>
      <c r="E19" s="22">
        <v>3</v>
      </c>
      <c r="F19" s="22">
        <v>8.5</v>
      </c>
      <c r="G19" s="125">
        <v>6</v>
      </c>
      <c r="H19" s="22">
        <v>2</v>
      </c>
      <c r="I19" s="32">
        <f t="shared" si="1"/>
        <v>31.5</v>
      </c>
      <c r="J19" s="126">
        <f t="shared" si="2"/>
        <v>26.25</v>
      </c>
      <c r="K19" s="32" t="str">
        <f t="shared" si="0"/>
        <v>E</v>
      </c>
    </row>
    <row r="20" spans="1:11" ht="15.6" x14ac:dyDescent="0.3">
      <c r="A20" s="27">
        <v>15</v>
      </c>
      <c r="B20" s="124" t="s">
        <v>254</v>
      </c>
      <c r="C20" s="22">
        <v>13.5</v>
      </c>
      <c r="D20" s="22">
        <v>15.5</v>
      </c>
      <c r="E20" s="22">
        <v>11</v>
      </c>
      <c r="F20" s="22">
        <v>18</v>
      </c>
      <c r="G20" s="125">
        <v>16</v>
      </c>
      <c r="H20" s="22">
        <v>18</v>
      </c>
      <c r="I20" s="32">
        <f t="shared" si="1"/>
        <v>92</v>
      </c>
      <c r="J20" s="126">
        <f t="shared" si="2"/>
        <v>76.666666666666671</v>
      </c>
      <c r="K20" s="32" t="str">
        <f t="shared" si="0"/>
        <v>B1</v>
      </c>
    </row>
    <row r="21" spans="1:11" ht="15.6" x14ac:dyDescent="0.3">
      <c r="A21" s="27">
        <v>16</v>
      </c>
      <c r="B21" s="124" t="s">
        <v>264</v>
      </c>
      <c r="C21" s="22">
        <v>14.5</v>
      </c>
      <c r="D21" s="22">
        <v>14</v>
      </c>
      <c r="E21" s="22">
        <v>10</v>
      </c>
      <c r="F21" s="22">
        <v>15</v>
      </c>
      <c r="G21" s="125">
        <v>17</v>
      </c>
      <c r="H21" s="22">
        <v>19</v>
      </c>
      <c r="I21" s="32">
        <f t="shared" si="1"/>
        <v>89.5</v>
      </c>
      <c r="J21" s="126">
        <f t="shared" si="2"/>
        <v>74.583333333333329</v>
      </c>
      <c r="K21" s="32" t="str">
        <f t="shared" si="0"/>
        <v>B1</v>
      </c>
    </row>
    <row r="22" spans="1:11" ht="15.6" x14ac:dyDescent="0.3">
      <c r="A22" s="27">
        <v>17</v>
      </c>
      <c r="B22" s="124" t="s">
        <v>396</v>
      </c>
      <c r="C22" s="22">
        <v>9.5</v>
      </c>
      <c r="D22" s="22">
        <v>13.5</v>
      </c>
      <c r="E22" s="22">
        <v>6</v>
      </c>
      <c r="F22" s="22">
        <v>8.5</v>
      </c>
      <c r="G22" s="125">
        <v>13.5</v>
      </c>
      <c r="H22" s="22">
        <v>10</v>
      </c>
      <c r="I22" s="32">
        <f t="shared" si="1"/>
        <v>61</v>
      </c>
      <c r="J22" s="126">
        <f t="shared" si="2"/>
        <v>50.833333333333329</v>
      </c>
      <c r="K22" s="32" t="str">
        <f t="shared" si="0"/>
        <v>C2</v>
      </c>
    </row>
    <row r="23" spans="1:11" ht="15.6" x14ac:dyDescent="0.3">
      <c r="A23" s="27">
        <v>18</v>
      </c>
      <c r="B23" s="124" t="s">
        <v>283</v>
      </c>
      <c r="C23" s="26">
        <v>13</v>
      </c>
      <c r="D23" s="26">
        <v>12.5</v>
      </c>
      <c r="E23" s="22" t="s">
        <v>397</v>
      </c>
      <c r="F23" s="22">
        <v>10</v>
      </c>
      <c r="G23" s="125" t="s">
        <v>397</v>
      </c>
      <c r="H23" s="26" t="s">
        <v>397</v>
      </c>
      <c r="I23" s="32">
        <f t="shared" si="1"/>
        <v>35.5</v>
      </c>
      <c r="J23" s="126">
        <f t="shared" si="2"/>
        <v>29.583333333333332</v>
      </c>
      <c r="K23" s="32" t="str">
        <f t="shared" si="0"/>
        <v>E</v>
      </c>
    </row>
    <row r="24" spans="1:11" ht="15.6" x14ac:dyDescent="0.3">
      <c r="A24" s="27">
        <v>19</v>
      </c>
      <c r="B24" s="124" t="s">
        <v>293</v>
      </c>
      <c r="C24" s="22">
        <v>15.5</v>
      </c>
      <c r="D24" s="22">
        <v>16</v>
      </c>
      <c r="E24" s="22">
        <v>17</v>
      </c>
      <c r="F24" s="22">
        <v>17</v>
      </c>
      <c r="G24" s="125">
        <v>18.5</v>
      </c>
      <c r="H24" s="22">
        <v>19</v>
      </c>
      <c r="I24" s="32">
        <f t="shared" si="1"/>
        <v>103</v>
      </c>
      <c r="J24" s="126">
        <f t="shared" si="2"/>
        <v>85.833333333333329</v>
      </c>
      <c r="K24" s="32" t="str">
        <f t="shared" si="0"/>
        <v>A2</v>
      </c>
    </row>
    <row r="25" spans="1:11" ht="15.6" x14ac:dyDescent="0.3">
      <c r="A25" s="27">
        <v>20</v>
      </c>
      <c r="B25" s="124" t="s">
        <v>302</v>
      </c>
      <c r="C25" s="22">
        <v>18.5</v>
      </c>
      <c r="D25" s="22">
        <v>14.5</v>
      </c>
      <c r="E25" s="22">
        <v>14</v>
      </c>
      <c r="F25" s="22">
        <v>15.5</v>
      </c>
      <c r="G25" s="125">
        <v>17.5</v>
      </c>
      <c r="H25" s="22">
        <v>20</v>
      </c>
      <c r="I25" s="32">
        <f t="shared" si="1"/>
        <v>100</v>
      </c>
      <c r="J25" s="126">
        <f t="shared" si="2"/>
        <v>83.333333333333343</v>
      </c>
      <c r="K25" s="32" t="str">
        <f t="shared" si="0"/>
        <v>A2</v>
      </c>
    </row>
    <row r="26" spans="1:11" ht="15.6" x14ac:dyDescent="0.3">
      <c r="A26" s="27">
        <v>21</v>
      </c>
      <c r="B26" s="128" t="s">
        <v>312</v>
      </c>
      <c r="C26" s="26">
        <v>9.5</v>
      </c>
      <c r="D26" s="26">
        <v>16</v>
      </c>
      <c r="E26" s="26">
        <v>10</v>
      </c>
      <c r="F26" s="26">
        <v>8</v>
      </c>
      <c r="G26" s="125">
        <v>14.5</v>
      </c>
      <c r="H26" s="26">
        <v>17.5</v>
      </c>
      <c r="I26" s="32">
        <f t="shared" si="1"/>
        <v>75.5</v>
      </c>
      <c r="J26" s="126">
        <f t="shared" si="2"/>
        <v>62.916666666666664</v>
      </c>
      <c r="K26" s="32" t="str">
        <f t="shared" si="0"/>
        <v>B2</v>
      </c>
    </row>
    <row r="27" spans="1:11" ht="15.6" x14ac:dyDescent="0.3">
      <c r="A27" s="27">
        <v>22</v>
      </c>
      <c r="B27" s="124" t="s">
        <v>319</v>
      </c>
      <c r="C27" s="26">
        <v>19.5</v>
      </c>
      <c r="D27" s="26">
        <v>17.5</v>
      </c>
      <c r="E27" s="26">
        <v>17</v>
      </c>
      <c r="F27" s="26">
        <v>18</v>
      </c>
      <c r="G27" s="125">
        <v>20</v>
      </c>
      <c r="H27" s="26">
        <v>19</v>
      </c>
      <c r="I27" s="32">
        <f t="shared" si="1"/>
        <v>111</v>
      </c>
      <c r="J27" s="32">
        <f t="shared" si="2"/>
        <v>92.5</v>
      </c>
      <c r="K27" s="32" t="str">
        <f t="shared" si="0"/>
        <v>A1</v>
      </c>
    </row>
    <row r="28" spans="1:11" ht="15.6" x14ac:dyDescent="0.3">
      <c r="A28" s="27">
        <v>23</v>
      </c>
      <c r="B28" s="124" t="s">
        <v>329</v>
      </c>
      <c r="C28" s="26">
        <v>8</v>
      </c>
      <c r="D28" s="26">
        <v>12.5</v>
      </c>
      <c r="E28" s="26">
        <v>3</v>
      </c>
      <c r="F28" s="26">
        <v>6</v>
      </c>
      <c r="G28" s="125">
        <v>14</v>
      </c>
      <c r="H28" s="26">
        <v>10</v>
      </c>
      <c r="I28" s="32">
        <f t="shared" si="1"/>
        <v>53.5</v>
      </c>
      <c r="J28" s="126">
        <f t="shared" si="2"/>
        <v>44.583333333333336</v>
      </c>
      <c r="K28" s="32" t="str">
        <f t="shared" si="0"/>
        <v>C2</v>
      </c>
    </row>
    <row r="29" spans="1:11" ht="15.6" x14ac:dyDescent="0.3">
      <c r="A29" s="27">
        <v>24</v>
      </c>
      <c r="B29" s="124" t="s">
        <v>338</v>
      </c>
      <c r="C29" s="22">
        <v>9.5</v>
      </c>
      <c r="D29" s="22">
        <v>9.5</v>
      </c>
      <c r="E29" s="22">
        <v>8</v>
      </c>
      <c r="F29" s="22">
        <v>4</v>
      </c>
      <c r="G29" s="125">
        <v>8</v>
      </c>
      <c r="H29" s="22">
        <v>14.5</v>
      </c>
      <c r="I29" s="32">
        <f t="shared" si="1"/>
        <v>53.5</v>
      </c>
      <c r="J29" s="126">
        <f t="shared" si="2"/>
        <v>44.583333333333336</v>
      </c>
      <c r="K29" s="32" t="str">
        <f t="shared" si="0"/>
        <v>C2</v>
      </c>
    </row>
    <row r="30" spans="1:11" ht="15.6" x14ac:dyDescent="0.3">
      <c r="A30" s="27">
        <v>25</v>
      </c>
      <c r="B30" s="124" t="s">
        <v>350</v>
      </c>
      <c r="C30" s="22">
        <v>7</v>
      </c>
      <c r="D30" s="22">
        <v>8</v>
      </c>
      <c r="E30" s="22">
        <v>4</v>
      </c>
      <c r="F30" s="22">
        <v>5</v>
      </c>
      <c r="G30" s="125">
        <v>5.5</v>
      </c>
      <c r="H30" s="22">
        <v>11</v>
      </c>
      <c r="I30" s="32">
        <f t="shared" si="1"/>
        <v>40.5</v>
      </c>
      <c r="J30" s="126">
        <f t="shared" si="2"/>
        <v>33.75</v>
      </c>
      <c r="K30" s="32" t="str">
        <f t="shared" si="0"/>
        <v>D</v>
      </c>
    </row>
    <row r="31" spans="1:11" ht="15.6" x14ac:dyDescent="0.3">
      <c r="A31" s="27">
        <v>26</v>
      </c>
      <c r="B31" s="124" t="s">
        <v>355</v>
      </c>
      <c r="C31" s="22">
        <v>7</v>
      </c>
      <c r="D31" s="22">
        <v>10.5</v>
      </c>
      <c r="E31" s="22">
        <v>10</v>
      </c>
      <c r="F31" s="22">
        <v>7</v>
      </c>
      <c r="G31" s="125">
        <v>8.5</v>
      </c>
      <c r="H31" s="22">
        <v>7.5</v>
      </c>
      <c r="I31" s="32">
        <f t="shared" si="1"/>
        <v>50.5</v>
      </c>
      <c r="J31" s="126">
        <f t="shared" si="2"/>
        <v>42.083333333333336</v>
      </c>
      <c r="K31" s="32" t="str">
        <f t="shared" si="0"/>
        <v>C2</v>
      </c>
    </row>
    <row r="32" spans="1:11" ht="15.6" x14ac:dyDescent="0.3">
      <c r="A32" s="27">
        <v>27</v>
      </c>
      <c r="B32" s="124" t="s">
        <v>365</v>
      </c>
      <c r="C32" s="22">
        <v>4</v>
      </c>
      <c r="D32" s="22">
        <v>9.5</v>
      </c>
      <c r="E32" s="22">
        <v>3</v>
      </c>
      <c r="F32" s="22">
        <v>6</v>
      </c>
      <c r="G32" s="125">
        <v>9.5</v>
      </c>
      <c r="H32" s="22">
        <v>8.5</v>
      </c>
      <c r="I32" s="32">
        <f t="shared" si="1"/>
        <v>40.5</v>
      </c>
      <c r="J32" s="126">
        <f t="shared" si="2"/>
        <v>33.75</v>
      </c>
      <c r="K32" s="32" t="str">
        <f t="shared" si="0"/>
        <v>D</v>
      </c>
    </row>
    <row r="33" spans="1:11" ht="15.6" x14ac:dyDescent="0.3">
      <c r="A33" s="27">
        <v>28</v>
      </c>
      <c r="B33" s="124" t="s">
        <v>374</v>
      </c>
      <c r="C33" s="22">
        <v>14.5</v>
      </c>
      <c r="D33" s="26">
        <v>16</v>
      </c>
      <c r="E33" s="22">
        <v>16</v>
      </c>
      <c r="F33" s="22">
        <v>9</v>
      </c>
      <c r="G33" s="125">
        <v>16.5</v>
      </c>
      <c r="H33" s="22">
        <v>18</v>
      </c>
      <c r="I33" s="32">
        <f t="shared" si="1"/>
        <v>90</v>
      </c>
      <c r="J33" s="32">
        <f t="shared" si="2"/>
        <v>75</v>
      </c>
      <c r="K33" s="32" t="str">
        <f t="shared" si="0"/>
        <v>B1</v>
      </c>
    </row>
    <row r="34" spans="1:11" ht="15.6" x14ac:dyDescent="0.3">
      <c r="A34" s="27">
        <v>29</v>
      </c>
      <c r="B34" s="124" t="s">
        <v>385</v>
      </c>
      <c r="C34" s="22">
        <v>11</v>
      </c>
      <c r="D34" s="22">
        <v>13</v>
      </c>
      <c r="E34" s="22">
        <v>10</v>
      </c>
      <c r="F34" s="22">
        <v>15</v>
      </c>
      <c r="G34" s="125">
        <v>11</v>
      </c>
      <c r="H34" s="22">
        <v>17</v>
      </c>
      <c r="I34" s="32">
        <f t="shared" si="1"/>
        <v>77</v>
      </c>
      <c r="J34" s="126">
        <f t="shared" si="2"/>
        <v>64.166666666666671</v>
      </c>
      <c r="K34" s="32" t="str">
        <f t="shared" si="0"/>
        <v>B2</v>
      </c>
    </row>
    <row r="35" spans="1:11" ht="15.6" x14ac:dyDescent="0.3">
      <c r="A35" s="27"/>
      <c r="B35" s="10"/>
      <c r="C35" s="22"/>
      <c r="D35" s="22"/>
      <c r="E35" s="22"/>
      <c r="F35" s="22"/>
      <c r="G35" s="22"/>
      <c r="H35" s="22"/>
      <c r="I35" s="32"/>
      <c r="J35" s="32"/>
      <c r="K35" s="23"/>
    </row>
  </sheetData>
  <mergeCells count="4">
    <mergeCell ref="A1:K1"/>
    <mergeCell ref="A2:K2"/>
    <mergeCell ref="A3:K3"/>
    <mergeCell ref="A4:K4"/>
  </mergeCells>
  <conditionalFormatting sqref="B9">
    <cfRule type="cellIs" dxfId="25" priority="2" operator="equal">
      <formula>"M"</formula>
    </cfRule>
  </conditionalFormatting>
  <conditionalFormatting sqref="B33:B34">
    <cfRule type="cellIs" dxfId="24" priority="1" operator="equal">
      <formula>"M"</formula>
    </cfRule>
  </conditionalFormatting>
  <dataValidations count="1">
    <dataValidation allowBlank="1" showInputMessage="1" showErrorMessage="1" promptTitle="NAME" prompt="ENTER NAME IN CAPITAL LETTERS" sqref="B6:B8 B10:B34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3"/>
  <sheetViews>
    <sheetView topLeftCell="A7" workbookViewId="0">
      <selection activeCell="H31" sqref="H31"/>
    </sheetView>
  </sheetViews>
  <sheetFormatPr defaultRowHeight="15" x14ac:dyDescent="0.25"/>
  <cols>
    <col min="1" max="1" width="18.5703125" customWidth="1"/>
    <col min="2" max="2" width="20.42578125" customWidth="1"/>
    <col min="3" max="3" width="17.7109375" customWidth="1"/>
    <col min="4" max="4" width="16.85546875" customWidth="1"/>
    <col min="5" max="5" width="22.28515625" customWidth="1"/>
    <col min="6" max="6" width="0.7109375" hidden="1" customWidth="1"/>
  </cols>
  <sheetData>
    <row r="1" spans="1:6" ht="15.6" x14ac:dyDescent="0.3">
      <c r="A1" s="28"/>
      <c r="B1" s="442" t="s">
        <v>0</v>
      </c>
      <c r="C1" s="442"/>
      <c r="D1" s="442"/>
      <c r="E1" s="442"/>
      <c r="F1" s="442"/>
    </row>
    <row r="2" spans="1:6" ht="15.6" x14ac:dyDescent="0.3">
      <c r="A2" s="28"/>
      <c r="B2" s="442" t="s">
        <v>1</v>
      </c>
      <c r="C2" s="442"/>
      <c r="D2" s="442"/>
      <c r="E2" s="442"/>
      <c r="F2" s="442"/>
    </row>
    <row r="3" spans="1:6" ht="15.6" x14ac:dyDescent="0.3">
      <c r="A3" s="28"/>
      <c r="B3" s="442" t="s">
        <v>2</v>
      </c>
      <c r="C3" s="442"/>
      <c r="D3" s="442"/>
      <c r="E3" s="442"/>
      <c r="F3" s="442"/>
    </row>
    <row r="4" spans="1:6" ht="15.6" x14ac:dyDescent="0.3">
      <c r="A4" s="28"/>
      <c r="B4" s="443" t="s">
        <v>398</v>
      </c>
      <c r="C4" s="443"/>
      <c r="D4" s="443"/>
      <c r="E4" s="443"/>
      <c r="F4" s="443"/>
    </row>
    <row r="5" spans="1:6" ht="15.6" x14ac:dyDescent="0.3">
      <c r="A5" s="28"/>
      <c r="B5" s="442" t="s">
        <v>57</v>
      </c>
      <c r="C5" s="442"/>
      <c r="D5" s="442"/>
      <c r="E5" s="442"/>
      <c r="F5" s="442"/>
    </row>
    <row r="6" spans="1:6" ht="15.6" x14ac:dyDescent="0.3">
      <c r="A6" s="442" t="s">
        <v>61</v>
      </c>
      <c r="B6" s="442"/>
      <c r="C6" s="442"/>
      <c r="D6" s="442"/>
      <c r="E6" s="442"/>
      <c r="F6" s="442"/>
    </row>
    <row r="7" spans="1:6" ht="15.6" x14ac:dyDescent="0.3">
      <c r="A7" s="28" t="s">
        <v>3</v>
      </c>
      <c r="B7" s="446" t="s">
        <v>399</v>
      </c>
      <c r="C7" s="447"/>
      <c r="D7" s="129"/>
      <c r="E7" s="442"/>
      <c r="F7" s="442"/>
    </row>
    <row r="8" spans="1:6" ht="15.6" x14ac:dyDescent="0.3">
      <c r="A8" s="28" t="s">
        <v>4</v>
      </c>
      <c r="B8" s="446" t="s">
        <v>101</v>
      </c>
      <c r="C8" s="447"/>
      <c r="D8" s="28" t="s">
        <v>400</v>
      </c>
      <c r="E8" s="443">
        <v>1</v>
      </c>
      <c r="F8" s="443"/>
    </row>
    <row r="9" spans="1:6" ht="15.6" x14ac:dyDescent="0.3">
      <c r="A9" s="28" t="s">
        <v>401</v>
      </c>
      <c r="B9" s="41" t="s">
        <v>102</v>
      </c>
      <c r="C9" s="42"/>
      <c r="D9" s="28"/>
      <c r="E9" s="37"/>
      <c r="F9" s="37"/>
    </row>
    <row r="10" spans="1:6" ht="15.6" x14ac:dyDescent="0.3">
      <c r="A10" s="28" t="s">
        <v>18</v>
      </c>
      <c r="B10" s="41" t="s">
        <v>106</v>
      </c>
      <c r="C10" s="42"/>
      <c r="D10" s="28" t="s">
        <v>402</v>
      </c>
      <c r="E10" s="36" t="s">
        <v>105</v>
      </c>
      <c r="F10" s="37"/>
    </row>
    <row r="11" spans="1:6" ht="15.6" x14ac:dyDescent="0.3">
      <c r="A11" s="28"/>
      <c r="B11" s="41"/>
      <c r="C11" s="42"/>
      <c r="D11" s="28"/>
      <c r="E11" s="37"/>
      <c r="F11" s="37"/>
    </row>
    <row r="12" spans="1:6" ht="15.6" x14ac:dyDescent="0.3">
      <c r="A12" s="37" t="s">
        <v>8</v>
      </c>
      <c r="B12" s="37" t="s">
        <v>9</v>
      </c>
      <c r="C12" s="37" t="s">
        <v>50</v>
      </c>
      <c r="D12" s="37" t="s">
        <v>20</v>
      </c>
      <c r="E12" s="442" t="s">
        <v>403</v>
      </c>
      <c r="F12" s="442"/>
    </row>
    <row r="13" spans="1:6" ht="15.6" x14ac:dyDescent="0.3">
      <c r="A13" s="37">
        <v>1</v>
      </c>
      <c r="B13" s="36" t="s">
        <v>11</v>
      </c>
      <c r="C13" s="37">
        <v>15</v>
      </c>
      <c r="D13" s="30" t="str">
        <f>IF(C13&gt;=18,"A1",IF(C13&gt;=16,"A2",IF(C13&gt;=14,"B1",IF(C13&gt;=12,"B2",IF(C13&gt;=10,"C1",IF(C13&gt;=8,"C2",IF(C13&gt;=6.5,"D","E")))))))</f>
        <v>B1</v>
      </c>
      <c r="E13" s="446"/>
      <c r="F13" s="447"/>
    </row>
    <row r="14" spans="1:6" ht="15.6" x14ac:dyDescent="0.3">
      <c r="A14" s="37">
        <v>2</v>
      </c>
      <c r="B14" s="36" t="s">
        <v>12</v>
      </c>
      <c r="C14" s="37">
        <v>13</v>
      </c>
      <c r="D14" s="30" t="str">
        <f t="shared" ref="D14:D18" si="0">IF(C14&gt;=18,"A1",IF(C14&gt;=16,"A2",IF(C14&gt;=14,"B1",IF(C14&gt;=12,"B2",IF(C14&gt;=10,"C1",IF(C14&gt;=8,"C2",IF(C14&gt;=6.5,"D","E")))))))</f>
        <v>B2</v>
      </c>
      <c r="E14" s="448"/>
      <c r="F14" s="449"/>
    </row>
    <row r="15" spans="1:6" ht="15.6" x14ac:dyDescent="0.3">
      <c r="A15" s="37">
        <v>3</v>
      </c>
      <c r="B15" s="36" t="s">
        <v>13</v>
      </c>
      <c r="C15" s="37">
        <v>9</v>
      </c>
      <c r="D15" s="30" t="str">
        <f t="shared" si="0"/>
        <v>C2</v>
      </c>
      <c r="E15" s="444" t="s">
        <v>404</v>
      </c>
      <c r="F15" s="445"/>
    </row>
    <row r="16" spans="1:6" ht="15.6" x14ac:dyDescent="0.3">
      <c r="A16" s="37">
        <v>4</v>
      </c>
      <c r="B16" s="36" t="s">
        <v>23</v>
      </c>
      <c r="C16" s="37">
        <v>12.5</v>
      </c>
      <c r="D16" s="30" t="str">
        <f t="shared" si="0"/>
        <v>B2</v>
      </c>
      <c r="E16" s="444" t="s">
        <v>405</v>
      </c>
      <c r="F16" s="445"/>
    </row>
    <row r="17" spans="1:6" ht="15.6" x14ac:dyDescent="0.3">
      <c r="A17" s="37">
        <v>5</v>
      </c>
      <c r="B17" s="36" t="s">
        <v>39</v>
      </c>
      <c r="C17" s="37">
        <v>14.5</v>
      </c>
      <c r="D17" s="30" t="str">
        <f t="shared" si="0"/>
        <v>B1</v>
      </c>
      <c r="E17" s="439"/>
      <c r="F17" s="439"/>
    </row>
    <row r="18" spans="1:6" ht="15.6" x14ac:dyDescent="0.3">
      <c r="A18" s="37">
        <v>6</v>
      </c>
      <c r="B18" s="36" t="s">
        <v>40</v>
      </c>
      <c r="C18" s="37">
        <v>20</v>
      </c>
      <c r="D18" s="30" t="str">
        <f t="shared" si="0"/>
        <v>A1</v>
      </c>
      <c r="E18" s="439"/>
      <c r="F18" s="439"/>
    </row>
    <row r="19" spans="1:6" ht="15" customHeight="1" x14ac:dyDescent="0.3">
      <c r="A19" s="28"/>
      <c r="B19" s="28"/>
      <c r="C19" s="37"/>
      <c r="D19" s="28"/>
      <c r="E19" s="439"/>
      <c r="F19" s="439"/>
    </row>
    <row r="20" spans="1:6" ht="15" customHeight="1" x14ac:dyDescent="0.3">
      <c r="A20" s="28"/>
      <c r="B20" s="37" t="s">
        <v>10</v>
      </c>
      <c r="C20" s="37">
        <f>SUM(C13:C18)</f>
        <v>84</v>
      </c>
      <c r="D20" s="130"/>
      <c r="E20" s="439"/>
      <c r="F20" s="439"/>
    </row>
    <row r="21" spans="1:6" ht="15.6" x14ac:dyDescent="0.3">
      <c r="A21" s="28"/>
      <c r="B21" s="31" t="s">
        <v>52</v>
      </c>
      <c r="C21" s="25">
        <f>(C20/120*100)</f>
        <v>70</v>
      </c>
      <c r="D21" s="130" t="str">
        <f t="shared" ref="D21" si="1">IF(C21&gt;=91,"A1",IF(C21&gt;=81,"A2",IF(C21&gt;=71,"B1",IF(C21&gt;=61,"B2",IF(C21&gt;=51,"C1",IF(C21&gt;=41,"C2",IF(C21&gt;=33,"D","E")))))))</f>
        <v>B2</v>
      </c>
      <c r="E21" s="439"/>
      <c r="F21" s="439"/>
    </row>
    <row r="22" spans="1:6" x14ac:dyDescent="0.25">
      <c r="A22" s="440" t="s">
        <v>406</v>
      </c>
      <c r="B22" s="441" t="s">
        <v>407</v>
      </c>
      <c r="C22" s="441"/>
      <c r="D22" s="441" t="s">
        <v>51</v>
      </c>
      <c r="E22" s="441"/>
      <c r="F22" s="441"/>
    </row>
    <row r="23" spans="1:6" x14ac:dyDescent="0.25">
      <c r="A23" s="441"/>
      <c r="B23" s="441"/>
      <c r="C23" s="441"/>
      <c r="D23" s="441"/>
      <c r="E23" s="441"/>
      <c r="F23" s="441"/>
    </row>
    <row r="26" spans="1:6" ht="15.6" x14ac:dyDescent="0.3">
      <c r="A26" s="28"/>
      <c r="B26" s="442" t="s">
        <v>0</v>
      </c>
      <c r="C26" s="442"/>
      <c r="D26" s="442"/>
      <c r="E26" s="442"/>
      <c r="F26" s="442"/>
    </row>
    <row r="27" spans="1:6" ht="15.6" x14ac:dyDescent="0.3">
      <c r="A27" s="28"/>
      <c r="B27" s="442" t="s">
        <v>1</v>
      </c>
      <c r="C27" s="442"/>
      <c r="D27" s="442"/>
      <c r="E27" s="442"/>
      <c r="F27" s="442"/>
    </row>
    <row r="28" spans="1:6" ht="15.6" x14ac:dyDescent="0.3">
      <c r="A28" s="28"/>
      <c r="B28" s="442" t="s">
        <v>2</v>
      </c>
      <c r="C28" s="442"/>
      <c r="D28" s="442"/>
      <c r="E28" s="442"/>
      <c r="F28" s="442"/>
    </row>
    <row r="29" spans="1:6" ht="15.6" x14ac:dyDescent="0.3">
      <c r="A29" s="28"/>
      <c r="B29" s="443" t="s">
        <v>408</v>
      </c>
      <c r="C29" s="443"/>
      <c r="D29" s="443"/>
      <c r="E29" s="443"/>
      <c r="F29" s="443"/>
    </row>
    <row r="30" spans="1:6" ht="15.6" x14ac:dyDescent="0.3">
      <c r="A30" s="28"/>
      <c r="B30" s="442" t="s">
        <v>57</v>
      </c>
      <c r="C30" s="442"/>
      <c r="D30" s="442"/>
      <c r="E30" s="442"/>
      <c r="F30" s="442"/>
    </row>
    <row r="31" spans="1:6" ht="15.6" x14ac:dyDescent="0.3">
      <c r="A31" s="442" t="s">
        <v>61</v>
      </c>
      <c r="B31" s="442"/>
      <c r="C31" s="442"/>
      <c r="D31" s="442"/>
      <c r="E31" s="442"/>
      <c r="F31" s="442"/>
    </row>
    <row r="32" spans="1:6" ht="15.6" x14ac:dyDescent="0.3">
      <c r="A32" s="28" t="s">
        <v>3</v>
      </c>
      <c r="B32" s="446" t="s">
        <v>399</v>
      </c>
      <c r="C32" s="447"/>
      <c r="D32" s="29"/>
      <c r="E32" s="442"/>
      <c r="F32" s="442"/>
    </row>
    <row r="33" spans="1:6" ht="15.6" x14ac:dyDescent="0.3">
      <c r="A33" s="28" t="s">
        <v>4</v>
      </c>
      <c r="B33" s="446" t="s">
        <v>119</v>
      </c>
      <c r="C33" s="447"/>
      <c r="D33" s="28" t="s">
        <v>400</v>
      </c>
      <c r="E33" s="443">
        <v>2</v>
      </c>
      <c r="F33" s="443"/>
    </row>
    <row r="34" spans="1:6" ht="15.6" x14ac:dyDescent="0.3">
      <c r="A34" s="28" t="s">
        <v>401</v>
      </c>
      <c r="B34" s="41" t="s">
        <v>120</v>
      </c>
      <c r="C34" s="42"/>
      <c r="D34" s="28"/>
      <c r="E34" s="37"/>
      <c r="F34" s="37"/>
    </row>
    <row r="35" spans="1:6" ht="15.6" x14ac:dyDescent="0.3">
      <c r="A35" s="28" t="s">
        <v>18</v>
      </c>
      <c r="B35" s="41" t="s">
        <v>123</v>
      </c>
      <c r="C35" s="42"/>
      <c r="D35" s="28" t="s">
        <v>402</v>
      </c>
      <c r="E35" s="36" t="s">
        <v>122</v>
      </c>
      <c r="F35" s="37"/>
    </row>
    <row r="36" spans="1:6" ht="15.6" x14ac:dyDescent="0.3">
      <c r="A36" s="28"/>
      <c r="B36" s="41"/>
      <c r="C36" s="42"/>
      <c r="D36" s="28"/>
      <c r="E36" s="37"/>
      <c r="F36" s="37"/>
    </row>
    <row r="37" spans="1:6" ht="15.6" x14ac:dyDescent="0.3">
      <c r="A37" s="37" t="s">
        <v>8</v>
      </c>
      <c r="B37" s="37" t="s">
        <v>9</v>
      </c>
      <c r="C37" s="37" t="s">
        <v>50</v>
      </c>
      <c r="D37" s="37" t="s">
        <v>20</v>
      </c>
      <c r="E37" s="442" t="s">
        <v>409</v>
      </c>
      <c r="F37" s="442"/>
    </row>
    <row r="38" spans="1:6" ht="15.75" x14ac:dyDescent="0.25">
      <c r="A38" s="37">
        <v>1</v>
      </c>
      <c r="B38" s="36" t="s">
        <v>11</v>
      </c>
      <c r="C38" s="37">
        <v>9</v>
      </c>
      <c r="D38" s="30" t="str">
        <f>IF(C38&gt;=18,"A1",IF(C38&gt;=16,"A2",IF(C38&gt;=14,"B1",IF(C38&gt;=12,"B2",IF(C38&gt;=10,"C1",IF(C38&gt;=8,"C2",IF(C38&gt;=6.5,"D","E")))))))</f>
        <v>C2</v>
      </c>
      <c r="E38" s="456"/>
      <c r="F38" s="457"/>
    </row>
    <row r="39" spans="1:6" ht="15.75" x14ac:dyDescent="0.25">
      <c r="A39" s="37">
        <v>2</v>
      </c>
      <c r="B39" s="36" t="s">
        <v>12</v>
      </c>
      <c r="C39" s="37">
        <v>9</v>
      </c>
      <c r="D39" s="30" t="str">
        <f t="shared" ref="D39:D43" si="2">IF(C39&gt;=18,"A1",IF(C39&gt;=16,"A2",IF(C39&gt;=14,"B1",IF(C39&gt;=12,"B2",IF(C39&gt;=10,"C1",IF(C39&gt;=8,"C2",IF(C39&gt;=6.5,"D","E")))))))</f>
        <v>C2</v>
      </c>
      <c r="E39" s="444"/>
      <c r="F39" s="445"/>
    </row>
    <row r="40" spans="1:6" ht="15.75" x14ac:dyDescent="0.25">
      <c r="A40" s="37">
        <v>3</v>
      </c>
      <c r="B40" s="36" t="s">
        <v>13</v>
      </c>
      <c r="C40" s="37">
        <v>7</v>
      </c>
      <c r="D40" s="30" t="str">
        <f t="shared" si="2"/>
        <v>D</v>
      </c>
      <c r="E40" s="444" t="s">
        <v>410</v>
      </c>
      <c r="F40" s="445"/>
    </row>
    <row r="41" spans="1:6" ht="15.75" x14ac:dyDescent="0.25">
      <c r="A41" s="37">
        <v>4</v>
      </c>
      <c r="B41" s="36" t="s">
        <v>23</v>
      </c>
      <c r="C41" s="37">
        <v>7.5</v>
      </c>
      <c r="D41" s="30" t="str">
        <f t="shared" si="2"/>
        <v>D</v>
      </c>
      <c r="E41" s="448"/>
      <c r="F41" s="449"/>
    </row>
    <row r="42" spans="1:6" ht="15.75" x14ac:dyDescent="0.25">
      <c r="A42" s="37">
        <v>5</v>
      </c>
      <c r="B42" s="36" t="s">
        <v>39</v>
      </c>
      <c r="C42" s="37">
        <v>11.5</v>
      </c>
      <c r="D42" s="30" t="str">
        <f t="shared" si="2"/>
        <v>C1</v>
      </c>
      <c r="E42" s="448"/>
      <c r="F42" s="449"/>
    </row>
    <row r="43" spans="1:6" ht="15.75" x14ac:dyDescent="0.25">
      <c r="A43" s="37">
        <v>6</v>
      </c>
      <c r="B43" s="36" t="s">
        <v>40</v>
      </c>
      <c r="C43" s="37">
        <v>12</v>
      </c>
      <c r="D43" s="30" t="str">
        <f t="shared" si="2"/>
        <v>B2</v>
      </c>
      <c r="E43" s="448"/>
      <c r="F43" s="449"/>
    </row>
    <row r="44" spans="1:6" ht="15.75" x14ac:dyDescent="0.25">
      <c r="A44" s="28"/>
      <c r="B44" s="28"/>
      <c r="C44" s="37"/>
      <c r="D44" s="28"/>
      <c r="E44" s="448"/>
      <c r="F44" s="449"/>
    </row>
    <row r="45" spans="1:6" ht="15.75" x14ac:dyDescent="0.25">
      <c r="A45" s="28"/>
      <c r="B45" s="37" t="s">
        <v>10</v>
      </c>
      <c r="C45" s="37">
        <f>SUM(C38:C43)</f>
        <v>56</v>
      </c>
      <c r="D45" s="130"/>
      <c r="E45" s="448"/>
      <c r="F45" s="449"/>
    </row>
    <row r="46" spans="1:6" ht="15.75" x14ac:dyDescent="0.25">
      <c r="A46" s="28"/>
      <c r="B46" s="31" t="s">
        <v>52</v>
      </c>
      <c r="C46" s="131">
        <f>(C45/120*100)</f>
        <v>46.666666666666664</v>
      </c>
      <c r="D46" s="130" t="str">
        <f t="shared" ref="D46" si="3">IF(C46&gt;=91,"A1",IF(C46&gt;=81,"A2",IF(C46&gt;=71,"B1",IF(C46&gt;=61,"B2",IF(C46&gt;=51,"C1",IF(C46&gt;=41,"C2",IF(C46&gt;=33,"D","E")))))))</f>
        <v>C2</v>
      </c>
      <c r="E46" s="448"/>
      <c r="F46" s="449"/>
    </row>
    <row r="47" spans="1:6" x14ac:dyDescent="0.25">
      <c r="A47" s="440" t="s">
        <v>406</v>
      </c>
      <c r="B47" s="441" t="s">
        <v>407</v>
      </c>
      <c r="C47" s="441"/>
      <c r="D47" s="450" t="s">
        <v>51</v>
      </c>
      <c r="E47" s="451"/>
      <c r="F47" s="452"/>
    </row>
    <row r="48" spans="1:6" x14ac:dyDescent="0.25">
      <c r="A48" s="441"/>
      <c r="B48" s="441"/>
      <c r="C48" s="441"/>
      <c r="D48" s="453"/>
      <c r="E48" s="454"/>
      <c r="F48" s="455"/>
    </row>
    <row r="51" spans="1:6" ht="15.75" x14ac:dyDescent="0.25">
      <c r="A51" s="28"/>
      <c r="B51" s="442" t="s">
        <v>0</v>
      </c>
      <c r="C51" s="442"/>
      <c r="D51" s="442"/>
      <c r="E51" s="442"/>
      <c r="F51" s="442"/>
    </row>
    <row r="52" spans="1:6" ht="15.75" x14ac:dyDescent="0.25">
      <c r="A52" s="28"/>
      <c r="B52" s="442" t="s">
        <v>1</v>
      </c>
      <c r="C52" s="442"/>
      <c r="D52" s="442"/>
      <c r="E52" s="442"/>
      <c r="F52" s="442"/>
    </row>
    <row r="53" spans="1:6" ht="15.75" x14ac:dyDescent="0.25">
      <c r="A53" s="28"/>
      <c r="B53" s="442" t="s">
        <v>2</v>
      </c>
      <c r="C53" s="442"/>
      <c r="D53" s="442"/>
      <c r="E53" s="442"/>
      <c r="F53" s="442"/>
    </row>
    <row r="54" spans="1:6" ht="15.75" x14ac:dyDescent="0.25">
      <c r="A54" s="28"/>
      <c r="B54" s="443" t="s">
        <v>408</v>
      </c>
      <c r="C54" s="443"/>
      <c r="D54" s="443"/>
      <c r="E54" s="443"/>
      <c r="F54" s="443"/>
    </row>
    <row r="55" spans="1:6" ht="15.75" x14ac:dyDescent="0.25">
      <c r="A55" s="28"/>
      <c r="B55" s="442" t="s">
        <v>57</v>
      </c>
      <c r="C55" s="442"/>
      <c r="D55" s="442"/>
      <c r="E55" s="442"/>
      <c r="F55" s="442"/>
    </row>
    <row r="56" spans="1:6" ht="15.75" x14ac:dyDescent="0.25">
      <c r="A56" s="442" t="s">
        <v>61</v>
      </c>
      <c r="B56" s="442"/>
      <c r="C56" s="442"/>
      <c r="D56" s="442"/>
      <c r="E56" s="442"/>
      <c r="F56" s="442"/>
    </row>
    <row r="57" spans="1:6" ht="15.75" x14ac:dyDescent="0.25">
      <c r="A57" s="28" t="s">
        <v>3</v>
      </c>
      <c r="B57" s="446" t="s">
        <v>399</v>
      </c>
      <c r="C57" s="447"/>
      <c r="D57" s="29"/>
      <c r="E57" s="442"/>
      <c r="F57" s="442"/>
    </row>
    <row r="58" spans="1:6" ht="15.75" x14ac:dyDescent="0.25">
      <c r="A58" s="28" t="s">
        <v>4</v>
      </c>
      <c r="B58" s="446" t="s">
        <v>133</v>
      </c>
      <c r="C58" s="447"/>
      <c r="D58" s="28" t="s">
        <v>400</v>
      </c>
      <c r="E58" s="443">
        <v>3</v>
      </c>
      <c r="F58" s="443"/>
    </row>
    <row r="59" spans="1:6" ht="15.75" x14ac:dyDescent="0.25">
      <c r="A59" s="28" t="s">
        <v>401</v>
      </c>
      <c r="B59" s="41" t="s">
        <v>134</v>
      </c>
      <c r="C59" s="42"/>
      <c r="D59" s="28"/>
      <c r="E59" s="37"/>
      <c r="F59" s="37"/>
    </row>
    <row r="60" spans="1:6" ht="15.75" x14ac:dyDescent="0.25">
      <c r="A60" s="28" t="s">
        <v>18</v>
      </c>
      <c r="B60" s="41" t="s">
        <v>137</v>
      </c>
      <c r="C60" s="42"/>
      <c r="D60" s="28" t="s">
        <v>402</v>
      </c>
      <c r="E60" s="36" t="s">
        <v>136</v>
      </c>
      <c r="F60" s="37"/>
    </row>
    <row r="61" spans="1:6" ht="15.75" x14ac:dyDescent="0.25">
      <c r="A61" s="28"/>
      <c r="B61" s="41"/>
      <c r="C61" s="42"/>
      <c r="D61" s="28"/>
      <c r="E61" s="37"/>
      <c r="F61" s="37"/>
    </row>
    <row r="62" spans="1:6" ht="15.75" x14ac:dyDescent="0.25">
      <c r="A62" s="37" t="s">
        <v>8</v>
      </c>
      <c r="B62" s="37" t="s">
        <v>9</v>
      </c>
      <c r="C62" s="37" t="s">
        <v>50</v>
      </c>
      <c r="D62" s="37" t="s">
        <v>20</v>
      </c>
      <c r="E62" s="442" t="s">
        <v>409</v>
      </c>
      <c r="F62" s="442"/>
    </row>
    <row r="63" spans="1:6" ht="15.75" x14ac:dyDescent="0.25">
      <c r="A63" s="37">
        <v>1</v>
      </c>
      <c r="B63" s="36" t="s">
        <v>11</v>
      </c>
      <c r="C63" s="37">
        <v>8</v>
      </c>
      <c r="D63" s="30" t="str">
        <f>IF(C63&gt;=18,"A1",IF(C63&gt;=16,"A2",IF(C63&gt;=14,"B1",IF(C63&gt;=12,"B2",IF(C63&gt;=10,"C1",IF(C63&gt;=8,"C2",IF(C63&gt;=6.5,"D","E")))))))</f>
        <v>C2</v>
      </c>
      <c r="E63" s="456"/>
      <c r="F63" s="457"/>
    </row>
    <row r="64" spans="1:6" ht="15.75" x14ac:dyDescent="0.25">
      <c r="A64" s="37">
        <v>2</v>
      </c>
      <c r="B64" s="36" t="s">
        <v>12</v>
      </c>
      <c r="C64" s="37">
        <v>4</v>
      </c>
      <c r="D64" s="30" t="str">
        <f t="shared" ref="D64:D68" si="4">IF(C64&gt;=18,"A1",IF(C64&gt;=16,"A2",IF(C64&gt;=14,"B1",IF(C64&gt;=12,"B2",IF(C64&gt;=10,"C1",IF(C64&gt;=8,"C2",IF(C64&gt;=6.5,"D","E")))))))</f>
        <v>E</v>
      </c>
      <c r="E64" s="444"/>
      <c r="F64" s="445"/>
    </row>
    <row r="65" spans="1:6" ht="15.75" x14ac:dyDescent="0.25">
      <c r="A65" s="37">
        <v>3</v>
      </c>
      <c r="B65" s="36" t="s">
        <v>13</v>
      </c>
      <c r="C65" s="37">
        <v>3</v>
      </c>
      <c r="D65" s="30" t="str">
        <f t="shared" si="4"/>
        <v>E</v>
      </c>
      <c r="E65" s="444" t="s">
        <v>410</v>
      </c>
      <c r="F65" s="445"/>
    </row>
    <row r="66" spans="1:6" ht="15.75" x14ac:dyDescent="0.25">
      <c r="A66" s="37">
        <v>4</v>
      </c>
      <c r="B66" s="36" t="s">
        <v>23</v>
      </c>
      <c r="C66" s="37">
        <v>5.5</v>
      </c>
      <c r="D66" s="30" t="str">
        <f t="shared" si="4"/>
        <v>E</v>
      </c>
      <c r="E66" s="448"/>
      <c r="F66" s="449"/>
    </row>
    <row r="67" spans="1:6" ht="15.75" x14ac:dyDescent="0.25">
      <c r="A67" s="37">
        <v>5</v>
      </c>
      <c r="B67" s="36" t="s">
        <v>39</v>
      </c>
      <c r="C67" s="37">
        <v>6</v>
      </c>
      <c r="D67" s="30" t="str">
        <f t="shared" si="4"/>
        <v>E</v>
      </c>
      <c r="E67" s="448"/>
      <c r="F67" s="449"/>
    </row>
    <row r="68" spans="1:6" ht="15.75" x14ac:dyDescent="0.25">
      <c r="A68" s="37">
        <v>6</v>
      </c>
      <c r="B68" s="36" t="s">
        <v>40</v>
      </c>
      <c r="C68" s="37">
        <v>5</v>
      </c>
      <c r="D68" s="30" t="str">
        <f t="shared" si="4"/>
        <v>E</v>
      </c>
      <c r="E68" s="448"/>
      <c r="F68" s="449"/>
    </row>
    <row r="69" spans="1:6" ht="15.75" x14ac:dyDescent="0.25">
      <c r="A69" s="28"/>
      <c r="B69" s="28"/>
      <c r="C69" s="37"/>
      <c r="D69" s="28"/>
      <c r="E69" s="448"/>
      <c r="F69" s="449"/>
    </row>
    <row r="70" spans="1:6" ht="15.75" x14ac:dyDescent="0.25">
      <c r="A70" s="28"/>
      <c r="B70" s="37" t="s">
        <v>10</v>
      </c>
      <c r="C70" s="37">
        <f>SUM(C63:C68)</f>
        <v>31.5</v>
      </c>
      <c r="D70" s="130"/>
      <c r="E70" s="448"/>
      <c r="F70" s="449"/>
    </row>
    <row r="71" spans="1:6" ht="15.75" x14ac:dyDescent="0.25">
      <c r="A71" s="28"/>
      <c r="B71" s="31" t="s">
        <v>52</v>
      </c>
      <c r="C71" s="131">
        <f>(C70/120*100)</f>
        <v>26.25</v>
      </c>
      <c r="D71" s="130" t="str">
        <f t="shared" ref="D71" si="5">IF(C71&gt;=91,"A1",IF(C71&gt;=81,"A2",IF(C71&gt;=71,"B1",IF(C71&gt;=61,"B2",IF(C71&gt;=51,"C1",IF(C71&gt;=41,"C2",IF(C71&gt;=33,"D","E")))))))</f>
        <v>E</v>
      </c>
      <c r="E71" s="448"/>
      <c r="F71" s="449"/>
    </row>
    <row r="72" spans="1:6" x14ac:dyDescent="0.25">
      <c r="A72" s="440" t="s">
        <v>406</v>
      </c>
      <c r="B72" s="441" t="s">
        <v>407</v>
      </c>
      <c r="C72" s="441"/>
      <c r="D72" s="450" t="s">
        <v>51</v>
      </c>
      <c r="E72" s="451"/>
      <c r="F72" s="452"/>
    </row>
    <row r="73" spans="1:6" x14ac:dyDescent="0.25">
      <c r="A73" s="441"/>
      <c r="B73" s="441"/>
      <c r="C73" s="441"/>
      <c r="D73" s="453"/>
      <c r="E73" s="454"/>
      <c r="F73" s="455"/>
    </row>
    <row r="76" spans="1:6" ht="15.75" x14ac:dyDescent="0.25">
      <c r="A76" s="28"/>
      <c r="B76" s="442" t="s">
        <v>0</v>
      </c>
      <c r="C76" s="442"/>
      <c r="D76" s="442"/>
      <c r="E76" s="442"/>
      <c r="F76" s="442"/>
    </row>
    <row r="77" spans="1:6" ht="15.75" x14ac:dyDescent="0.25">
      <c r="A77" s="28"/>
      <c r="B77" s="442" t="s">
        <v>1</v>
      </c>
      <c r="C77" s="442"/>
      <c r="D77" s="442"/>
      <c r="E77" s="442"/>
      <c r="F77" s="442"/>
    </row>
    <row r="78" spans="1:6" ht="15.75" x14ac:dyDescent="0.25">
      <c r="A78" s="28"/>
      <c r="B78" s="442" t="s">
        <v>2</v>
      </c>
      <c r="C78" s="442"/>
      <c r="D78" s="442"/>
      <c r="E78" s="442"/>
      <c r="F78" s="442"/>
    </row>
    <row r="79" spans="1:6" ht="15.75" x14ac:dyDescent="0.25">
      <c r="A79" s="28"/>
      <c r="B79" s="443" t="s">
        <v>408</v>
      </c>
      <c r="C79" s="443"/>
      <c r="D79" s="443"/>
      <c r="E79" s="443"/>
      <c r="F79" s="443"/>
    </row>
    <row r="80" spans="1:6" ht="15.75" x14ac:dyDescent="0.25">
      <c r="A80" s="28"/>
      <c r="B80" s="442" t="s">
        <v>57</v>
      </c>
      <c r="C80" s="442"/>
      <c r="D80" s="442"/>
      <c r="E80" s="442"/>
      <c r="F80" s="442"/>
    </row>
    <row r="81" spans="1:6" ht="15.75" x14ac:dyDescent="0.25">
      <c r="A81" s="442" t="s">
        <v>61</v>
      </c>
      <c r="B81" s="442"/>
      <c r="C81" s="442"/>
      <c r="D81" s="442"/>
      <c r="E81" s="442"/>
      <c r="F81" s="442"/>
    </row>
    <row r="82" spans="1:6" ht="15.75" x14ac:dyDescent="0.25">
      <c r="A82" s="28" t="s">
        <v>3</v>
      </c>
      <c r="B82" s="446" t="s">
        <v>399</v>
      </c>
      <c r="C82" s="447"/>
      <c r="D82" s="29"/>
      <c r="E82" s="442"/>
      <c r="F82" s="442"/>
    </row>
    <row r="83" spans="1:6" ht="15.75" x14ac:dyDescent="0.25">
      <c r="A83" s="28" t="s">
        <v>4</v>
      </c>
      <c r="B83" s="446" t="s">
        <v>411</v>
      </c>
      <c r="C83" s="447"/>
      <c r="D83" s="28" t="s">
        <v>400</v>
      </c>
      <c r="E83" s="443">
        <v>4</v>
      </c>
      <c r="F83" s="443"/>
    </row>
    <row r="84" spans="1:6" ht="15.75" x14ac:dyDescent="0.25">
      <c r="A84" s="28" t="s">
        <v>401</v>
      </c>
      <c r="B84" s="41" t="s">
        <v>412</v>
      </c>
      <c r="C84" s="42"/>
      <c r="D84" s="28"/>
      <c r="E84" s="37"/>
      <c r="F84" s="37"/>
    </row>
    <row r="85" spans="1:6" ht="15.75" x14ac:dyDescent="0.25">
      <c r="A85" s="28" t="s">
        <v>18</v>
      </c>
      <c r="B85" s="41" t="s">
        <v>413</v>
      </c>
      <c r="C85" s="42"/>
      <c r="D85" s="28" t="s">
        <v>402</v>
      </c>
      <c r="E85" s="36" t="s">
        <v>149</v>
      </c>
      <c r="F85" s="37"/>
    </row>
    <row r="86" spans="1:6" ht="15.75" x14ac:dyDescent="0.25">
      <c r="A86" s="28"/>
      <c r="B86" s="41"/>
      <c r="C86" s="42"/>
      <c r="D86" s="28"/>
      <c r="E86" s="37"/>
      <c r="F86" s="37"/>
    </row>
    <row r="87" spans="1:6" ht="15.75" x14ac:dyDescent="0.25">
      <c r="A87" s="37" t="s">
        <v>8</v>
      </c>
      <c r="B87" s="37" t="s">
        <v>9</v>
      </c>
      <c r="C87" s="37" t="s">
        <v>50</v>
      </c>
      <c r="D87" s="37" t="s">
        <v>20</v>
      </c>
      <c r="E87" s="442" t="s">
        <v>409</v>
      </c>
      <c r="F87" s="442"/>
    </row>
    <row r="88" spans="1:6" ht="15.75" x14ac:dyDescent="0.25">
      <c r="A88" s="37">
        <v>1</v>
      </c>
      <c r="B88" s="36" t="s">
        <v>11</v>
      </c>
      <c r="C88" s="37">
        <v>9.5</v>
      </c>
      <c r="D88" s="30" t="str">
        <f>IF(C88&gt;=18,"A1",IF(C88&gt;=16,"A2",IF(C88&gt;=14,"B1",IF(C88&gt;=12,"B2",IF(C88&gt;=10,"C1",IF(C88&gt;=8,"C2",IF(C88&gt;=6.5,"D","E")))))))</f>
        <v>C2</v>
      </c>
      <c r="E88" s="456"/>
      <c r="F88" s="457"/>
    </row>
    <row r="89" spans="1:6" ht="15.75" x14ac:dyDescent="0.25">
      <c r="A89" s="37">
        <v>2</v>
      </c>
      <c r="B89" s="36" t="s">
        <v>12</v>
      </c>
      <c r="C89" s="37">
        <v>10</v>
      </c>
      <c r="D89" s="30" t="str">
        <f t="shared" ref="D89:D93" si="6">IF(C89&gt;=18,"A1",IF(C89&gt;=16,"A2",IF(C89&gt;=14,"B1",IF(C89&gt;=12,"B2",IF(C89&gt;=10,"C1",IF(C89&gt;=8,"C2",IF(C89&gt;=6.5,"D","E")))))))</f>
        <v>C1</v>
      </c>
      <c r="E89" s="444"/>
      <c r="F89" s="445"/>
    </row>
    <row r="90" spans="1:6" ht="15.75" x14ac:dyDescent="0.25">
      <c r="A90" s="37">
        <v>3</v>
      </c>
      <c r="B90" s="36" t="s">
        <v>13</v>
      </c>
      <c r="C90" s="37">
        <v>10</v>
      </c>
      <c r="D90" s="30" t="str">
        <f t="shared" si="6"/>
        <v>C1</v>
      </c>
      <c r="E90" s="444" t="s">
        <v>410</v>
      </c>
      <c r="F90" s="445"/>
    </row>
    <row r="91" spans="1:6" ht="15.75" x14ac:dyDescent="0.25">
      <c r="A91" s="37">
        <v>4</v>
      </c>
      <c r="B91" s="36" t="s">
        <v>23</v>
      </c>
      <c r="C91" s="37">
        <v>10.5</v>
      </c>
      <c r="D91" s="30" t="str">
        <f t="shared" si="6"/>
        <v>C1</v>
      </c>
      <c r="E91" s="448"/>
      <c r="F91" s="449"/>
    </row>
    <row r="92" spans="1:6" ht="15.75" x14ac:dyDescent="0.25">
      <c r="A92" s="37">
        <v>5</v>
      </c>
      <c r="B92" s="36" t="s">
        <v>39</v>
      </c>
      <c r="C92" s="37">
        <v>9.5</v>
      </c>
      <c r="D92" s="30" t="str">
        <f t="shared" si="6"/>
        <v>C2</v>
      </c>
      <c r="E92" s="448"/>
      <c r="F92" s="449"/>
    </row>
    <row r="93" spans="1:6" ht="15.75" x14ac:dyDescent="0.25">
      <c r="A93" s="37">
        <v>6</v>
      </c>
      <c r="B93" s="36" t="s">
        <v>40</v>
      </c>
      <c r="C93" s="37">
        <v>7.5</v>
      </c>
      <c r="D93" s="30" t="str">
        <f t="shared" si="6"/>
        <v>D</v>
      </c>
      <c r="E93" s="448"/>
      <c r="F93" s="449"/>
    </row>
    <row r="94" spans="1:6" ht="15.75" x14ac:dyDescent="0.25">
      <c r="A94" s="28"/>
      <c r="B94" s="28"/>
      <c r="C94" s="37"/>
      <c r="D94" s="28"/>
      <c r="E94" s="448"/>
      <c r="F94" s="449"/>
    </row>
    <row r="95" spans="1:6" ht="15.75" x14ac:dyDescent="0.25">
      <c r="A95" s="28"/>
      <c r="B95" s="37" t="s">
        <v>10</v>
      </c>
      <c r="C95" s="37">
        <f>SUM(C88:C93)</f>
        <v>57</v>
      </c>
      <c r="D95" s="130"/>
      <c r="E95" s="448"/>
      <c r="F95" s="449"/>
    </row>
    <row r="96" spans="1:6" ht="15.75" x14ac:dyDescent="0.25">
      <c r="A96" s="28"/>
      <c r="B96" s="31" t="s">
        <v>52</v>
      </c>
      <c r="C96" s="25">
        <f>(C95/120*100)</f>
        <v>47.5</v>
      </c>
      <c r="D96" s="130" t="str">
        <f t="shared" ref="D96" si="7">IF(C96&gt;=91,"A1",IF(C96&gt;=81,"A2",IF(C96&gt;=71,"B1",IF(C96&gt;=61,"B2",IF(C96&gt;=51,"C1",IF(C96&gt;=41,"C2",IF(C96&gt;=33,"D","E")))))))</f>
        <v>C2</v>
      </c>
      <c r="E96" s="448"/>
      <c r="F96" s="449"/>
    </row>
    <row r="97" spans="1:6" x14ac:dyDescent="0.25">
      <c r="A97" s="440" t="s">
        <v>406</v>
      </c>
      <c r="B97" s="441" t="s">
        <v>407</v>
      </c>
      <c r="C97" s="441"/>
      <c r="D97" s="450" t="s">
        <v>51</v>
      </c>
      <c r="E97" s="451"/>
      <c r="F97" s="452"/>
    </row>
    <row r="98" spans="1:6" x14ac:dyDescent="0.25">
      <c r="A98" s="441"/>
      <c r="B98" s="441"/>
      <c r="C98" s="441"/>
      <c r="D98" s="453"/>
      <c r="E98" s="454"/>
      <c r="F98" s="455"/>
    </row>
    <row r="101" spans="1:6" ht="15.75" x14ac:dyDescent="0.25">
      <c r="A101" s="28"/>
      <c r="B101" s="442" t="s">
        <v>0</v>
      </c>
      <c r="C101" s="442"/>
      <c r="D101" s="442"/>
      <c r="E101" s="442"/>
      <c r="F101" s="442"/>
    </row>
    <row r="102" spans="1:6" ht="15.75" x14ac:dyDescent="0.25">
      <c r="A102" s="28"/>
      <c r="B102" s="442" t="s">
        <v>1</v>
      </c>
      <c r="C102" s="442"/>
      <c r="D102" s="442"/>
      <c r="E102" s="442"/>
      <c r="F102" s="442"/>
    </row>
    <row r="103" spans="1:6" ht="15.75" x14ac:dyDescent="0.25">
      <c r="A103" s="28"/>
      <c r="B103" s="442" t="s">
        <v>2</v>
      </c>
      <c r="C103" s="442"/>
      <c r="D103" s="442"/>
      <c r="E103" s="442"/>
      <c r="F103" s="442"/>
    </row>
    <row r="104" spans="1:6" ht="15.75" x14ac:dyDescent="0.25">
      <c r="A104" s="28"/>
      <c r="B104" s="443" t="s">
        <v>408</v>
      </c>
      <c r="C104" s="443"/>
      <c r="D104" s="443"/>
      <c r="E104" s="443"/>
      <c r="F104" s="443"/>
    </row>
    <row r="105" spans="1:6" ht="15.75" x14ac:dyDescent="0.25">
      <c r="A105" s="28"/>
      <c r="B105" s="442" t="s">
        <v>57</v>
      </c>
      <c r="C105" s="442"/>
      <c r="D105" s="442"/>
      <c r="E105" s="442"/>
      <c r="F105" s="442"/>
    </row>
    <row r="106" spans="1:6" ht="15.75" x14ac:dyDescent="0.25">
      <c r="A106" s="442" t="s">
        <v>61</v>
      </c>
      <c r="B106" s="442"/>
      <c r="C106" s="442"/>
      <c r="D106" s="442"/>
      <c r="E106" s="442"/>
      <c r="F106" s="442"/>
    </row>
    <row r="107" spans="1:6" ht="15.75" x14ac:dyDescent="0.25">
      <c r="A107" s="28" t="s">
        <v>3</v>
      </c>
      <c r="B107" s="446" t="s">
        <v>399</v>
      </c>
      <c r="C107" s="447"/>
      <c r="D107" s="29"/>
      <c r="E107" s="442"/>
      <c r="F107" s="442"/>
    </row>
    <row r="108" spans="1:6" ht="15.75" x14ac:dyDescent="0.25">
      <c r="A108" s="28" t="s">
        <v>4</v>
      </c>
      <c r="B108" s="446" t="s">
        <v>154</v>
      </c>
      <c r="C108" s="447"/>
      <c r="D108" s="28" t="s">
        <v>400</v>
      </c>
      <c r="E108" s="443">
        <v>5</v>
      </c>
      <c r="F108" s="443"/>
    </row>
    <row r="109" spans="1:6" ht="15.75" x14ac:dyDescent="0.25">
      <c r="A109" s="28" t="s">
        <v>401</v>
      </c>
      <c r="B109" s="41" t="s">
        <v>159</v>
      </c>
      <c r="C109" s="42"/>
      <c r="D109" s="28"/>
      <c r="E109" s="37"/>
      <c r="F109" s="37"/>
    </row>
    <row r="110" spans="1:6" ht="15.75" x14ac:dyDescent="0.25">
      <c r="A110" s="28" t="s">
        <v>18</v>
      </c>
      <c r="B110" s="41" t="s">
        <v>162</v>
      </c>
      <c r="C110" s="42"/>
      <c r="D110" s="28" t="s">
        <v>402</v>
      </c>
      <c r="E110" s="36" t="s">
        <v>161</v>
      </c>
      <c r="F110" s="37"/>
    </row>
    <row r="111" spans="1:6" ht="15.75" x14ac:dyDescent="0.25">
      <c r="A111" s="28"/>
      <c r="B111" s="41"/>
      <c r="C111" s="42"/>
      <c r="D111" s="28"/>
      <c r="E111" s="37"/>
      <c r="F111" s="37"/>
    </row>
    <row r="112" spans="1:6" ht="15.75" x14ac:dyDescent="0.25">
      <c r="A112" s="37" t="s">
        <v>8</v>
      </c>
      <c r="B112" s="37" t="s">
        <v>9</v>
      </c>
      <c r="C112" s="37" t="s">
        <v>50</v>
      </c>
      <c r="D112" s="37" t="s">
        <v>20</v>
      </c>
      <c r="E112" s="442" t="s">
        <v>409</v>
      </c>
      <c r="F112" s="442"/>
    </row>
    <row r="113" spans="1:6" ht="15.75" x14ac:dyDescent="0.25">
      <c r="A113" s="37">
        <v>1</v>
      </c>
      <c r="B113" s="36" t="s">
        <v>11</v>
      </c>
      <c r="C113" s="37">
        <v>18</v>
      </c>
      <c r="D113" s="30" t="str">
        <f>IF(C113&gt;=18,"A1",IF(C113&gt;=16,"A2",IF(C113&gt;=14,"B1",IF(C113&gt;=12,"B2",IF(C113&gt;=10,"C1",IF(C113&gt;=8,"C2",IF(C113&gt;=6.5,"D","E")))))))</f>
        <v>A1</v>
      </c>
      <c r="E113" s="456"/>
      <c r="F113" s="457"/>
    </row>
    <row r="114" spans="1:6" ht="15.75" x14ac:dyDescent="0.25">
      <c r="A114" s="37">
        <v>2</v>
      </c>
      <c r="B114" s="36" t="s">
        <v>12</v>
      </c>
      <c r="C114" s="37">
        <v>17</v>
      </c>
      <c r="D114" s="30" t="str">
        <f t="shared" ref="D114:D118" si="8">IF(C114&gt;=18,"A1",IF(C114&gt;=16,"A2",IF(C114&gt;=14,"B1",IF(C114&gt;=12,"B2",IF(C114&gt;=10,"C1",IF(C114&gt;=8,"C2",IF(C114&gt;=6.5,"D","E")))))))</f>
        <v>A2</v>
      </c>
      <c r="E114" s="444"/>
      <c r="F114" s="445"/>
    </row>
    <row r="115" spans="1:6" ht="15.75" x14ac:dyDescent="0.25">
      <c r="A115" s="37">
        <v>3</v>
      </c>
      <c r="B115" s="36" t="s">
        <v>13</v>
      </c>
      <c r="C115" s="37">
        <v>18</v>
      </c>
      <c r="D115" s="30" t="str">
        <f t="shared" si="8"/>
        <v>A1</v>
      </c>
      <c r="E115" s="444" t="s">
        <v>414</v>
      </c>
      <c r="F115" s="445"/>
    </row>
    <row r="116" spans="1:6" ht="15.75" x14ac:dyDescent="0.25">
      <c r="A116" s="37">
        <v>4</v>
      </c>
      <c r="B116" s="36" t="s">
        <v>23</v>
      </c>
      <c r="C116" s="37">
        <v>18</v>
      </c>
      <c r="D116" s="30" t="str">
        <f t="shared" si="8"/>
        <v>A1</v>
      </c>
      <c r="E116" s="444" t="s">
        <v>415</v>
      </c>
      <c r="F116" s="445"/>
    </row>
    <row r="117" spans="1:6" ht="15.75" x14ac:dyDescent="0.25">
      <c r="A117" s="37">
        <v>5</v>
      </c>
      <c r="B117" s="36" t="s">
        <v>39</v>
      </c>
      <c r="C117" s="37">
        <v>18</v>
      </c>
      <c r="D117" s="30" t="str">
        <f t="shared" si="8"/>
        <v>A1</v>
      </c>
      <c r="E117" s="448"/>
      <c r="F117" s="449"/>
    </row>
    <row r="118" spans="1:6" ht="15.75" x14ac:dyDescent="0.25">
      <c r="A118" s="37">
        <v>6</v>
      </c>
      <c r="B118" s="36" t="s">
        <v>40</v>
      </c>
      <c r="C118" s="37">
        <v>19</v>
      </c>
      <c r="D118" s="30" t="str">
        <f t="shared" si="8"/>
        <v>A1</v>
      </c>
      <c r="E118" s="448"/>
      <c r="F118" s="449"/>
    </row>
    <row r="119" spans="1:6" ht="15.75" x14ac:dyDescent="0.25">
      <c r="A119" s="28"/>
      <c r="B119" s="28"/>
      <c r="C119" s="37"/>
      <c r="D119" s="28"/>
      <c r="E119" s="448"/>
      <c r="F119" s="449"/>
    </row>
    <row r="120" spans="1:6" ht="15.75" x14ac:dyDescent="0.25">
      <c r="A120" s="28"/>
      <c r="B120" s="37" t="s">
        <v>10</v>
      </c>
      <c r="C120" s="37">
        <f>SUM(C113:C118)</f>
        <v>108</v>
      </c>
      <c r="D120" s="130"/>
      <c r="E120" s="448"/>
      <c r="F120" s="449"/>
    </row>
    <row r="121" spans="1:6" ht="15.75" x14ac:dyDescent="0.25">
      <c r="A121" s="28"/>
      <c r="B121" s="31" t="s">
        <v>52</v>
      </c>
      <c r="C121" s="25">
        <f>(C120/120*100)</f>
        <v>90</v>
      </c>
      <c r="D121" s="130" t="str">
        <f t="shared" ref="D121" si="9">IF(C121&gt;=91,"A1",IF(C121&gt;=81,"A2",IF(C121&gt;=71,"B1",IF(C121&gt;=61,"B2",IF(C121&gt;=51,"C1",IF(C121&gt;=41,"C2",IF(C121&gt;=33,"D","E")))))))</f>
        <v>A2</v>
      </c>
      <c r="E121" s="448"/>
      <c r="F121" s="449"/>
    </row>
    <row r="122" spans="1:6" x14ac:dyDescent="0.25">
      <c r="A122" s="440" t="s">
        <v>406</v>
      </c>
      <c r="B122" s="441" t="s">
        <v>407</v>
      </c>
      <c r="C122" s="441"/>
      <c r="D122" s="450" t="s">
        <v>51</v>
      </c>
      <c r="E122" s="451"/>
      <c r="F122" s="452"/>
    </row>
    <row r="123" spans="1:6" x14ac:dyDescent="0.25">
      <c r="A123" s="441"/>
      <c r="B123" s="441"/>
      <c r="C123" s="441"/>
      <c r="D123" s="453"/>
      <c r="E123" s="454"/>
      <c r="F123" s="455"/>
    </row>
    <row r="126" spans="1:6" ht="15.75" x14ac:dyDescent="0.25">
      <c r="A126" s="28"/>
      <c r="B126" s="442" t="s">
        <v>0</v>
      </c>
      <c r="C126" s="442"/>
      <c r="D126" s="442"/>
      <c r="E126" s="442"/>
      <c r="F126" s="442"/>
    </row>
    <row r="127" spans="1:6" ht="15.75" x14ac:dyDescent="0.25">
      <c r="A127" s="28"/>
      <c r="B127" s="442" t="s">
        <v>1</v>
      </c>
      <c r="C127" s="442"/>
      <c r="D127" s="442"/>
      <c r="E127" s="442"/>
      <c r="F127" s="442"/>
    </row>
    <row r="128" spans="1:6" ht="15.75" x14ac:dyDescent="0.25">
      <c r="A128" s="28"/>
      <c r="B128" s="442" t="s">
        <v>2</v>
      </c>
      <c r="C128" s="442"/>
      <c r="D128" s="442"/>
      <c r="E128" s="442"/>
      <c r="F128" s="442"/>
    </row>
    <row r="129" spans="1:6" ht="15.75" x14ac:dyDescent="0.25">
      <c r="A129" s="28"/>
      <c r="B129" s="443" t="s">
        <v>398</v>
      </c>
      <c r="C129" s="443"/>
      <c r="D129" s="443"/>
      <c r="E129" s="443"/>
      <c r="F129" s="443"/>
    </row>
    <row r="130" spans="1:6" ht="15.75" x14ac:dyDescent="0.25">
      <c r="A130" s="28"/>
      <c r="B130" s="442" t="s">
        <v>57</v>
      </c>
      <c r="C130" s="442"/>
      <c r="D130" s="442"/>
      <c r="E130" s="442"/>
      <c r="F130" s="442"/>
    </row>
    <row r="131" spans="1:6" ht="15.75" x14ac:dyDescent="0.25">
      <c r="A131" s="442" t="s">
        <v>61</v>
      </c>
      <c r="B131" s="442"/>
      <c r="C131" s="442"/>
      <c r="D131" s="442"/>
      <c r="E131" s="442"/>
      <c r="F131" s="442"/>
    </row>
    <row r="132" spans="1:6" ht="15.75" x14ac:dyDescent="0.25">
      <c r="A132" s="28" t="s">
        <v>3</v>
      </c>
      <c r="B132" s="446" t="s">
        <v>399</v>
      </c>
      <c r="C132" s="447"/>
      <c r="D132" s="29"/>
      <c r="E132" s="442"/>
      <c r="F132" s="442"/>
    </row>
    <row r="133" spans="1:6" ht="15.75" x14ac:dyDescent="0.25">
      <c r="A133" s="28" t="s">
        <v>4</v>
      </c>
      <c r="B133" s="446" t="s">
        <v>416</v>
      </c>
      <c r="C133" s="447"/>
      <c r="D133" s="28" t="s">
        <v>400</v>
      </c>
      <c r="E133" s="443">
        <v>6</v>
      </c>
      <c r="F133" s="443"/>
    </row>
    <row r="134" spans="1:6" ht="15.75" x14ac:dyDescent="0.25">
      <c r="A134" s="28" t="s">
        <v>401</v>
      </c>
      <c r="B134" s="41" t="s">
        <v>170</v>
      </c>
      <c r="C134" s="42"/>
      <c r="D134" s="28"/>
      <c r="E134" s="37"/>
      <c r="F134" s="37"/>
    </row>
    <row r="135" spans="1:6" ht="15.75" x14ac:dyDescent="0.25">
      <c r="A135" s="28" t="s">
        <v>18</v>
      </c>
      <c r="B135" s="41" t="s">
        <v>417</v>
      </c>
      <c r="C135" s="42"/>
      <c r="D135" s="28" t="s">
        <v>418</v>
      </c>
      <c r="E135" s="36" t="s">
        <v>173</v>
      </c>
      <c r="F135" s="37"/>
    </row>
    <row r="136" spans="1:6" ht="15.75" x14ac:dyDescent="0.25">
      <c r="A136" s="28"/>
      <c r="B136" s="41"/>
      <c r="C136" s="42"/>
      <c r="D136" s="28"/>
      <c r="E136" s="37"/>
      <c r="F136" s="37"/>
    </row>
    <row r="137" spans="1:6" ht="15.75" x14ac:dyDescent="0.25">
      <c r="A137" s="37" t="s">
        <v>8</v>
      </c>
      <c r="B137" s="37" t="s">
        <v>9</v>
      </c>
      <c r="C137" s="37" t="s">
        <v>50</v>
      </c>
      <c r="D137" s="37" t="s">
        <v>20</v>
      </c>
      <c r="E137" s="443" t="s">
        <v>409</v>
      </c>
      <c r="F137" s="443"/>
    </row>
    <row r="138" spans="1:6" ht="15.75" x14ac:dyDescent="0.25">
      <c r="A138" s="37">
        <v>1</v>
      </c>
      <c r="B138" s="36" t="s">
        <v>11</v>
      </c>
      <c r="C138" s="37">
        <v>14.5</v>
      </c>
      <c r="D138" s="30" t="str">
        <f>IF(C138&gt;=18,"A1",IF(C138&gt;=16,"A2",IF(C138&gt;=14,"B1",IF(C138&gt;=12,"B2",IF(C138&gt;=10,"C1",IF(C138&gt;=8,"C2",IF(C138&gt;=6.5,"D","E")))))))</f>
        <v>B1</v>
      </c>
      <c r="E138" s="446"/>
      <c r="F138" s="447"/>
    </row>
    <row r="139" spans="1:6" ht="15.75" x14ac:dyDescent="0.25">
      <c r="A139" s="37">
        <v>2</v>
      </c>
      <c r="B139" s="36" t="s">
        <v>12</v>
      </c>
      <c r="C139" s="37">
        <v>15</v>
      </c>
      <c r="D139" s="30" t="str">
        <f t="shared" ref="D139:D143" si="10">IF(C139&gt;=18,"A1",IF(C139&gt;=16,"A2",IF(C139&gt;=14,"B1",IF(C139&gt;=12,"B2",IF(C139&gt;=10,"C1",IF(C139&gt;=8,"C2",IF(C139&gt;=6.5,"D","E")))))))</f>
        <v>B1</v>
      </c>
      <c r="E139" s="448"/>
      <c r="F139" s="449"/>
    </row>
    <row r="140" spans="1:6" ht="15.75" x14ac:dyDescent="0.25">
      <c r="A140" s="37">
        <v>3</v>
      </c>
      <c r="B140" s="36" t="s">
        <v>13</v>
      </c>
      <c r="C140" s="37">
        <v>11</v>
      </c>
      <c r="D140" s="30" t="str">
        <f t="shared" si="10"/>
        <v>C1</v>
      </c>
      <c r="E140" s="444" t="s">
        <v>419</v>
      </c>
      <c r="F140" s="445"/>
    </row>
    <row r="141" spans="1:6" ht="15.75" x14ac:dyDescent="0.25">
      <c r="A141" s="37">
        <v>4</v>
      </c>
      <c r="B141" s="36" t="s">
        <v>23</v>
      </c>
      <c r="C141" s="37">
        <v>16.5</v>
      </c>
      <c r="D141" s="30" t="str">
        <f t="shared" si="10"/>
        <v>A2</v>
      </c>
      <c r="E141" s="444" t="s">
        <v>420</v>
      </c>
      <c r="F141" s="445"/>
    </row>
    <row r="142" spans="1:6" ht="15.75" x14ac:dyDescent="0.25">
      <c r="A142" s="37">
        <v>5</v>
      </c>
      <c r="B142" s="36" t="s">
        <v>39</v>
      </c>
      <c r="C142" s="37">
        <v>16.5</v>
      </c>
      <c r="D142" s="30" t="str">
        <f t="shared" si="10"/>
        <v>A2</v>
      </c>
      <c r="E142" s="448"/>
      <c r="F142" s="449"/>
    </row>
    <row r="143" spans="1:6" ht="15.75" x14ac:dyDescent="0.25">
      <c r="A143" s="37">
        <v>6</v>
      </c>
      <c r="B143" s="36" t="s">
        <v>40</v>
      </c>
      <c r="C143" s="37">
        <v>19</v>
      </c>
      <c r="D143" s="30" t="str">
        <f t="shared" si="10"/>
        <v>A1</v>
      </c>
      <c r="E143" s="448"/>
      <c r="F143" s="449"/>
    </row>
    <row r="144" spans="1:6" ht="15.75" x14ac:dyDescent="0.25">
      <c r="A144" s="28"/>
      <c r="B144" s="28"/>
      <c r="C144" s="37"/>
      <c r="D144" s="28"/>
      <c r="E144" s="448"/>
      <c r="F144" s="449"/>
    </row>
    <row r="145" spans="1:6" ht="15.75" x14ac:dyDescent="0.25">
      <c r="A145" s="28"/>
      <c r="B145" s="37" t="s">
        <v>10</v>
      </c>
      <c r="C145" s="37">
        <f>SUM(C138:C143)</f>
        <v>92.5</v>
      </c>
      <c r="D145" s="130"/>
      <c r="E145" s="448"/>
      <c r="F145" s="449"/>
    </row>
    <row r="146" spans="1:6" ht="15.75" x14ac:dyDescent="0.25">
      <c r="A146" s="28"/>
      <c r="B146" s="31" t="s">
        <v>52</v>
      </c>
      <c r="C146" s="131">
        <f>(C145/120*100)</f>
        <v>77.083333333333343</v>
      </c>
      <c r="D146" s="130" t="str">
        <f t="shared" ref="D146" si="11">IF(C146&gt;=91,"A1",IF(C146&gt;=81,"A2",IF(C146&gt;=71,"B1",IF(C146&gt;=61,"B2",IF(C146&gt;=51,"C1",IF(C146&gt;=41,"C2",IF(C146&gt;=33,"D","E")))))))</f>
        <v>B1</v>
      </c>
      <c r="E146" s="448"/>
      <c r="F146" s="449"/>
    </row>
    <row r="147" spans="1:6" x14ac:dyDescent="0.25">
      <c r="A147" s="440" t="s">
        <v>406</v>
      </c>
      <c r="B147" s="441" t="s">
        <v>407</v>
      </c>
      <c r="C147" s="441"/>
      <c r="D147" s="450" t="s">
        <v>51</v>
      </c>
      <c r="E147" s="451"/>
      <c r="F147" s="452"/>
    </row>
    <row r="148" spans="1:6" x14ac:dyDescent="0.25">
      <c r="A148" s="441"/>
      <c r="B148" s="441"/>
      <c r="C148" s="441"/>
      <c r="D148" s="453"/>
      <c r="E148" s="454"/>
      <c r="F148" s="455"/>
    </row>
    <row r="151" spans="1:6" ht="15.75" x14ac:dyDescent="0.25">
      <c r="A151" s="28"/>
      <c r="B151" s="442" t="s">
        <v>0</v>
      </c>
      <c r="C151" s="442"/>
      <c r="D151" s="442"/>
      <c r="E151" s="442"/>
      <c r="F151" s="442"/>
    </row>
    <row r="152" spans="1:6" ht="15.75" x14ac:dyDescent="0.25">
      <c r="A152" s="28"/>
      <c r="B152" s="442" t="s">
        <v>1</v>
      </c>
      <c r="C152" s="442"/>
      <c r="D152" s="442"/>
      <c r="E152" s="442"/>
      <c r="F152" s="442"/>
    </row>
    <row r="153" spans="1:6" ht="15.75" x14ac:dyDescent="0.25">
      <c r="A153" s="28"/>
      <c r="B153" s="442" t="s">
        <v>2</v>
      </c>
      <c r="C153" s="442"/>
      <c r="D153" s="442"/>
      <c r="E153" s="442"/>
      <c r="F153" s="442"/>
    </row>
    <row r="154" spans="1:6" ht="15.75" x14ac:dyDescent="0.25">
      <c r="A154" s="28"/>
      <c r="B154" s="443" t="s">
        <v>408</v>
      </c>
      <c r="C154" s="443"/>
      <c r="D154" s="443"/>
      <c r="E154" s="443"/>
      <c r="F154" s="443"/>
    </row>
    <row r="155" spans="1:6" ht="15.75" x14ac:dyDescent="0.25">
      <c r="A155" s="28"/>
      <c r="B155" s="442" t="s">
        <v>57</v>
      </c>
      <c r="C155" s="442"/>
      <c r="D155" s="442"/>
      <c r="E155" s="442"/>
      <c r="F155" s="442"/>
    </row>
    <row r="156" spans="1:6" ht="15.75" x14ac:dyDescent="0.25">
      <c r="A156" s="442" t="s">
        <v>61</v>
      </c>
      <c r="B156" s="442"/>
      <c r="C156" s="442"/>
      <c r="D156" s="442"/>
      <c r="E156" s="442"/>
      <c r="F156" s="442"/>
    </row>
    <row r="157" spans="1:6" ht="15.75" x14ac:dyDescent="0.25">
      <c r="A157" s="28" t="s">
        <v>3</v>
      </c>
      <c r="B157" s="446" t="s">
        <v>399</v>
      </c>
      <c r="C157" s="447"/>
      <c r="D157" s="29"/>
      <c r="E157" s="442"/>
      <c r="F157" s="442"/>
    </row>
    <row r="158" spans="1:6" ht="15.75" x14ac:dyDescent="0.25">
      <c r="A158" s="28" t="s">
        <v>4</v>
      </c>
      <c r="B158" s="446" t="s">
        <v>179</v>
      </c>
      <c r="C158" s="447"/>
      <c r="D158" s="28" t="s">
        <v>400</v>
      </c>
      <c r="E158" s="443">
        <v>7</v>
      </c>
      <c r="F158" s="443"/>
    </row>
    <row r="159" spans="1:6" ht="15.75" x14ac:dyDescent="0.25">
      <c r="A159" s="28" t="s">
        <v>401</v>
      </c>
      <c r="B159" s="41" t="s">
        <v>180</v>
      </c>
      <c r="C159" s="42"/>
      <c r="D159" s="28"/>
      <c r="E159" s="37"/>
      <c r="F159" s="37"/>
    </row>
    <row r="160" spans="1:6" ht="15.75" x14ac:dyDescent="0.25">
      <c r="A160" s="28" t="s">
        <v>18</v>
      </c>
      <c r="B160" s="41" t="s">
        <v>183</v>
      </c>
      <c r="C160" s="42"/>
      <c r="D160" s="28" t="s">
        <v>402</v>
      </c>
      <c r="E160" s="36" t="s">
        <v>182</v>
      </c>
      <c r="F160" s="37"/>
    </row>
    <row r="161" spans="1:6" ht="15.75" x14ac:dyDescent="0.25">
      <c r="A161" s="28"/>
      <c r="B161" s="41"/>
      <c r="C161" s="42"/>
      <c r="D161" s="28"/>
      <c r="E161" s="37"/>
      <c r="F161" s="37"/>
    </row>
    <row r="162" spans="1:6" ht="15.75" x14ac:dyDescent="0.25">
      <c r="A162" s="37" t="s">
        <v>8</v>
      </c>
      <c r="B162" s="37" t="s">
        <v>9</v>
      </c>
      <c r="C162" s="37" t="s">
        <v>50</v>
      </c>
      <c r="D162" s="37" t="s">
        <v>20</v>
      </c>
      <c r="E162" s="442" t="s">
        <v>403</v>
      </c>
      <c r="F162" s="442"/>
    </row>
    <row r="163" spans="1:6" ht="15.75" x14ac:dyDescent="0.25">
      <c r="A163" s="37">
        <v>1</v>
      </c>
      <c r="B163" s="36" t="s">
        <v>11</v>
      </c>
      <c r="C163" s="37">
        <v>10.5</v>
      </c>
      <c r="D163" s="30" t="str">
        <f>IF(C163&gt;=18,"A1",IF(C163&gt;=16,"A2",IF(C163&gt;=14,"B1",IF(C163&gt;=12,"B2",IF(C163&gt;=10,"C1",IF(C163&gt;=8,"C2",IF(C163&gt;=6.5,"D","E")))))))</f>
        <v>C1</v>
      </c>
      <c r="E163" s="446"/>
      <c r="F163" s="447"/>
    </row>
    <row r="164" spans="1:6" ht="15.75" x14ac:dyDescent="0.25">
      <c r="A164" s="37">
        <v>2</v>
      </c>
      <c r="B164" s="36" t="s">
        <v>12</v>
      </c>
      <c r="C164" s="37">
        <v>14</v>
      </c>
      <c r="D164" s="30" t="str">
        <f t="shared" ref="D164:D168" si="12">IF(C164&gt;=18,"A1",IF(C164&gt;=16,"A2",IF(C164&gt;=14,"B1",IF(C164&gt;=12,"B2",IF(C164&gt;=10,"C1",IF(C164&gt;=8,"C2",IF(C164&gt;=6.5,"D","E")))))))</f>
        <v>B1</v>
      </c>
      <c r="E164" s="448"/>
      <c r="F164" s="449"/>
    </row>
    <row r="165" spans="1:6" ht="15.75" x14ac:dyDescent="0.25">
      <c r="A165" s="37">
        <v>3</v>
      </c>
      <c r="B165" s="36" t="s">
        <v>13</v>
      </c>
      <c r="C165" s="37">
        <v>11</v>
      </c>
      <c r="D165" s="30" t="str">
        <f t="shared" si="12"/>
        <v>C1</v>
      </c>
      <c r="E165" s="444" t="s">
        <v>404</v>
      </c>
      <c r="F165" s="445"/>
    </row>
    <row r="166" spans="1:6" ht="15.75" x14ac:dyDescent="0.25">
      <c r="A166" s="37">
        <v>4</v>
      </c>
      <c r="B166" s="36" t="s">
        <v>23</v>
      </c>
      <c r="C166" s="37">
        <v>12.5</v>
      </c>
      <c r="D166" s="30" t="str">
        <f t="shared" si="12"/>
        <v>B2</v>
      </c>
      <c r="E166" s="444" t="s">
        <v>405</v>
      </c>
      <c r="F166" s="445"/>
    </row>
    <row r="167" spans="1:6" ht="15.75" x14ac:dyDescent="0.25">
      <c r="A167" s="37">
        <v>5</v>
      </c>
      <c r="B167" s="36" t="s">
        <v>39</v>
      </c>
      <c r="C167" s="37">
        <v>16.5</v>
      </c>
      <c r="D167" s="30" t="str">
        <f t="shared" si="12"/>
        <v>A2</v>
      </c>
      <c r="E167" s="448"/>
      <c r="F167" s="449"/>
    </row>
    <row r="168" spans="1:6" ht="15.75" x14ac:dyDescent="0.25">
      <c r="A168" s="37">
        <v>6</v>
      </c>
      <c r="B168" s="36" t="s">
        <v>40</v>
      </c>
      <c r="C168" s="37">
        <v>15</v>
      </c>
      <c r="D168" s="30" t="str">
        <f t="shared" si="12"/>
        <v>B1</v>
      </c>
      <c r="E168" s="448"/>
      <c r="F168" s="449"/>
    </row>
    <row r="169" spans="1:6" ht="15.75" x14ac:dyDescent="0.25">
      <c r="A169" s="28"/>
      <c r="B169" s="28"/>
      <c r="C169" s="37"/>
      <c r="D169" s="28"/>
      <c r="E169" s="448"/>
      <c r="F169" s="449"/>
    </row>
    <row r="170" spans="1:6" ht="15.75" x14ac:dyDescent="0.25">
      <c r="A170" s="28"/>
      <c r="B170" s="37" t="s">
        <v>10</v>
      </c>
      <c r="C170" s="37">
        <f>SUM(C163:C168)</f>
        <v>79.5</v>
      </c>
      <c r="D170" s="130"/>
      <c r="E170" s="448"/>
      <c r="F170" s="449"/>
    </row>
    <row r="171" spans="1:6" ht="15.75" x14ac:dyDescent="0.25">
      <c r="A171" s="28"/>
      <c r="B171" s="31" t="s">
        <v>52</v>
      </c>
      <c r="C171" s="131">
        <f>(C170/120*100)</f>
        <v>66.25</v>
      </c>
      <c r="D171" s="130" t="str">
        <f t="shared" ref="D171" si="13">IF(C171&gt;=91,"A1",IF(C171&gt;=81,"A2",IF(C171&gt;=71,"B1",IF(C171&gt;=61,"B2",IF(C171&gt;=51,"C1",IF(C171&gt;=41,"C2",IF(C171&gt;=33,"D","E")))))))</f>
        <v>B2</v>
      </c>
      <c r="E171" s="448"/>
      <c r="F171" s="449"/>
    </row>
    <row r="172" spans="1:6" x14ac:dyDescent="0.25">
      <c r="A172" s="440" t="s">
        <v>406</v>
      </c>
      <c r="B172" s="441" t="s">
        <v>407</v>
      </c>
      <c r="C172" s="441"/>
      <c r="D172" s="450" t="s">
        <v>51</v>
      </c>
      <c r="E172" s="451"/>
      <c r="F172" s="452"/>
    </row>
    <row r="173" spans="1:6" x14ac:dyDescent="0.25">
      <c r="A173" s="441"/>
      <c r="B173" s="441"/>
      <c r="C173" s="441"/>
      <c r="D173" s="453"/>
      <c r="E173" s="454"/>
      <c r="F173" s="455"/>
    </row>
    <row r="176" spans="1:6" ht="15.75" x14ac:dyDescent="0.25">
      <c r="A176" s="28"/>
      <c r="B176" s="442" t="s">
        <v>0</v>
      </c>
      <c r="C176" s="442"/>
      <c r="D176" s="442"/>
      <c r="E176" s="442"/>
      <c r="F176" s="442"/>
    </row>
    <row r="177" spans="1:6" ht="15.75" x14ac:dyDescent="0.25">
      <c r="A177" s="28"/>
      <c r="B177" s="442" t="s">
        <v>1</v>
      </c>
      <c r="C177" s="442"/>
      <c r="D177" s="442"/>
      <c r="E177" s="442"/>
      <c r="F177" s="442"/>
    </row>
    <row r="178" spans="1:6" ht="15.75" x14ac:dyDescent="0.25">
      <c r="A178" s="28"/>
      <c r="B178" s="442" t="s">
        <v>2</v>
      </c>
      <c r="C178" s="442"/>
      <c r="D178" s="442"/>
      <c r="E178" s="442"/>
      <c r="F178" s="442"/>
    </row>
    <row r="179" spans="1:6" ht="15.75" x14ac:dyDescent="0.25">
      <c r="A179" s="28"/>
      <c r="B179" s="443" t="s">
        <v>421</v>
      </c>
      <c r="C179" s="443"/>
      <c r="D179" s="443"/>
      <c r="E179" s="443"/>
      <c r="F179" s="443"/>
    </row>
    <row r="180" spans="1:6" ht="15.75" x14ac:dyDescent="0.25">
      <c r="A180" s="28"/>
      <c r="B180" s="442" t="s">
        <v>57</v>
      </c>
      <c r="C180" s="442"/>
      <c r="D180" s="442"/>
      <c r="E180" s="442"/>
      <c r="F180" s="442"/>
    </row>
    <row r="181" spans="1:6" ht="15.75" x14ac:dyDescent="0.25">
      <c r="A181" s="442" t="s">
        <v>61</v>
      </c>
      <c r="B181" s="442"/>
      <c r="C181" s="442"/>
      <c r="D181" s="442"/>
      <c r="E181" s="442"/>
      <c r="F181" s="442"/>
    </row>
    <row r="182" spans="1:6" ht="15.75" x14ac:dyDescent="0.25">
      <c r="A182" s="28" t="s">
        <v>3</v>
      </c>
      <c r="B182" s="446" t="s">
        <v>399</v>
      </c>
      <c r="C182" s="447"/>
      <c r="D182" s="29"/>
      <c r="E182" s="442"/>
      <c r="F182" s="442"/>
    </row>
    <row r="183" spans="1:6" ht="15.75" x14ac:dyDescent="0.25">
      <c r="A183" s="28" t="s">
        <v>4</v>
      </c>
      <c r="B183" s="446" t="s">
        <v>191</v>
      </c>
      <c r="C183" s="447"/>
      <c r="D183" s="28" t="s">
        <v>400</v>
      </c>
      <c r="E183" s="443">
        <v>8</v>
      </c>
      <c r="F183" s="443"/>
    </row>
    <row r="184" spans="1:6" ht="15.75" x14ac:dyDescent="0.25">
      <c r="A184" s="28" t="s">
        <v>401</v>
      </c>
      <c r="B184" s="41" t="s">
        <v>192</v>
      </c>
      <c r="C184" s="42"/>
      <c r="D184" s="28"/>
      <c r="E184" s="37"/>
      <c r="F184" s="37"/>
    </row>
    <row r="185" spans="1:6" ht="15.75" x14ac:dyDescent="0.25">
      <c r="A185" s="28" t="s">
        <v>18</v>
      </c>
      <c r="B185" s="41" t="s">
        <v>195</v>
      </c>
      <c r="C185" s="42"/>
      <c r="D185" s="28" t="s">
        <v>402</v>
      </c>
      <c r="E185" s="36" t="s">
        <v>194</v>
      </c>
      <c r="F185" s="37"/>
    </row>
    <row r="186" spans="1:6" ht="15.75" x14ac:dyDescent="0.25">
      <c r="A186" s="28"/>
      <c r="B186" s="41"/>
      <c r="C186" s="42"/>
      <c r="D186" s="28"/>
      <c r="E186" s="37"/>
      <c r="F186" s="37"/>
    </row>
    <row r="187" spans="1:6" ht="15.75" x14ac:dyDescent="0.25">
      <c r="A187" s="37" t="s">
        <v>8</v>
      </c>
      <c r="B187" s="37" t="s">
        <v>9</v>
      </c>
      <c r="C187" s="37" t="s">
        <v>50</v>
      </c>
      <c r="D187" s="37" t="s">
        <v>20</v>
      </c>
      <c r="E187" s="442" t="s">
        <v>403</v>
      </c>
      <c r="F187" s="442"/>
    </row>
    <row r="188" spans="1:6" ht="15.75" x14ac:dyDescent="0.25">
      <c r="A188" s="37">
        <v>1</v>
      </c>
      <c r="B188" s="36" t="s">
        <v>11</v>
      </c>
      <c r="C188" s="37">
        <v>10.5</v>
      </c>
      <c r="D188" s="30" t="str">
        <f>IF(C188&gt;=18,"A1",IF(C188&gt;=16,"A2",IF(C188&gt;=14,"B1",IF(C188&gt;=12,"B2",IF(C188&gt;=10,"C1",IF(C188&gt;=8,"C2",IF(C188&gt;=6.5,"D","E")))))))</f>
        <v>C1</v>
      </c>
      <c r="E188" s="446"/>
      <c r="F188" s="447"/>
    </row>
    <row r="189" spans="1:6" ht="15.75" x14ac:dyDescent="0.25">
      <c r="A189" s="37">
        <v>2</v>
      </c>
      <c r="B189" s="36" t="s">
        <v>12</v>
      </c>
      <c r="C189" s="37">
        <v>11.5</v>
      </c>
      <c r="D189" s="30" t="str">
        <f t="shared" ref="D189:D193" si="14">IF(C189&gt;=18,"A1",IF(C189&gt;=16,"A2",IF(C189&gt;=14,"B1",IF(C189&gt;=12,"B2",IF(C189&gt;=10,"C1",IF(C189&gt;=8,"C2",IF(C189&gt;=6.5,"D","E")))))))</f>
        <v>C1</v>
      </c>
      <c r="E189" s="448"/>
      <c r="F189" s="449"/>
    </row>
    <row r="190" spans="1:6" ht="15.75" x14ac:dyDescent="0.25">
      <c r="A190" s="37">
        <v>3</v>
      </c>
      <c r="B190" s="36" t="s">
        <v>13</v>
      </c>
      <c r="C190" s="37">
        <v>8.5</v>
      </c>
      <c r="D190" s="30" t="str">
        <f t="shared" si="14"/>
        <v>C2</v>
      </c>
      <c r="E190" s="444" t="s">
        <v>404</v>
      </c>
      <c r="F190" s="445"/>
    </row>
    <row r="191" spans="1:6" ht="15.75" x14ac:dyDescent="0.25">
      <c r="A191" s="37">
        <v>4</v>
      </c>
      <c r="B191" s="36" t="s">
        <v>23</v>
      </c>
      <c r="C191" s="37">
        <v>13.5</v>
      </c>
      <c r="D191" s="30" t="str">
        <f t="shared" si="14"/>
        <v>B2</v>
      </c>
      <c r="E191" s="444" t="s">
        <v>405</v>
      </c>
      <c r="F191" s="445"/>
    </row>
    <row r="192" spans="1:6" ht="15.75" x14ac:dyDescent="0.25">
      <c r="A192" s="37">
        <v>5</v>
      </c>
      <c r="B192" s="36" t="s">
        <v>39</v>
      </c>
      <c r="C192" s="37">
        <v>13.5</v>
      </c>
      <c r="D192" s="30" t="str">
        <f t="shared" si="14"/>
        <v>B2</v>
      </c>
      <c r="E192" s="448"/>
      <c r="F192" s="449"/>
    </row>
    <row r="193" spans="1:6" ht="15.75" x14ac:dyDescent="0.25">
      <c r="A193" s="37">
        <v>6</v>
      </c>
      <c r="B193" s="36" t="s">
        <v>40</v>
      </c>
      <c r="C193" s="37">
        <v>17</v>
      </c>
      <c r="D193" s="30" t="str">
        <f t="shared" si="14"/>
        <v>A2</v>
      </c>
      <c r="E193" s="448"/>
      <c r="F193" s="449"/>
    </row>
    <row r="194" spans="1:6" ht="15.75" x14ac:dyDescent="0.25">
      <c r="A194" s="28"/>
      <c r="B194" s="28"/>
      <c r="C194" s="37"/>
      <c r="D194" s="28"/>
      <c r="E194" s="448"/>
      <c r="F194" s="449"/>
    </row>
    <row r="195" spans="1:6" ht="15.75" x14ac:dyDescent="0.25">
      <c r="A195" s="28"/>
      <c r="B195" s="37" t="s">
        <v>10</v>
      </c>
      <c r="C195" s="37">
        <f>SUM(C188:C193)</f>
        <v>74.5</v>
      </c>
      <c r="D195" s="130"/>
      <c r="E195" s="448"/>
      <c r="F195" s="449"/>
    </row>
    <row r="196" spans="1:6" ht="15.75" x14ac:dyDescent="0.25">
      <c r="A196" s="28"/>
      <c r="B196" s="31" t="s">
        <v>52</v>
      </c>
      <c r="C196" s="131">
        <f>(C195/120*100)</f>
        <v>62.083333333333336</v>
      </c>
      <c r="D196" s="130" t="str">
        <f t="shared" ref="D196" si="15">IF(C196&gt;=91,"A1",IF(C196&gt;=81,"A2",IF(C196&gt;=71,"B1",IF(C196&gt;=61,"B2",IF(C196&gt;=51,"C1",IF(C196&gt;=41,"C2",IF(C196&gt;=33,"D","E")))))))</f>
        <v>B2</v>
      </c>
      <c r="E196" s="448"/>
      <c r="F196" s="449"/>
    </row>
    <row r="197" spans="1:6" x14ac:dyDescent="0.25">
      <c r="A197" s="440" t="s">
        <v>406</v>
      </c>
      <c r="B197" s="441" t="s">
        <v>407</v>
      </c>
      <c r="C197" s="441"/>
      <c r="D197" s="450" t="s">
        <v>51</v>
      </c>
      <c r="E197" s="451"/>
      <c r="F197" s="452"/>
    </row>
    <row r="198" spans="1:6" x14ac:dyDescent="0.25">
      <c r="A198" s="441"/>
      <c r="B198" s="441"/>
      <c r="C198" s="441"/>
      <c r="D198" s="453"/>
      <c r="E198" s="454"/>
      <c r="F198" s="455"/>
    </row>
    <row r="201" spans="1:6" ht="15.75" x14ac:dyDescent="0.25">
      <c r="A201" s="28"/>
      <c r="B201" s="442" t="s">
        <v>0</v>
      </c>
      <c r="C201" s="442"/>
      <c r="D201" s="442"/>
      <c r="E201" s="442"/>
      <c r="F201" s="442"/>
    </row>
    <row r="202" spans="1:6" ht="15.75" x14ac:dyDescent="0.25">
      <c r="A202" s="28"/>
      <c r="B202" s="442" t="s">
        <v>1</v>
      </c>
      <c r="C202" s="442"/>
      <c r="D202" s="442"/>
      <c r="E202" s="442"/>
      <c r="F202" s="442"/>
    </row>
    <row r="203" spans="1:6" ht="15.75" x14ac:dyDescent="0.25">
      <c r="A203" s="28"/>
      <c r="B203" s="442" t="s">
        <v>2</v>
      </c>
      <c r="C203" s="442"/>
      <c r="D203" s="442"/>
      <c r="E203" s="442"/>
      <c r="F203" s="442"/>
    </row>
    <row r="204" spans="1:6" ht="15.75" x14ac:dyDescent="0.25">
      <c r="A204" s="28"/>
      <c r="B204" s="443" t="s">
        <v>408</v>
      </c>
      <c r="C204" s="443"/>
      <c r="D204" s="443"/>
      <c r="E204" s="443"/>
      <c r="F204" s="443"/>
    </row>
    <row r="205" spans="1:6" ht="15.75" x14ac:dyDescent="0.25">
      <c r="A205" s="28"/>
      <c r="B205" s="442" t="s">
        <v>57</v>
      </c>
      <c r="C205" s="442"/>
      <c r="D205" s="442"/>
      <c r="E205" s="442"/>
      <c r="F205" s="442"/>
    </row>
    <row r="206" spans="1:6" ht="15.75" x14ac:dyDescent="0.25">
      <c r="A206" s="442" t="s">
        <v>61</v>
      </c>
      <c r="B206" s="442"/>
      <c r="C206" s="442"/>
      <c r="D206" s="442"/>
      <c r="E206" s="442"/>
      <c r="F206" s="442"/>
    </row>
    <row r="207" spans="1:6" ht="15.75" x14ac:dyDescent="0.25">
      <c r="A207" s="28" t="s">
        <v>3</v>
      </c>
      <c r="B207" s="446" t="s">
        <v>399</v>
      </c>
      <c r="C207" s="447"/>
      <c r="D207" s="29"/>
      <c r="E207" s="442"/>
      <c r="F207" s="442"/>
    </row>
    <row r="208" spans="1:6" ht="15.75" x14ac:dyDescent="0.25">
      <c r="A208" s="28" t="s">
        <v>4</v>
      </c>
      <c r="B208" s="446" t="s">
        <v>202</v>
      </c>
      <c r="C208" s="447"/>
      <c r="D208" s="28" t="s">
        <v>400</v>
      </c>
      <c r="E208" s="443">
        <v>9</v>
      </c>
      <c r="F208" s="443"/>
    </row>
    <row r="209" spans="1:6" ht="15.75" x14ac:dyDescent="0.25">
      <c r="A209" s="28" t="s">
        <v>401</v>
      </c>
      <c r="B209" s="41" t="s">
        <v>203</v>
      </c>
      <c r="C209" s="42"/>
      <c r="D209" s="28"/>
      <c r="E209" s="37"/>
      <c r="F209" s="37"/>
    </row>
    <row r="210" spans="1:6" ht="15.75" x14ac:dyDescent="0.25">
      <c r="A210" s="28" t="s">
        <v>18</v>
      </c>
      <c r="B210" s="41" t="s">
        <v>206</v>
      </c>
      <c r="C210" s="42"/>
      <c r="D210" s="28" t="s">
        <v>402</v>
      </c>
      <c r="E210" s="37" t="s">
        <v>205</v>
      </c>
      <c r="F210" s="37"/>
    </row>
    <row r="211" spans="1:6" ht="15.75" x14ac:dyDescent="0.25">
      <c r="A211" s="28"/>
      <c r="B211" s="41"/>
      <c r="C211" s="42"/>
      <c r="D211" s="28"/>
      <c r="E211" s="37"/>
      <c r="F211" s="37"/>
    </row>
    <row r="212" spans="1:6" ht="15.75" x14ac:dyDescent="0.25">
      <c r="A212" s="37" t="s">
        <v>8</v>
      </c>
      <c r="B212" s="37" t="s">
        <v>9</v>
      </c>
      <c r="C212" s="37" t="s">
        <v>50</v>
      </c>
      <c r="D212" s="37" t="s">
        <v>20</v>
      </c>
      <c r="E212" s="442" t="s">
        <v>409</v>
      </c>
      <c r="F212" s="442"/>
    </row>
    <row r="213" spans="1:6" ht="15.75" x14ac:dyDescent="0.25">
      <c r="A213" s="37">
        <v>1</v>
      </c>
      <c r="B213" s="36" t="s">
        <v>11</v>
      </c>
      <c r="C213" s="37">
        <v>9.5</v>
      </c>
      <c r="D213" s="30" t="str">
        <f>IF(C213&gt;=18,"A1",IF(C213&gt;=16,"A2",IF(C213&gt;=14,"B1",IF(C213&gt;=12,"B2",IF(C213&gt;=10,"C1",IF(C213&gt;=8,"C2",IF(C213&gt;=6.5,"D","E")))))))</f>
        <v>C2</v>
      </c>
      <c r="E213" s="456"/>
      <c r="F213" s="457"/>
    </row>
    <row r="214" spans="1:6" ht="15.75" x14ac:dyDescent="0.25">
      <c r="A214" s="37">
        <v>2</v>
      </c>
      <c r="B214" s="36" t="s">
        <v>12</v>
      </c>
      <c r="C214" s="37">
        <v>11</v>
      </c>
      <c r="D214" s="30" t="str">
        <f t="shared" ref="D214:D218" si="16">IF(C214&gt;=18,"A1",IF(C214&gt;=16,"A2",IF(C214&gt;=14,"B1",IF(C214&gt;=12,"B2",IF(C214&gt;=10,"C1",IF(C214&gt;=8,"C2",IF(C214&gt;=6.5,"D","E")))))))</f>
        <v>C1</v>
      </c>
      <c r="E214" s="444"/>
      <c r="F214" s="445"/>
    </row>
    <row r="215" spans="1:6" ht="15.75" x14ac:dyDescent="0.25">
      <c r="A215" s="37">
        <v>3</v>
      </c>
      <c r="B215" s="36" t="s">
        <v>13</v>
      </c>
      <c r="C215" s="37">
        <v>7</v>
      </c>
      <c r="D215" s="30" t="str">
        <f t="shared" si="16"/>
        <v>D</v>
      </c>
      <c r="E215" s="444" t="s">
        <v>410</v>
      </c>
      <c r="F215" s="445"/>
    </row>
    <row r="216" spans="1:6" ht="15.75" x14ac:dyDescent="0.25">
      <c r="A216" s="37">
        <v>4</v>
      </c>
      <c r="B216" s="36" t="s">
        <v>23</v>
      </c>
      <c r="C216" s="37">
        <v>10.5</v>
      </c>
      <c r="D216" s="30" t="str">
        <f t="shared" si="16"/>
        <v>C1</v>
      </c>
      <c r="E216" s="448"/>
      <c r="F216" s="449"/>
    </row>
    <row r="217" spans="1:6" ht="15.75" x14ac:dyDescent="0.25">
      <c r="A217" s="37">
        <v>5</v>
      </c>
      <c r="B217" s="36" t="s">
        <v>39</v>
      </c>
      <c r="C217" s="37">
        <v>7.5</v>
      </c>
      <c r="D217" s="30" t="str">
        <f t="shared" si="16"/>
        <v>D</v>
      </c>
      <c r="E217" s="448"/>
      <c r="F217" s="449"/>
    </row>
    <row r="218" spans="1:6" ht="15.75" x14ac:dyDescent="0.25">
      <c r="A218" s="37">
        <v>6</v>
      </c>
      <c r="B218" s="36" t="s">
        <v>40</v>
      </c>
      <c r="C218" s="37">
        <v>7</v>
      </c>
      <c r="D218" s="30" t="str">
        <f t="shared" si="16"/>
        <v>D</v>
      </c>
      <c r="E218" s="448"/>
      <c r="F218" s="449"/>
    </row>
    <row r="219" spans="1:6" ht="15.75" x14ac:dyDescent="0.25">
      <c r="A219" s="28"/>
      <c r="B219" s="28"/>
      <c r="C219" s="37"/>
      <c r="D219" s="28"/>
      <c r="E219" s="448"/>
      <c r="F219" s="449"/>
    </row>
    <row r="220" spans="1:6" ht="15.75" x14ac:dyDescent="0.25">
      <c r="A220" s="28"/>
      <c r="B220" s="37" t="s">
        <v>10</v>
      </c>
      <c r="C220" s="37">
        <f>SUM(C213:C218)</f>
        <v>52.5</v>
      </c>
      <c r="D220" s="130"/>
      <c r="E220" s="448"/>
      <c r="F220" s="449"/>
    </row>
    <row r="221" spans="1:6" ht="15.75" x14ac:dyDescent="0.25">
      <c r="A221" s="28"/>
      <c r="B221" s="31" t="s">
        <v>52</v>
      </c>
      <c r="C221" s="131">
        <f>(C220/120*100)</f>
        <v>43.75</v>
      </c>
      <c r="D221" s="130" t="str">
        <f t="shared" ref="D221" si="17">IF(C221&gt;=91,"A1",IF(C221&gt;=81,"A2",IF(C221&gt;=71,"B1",IF(C221&gt;=61,"B2",IF(C221&gt;=51,"C1",IF(C221&gt;=41,"C2",IF(C221&gt;=33,"D","E")))))))</f>
        <v>C2</v>
      </c>
      <c r="E221" s="448"/>
      <c r="F221" s="449"/>
    </row>
    <row r="222" spans="1:6" x14ac:dyDescent="0.25">
      <c r="A222" s="440" t="s">
        <v>406</v>
      </c>
      <c r="B222" s="441" t="s">
        <v>407</v>
      </c>
      <c r="C222" s="441"/>
      <c r="D222" s="450" t="s">
        <v>51</v>
      </c>
      <c r="E222" s="451"/>
      <c r="F222" s="452"/>
    </row>
    <row r="223" spans="1:6" x14ac:dyDescent="0.25">
      <c r="A223" s="441"/>
      <c r="B223" s="441"/>
      <c r="C223" s="441"/>
      <c r="D223" s="453"/>
      <c r="E223" s="454"/>
      <c r="F223" s="455"/>
    </row>
    <row r="226" spans="1:6" ht="15.75" x14ac:dyDescent="0.25">
      <c r="A226" s="28"/>
      <c r="B226" s="442" t="s">
        <v>0</v>
      </c>
      <c r="C226" s="442"/>
      <c r="D226" s="442"/>
      <c r="E226" s="442"/>
      <c r="F226" s="442"/>
    </row>
    <row r="227" spans="1:6" ht="15.75" x14ac:dyDescent="0.25">
      <c r="A227" s="28"/>
      <c r="B227" s="442" t="s">
        <v>1</v>
      </c>
      <c r="C227" s="442"/>
      <c r="D227" s="442"/>
      <c r="E227" s="442"/>
      <c r="F227" s="442"/>
    </row>
    <row r="228" spans="1:6" ht="15.75" x14ac:dyDescent="0.25">
      <c r="A228" s="28"/>
      <c r="B228" s="442" t="s">
        <v>2</v>
      </c>
      <c r="C228" s="442"/>
      <c r="D228" s="442"/>
      <c r="E228" s="442"/>
      <c r="F228" s="442"/>
    </row>
    <row r="229" spans="1:6" ht="15.75" x14ac:dyDescent="0.25">
      <c r="A229" s="28"/>
      <c r="B229" s="443" t="s">
        <v>408</v>
      </c>
      <c r="C229" s="443"/>
      <c r="D229" s="443"/>
      <c r="E229" s="443"/>
      <c r="F229" s="443"/>
    </row>
    <row r="230" spans="1:6" ht="15.75" x14ac:dyDescent="0.25">
      <c r="A230" s="28"/>
      <c r="B230" s="442" t="s">
        <v>57</v>
      </c>
      <c r="C230" s="442"/>
      <c r="D230" s="442"/>
      <c r="E230" s="442"/>
      <c r="F230" s="442"/>
    </row>
    <row r="231" spans="1:6" ht="15.75" x14ac:dyDescent="0.25">
      <c r="A231" s="442" t="s">
        <v>61</v>
      </c>
      <c r="B231" s="442"/>
      <c r="C231" s="442"/>
      <c r="D231" s="442"/>
      <c r="E231" s="442"/>
      <c r="F231" s="442"/>
    </row>
    <row r="232" spans="1:6" ht="15.75" x14ac:dyDescent="0.25">
      <c r="A232" s="28" t="s">
        <v>3</v>
      </c>
      <c r="B232" s="446" t="s">
        <v>399</v>
      </c>
      <c r="C232" s="447"/>
      <c r="D232" s="29"/>
      <c r="E232" s="442"/>
      <c r="F232" s="442"/>
    </row>
    <row r="233" spans="1:6" ht="15.75" x14ac:dyDescent="0.25">
      <c r="A233" s="28" t="s">
        <v>4</v>
      </c>
      <c r="B233" s="446" t="s">
        <v>213</v>
      </c>
      <c r="C233" s="447"/>
      <c r="D233" s="28" t="s">
        <v>400</v>
      </c>
      <c r="E233" s="443">
        <v>10</v>
      </c>
      <c r="F233" s="443"/>
    </row>
    <row r="234" spans="1:6" ht="15.75" x14ac:dyDescent="0.25">
      <c r="A234" s="28" t="s">
        <v>401</v>
      </c>
      <c r="B234" s="41" t="s">
        <v>214</v>
      </c>
      <c r="C234" s="42"/>
      <c r="D234" s="28"/>
      <c r="E234" s="37"/>
      <c r="F234" s="37"/>
    </row>
    <row r="235" spans="1:6" ht="15.75" x14ac:dyDescent="0.25">
      <c r="A235" s="28" t="s">
        <v>18</v>
      </c>
      <c r="B235" s="41" t="s">
        <v>217</v>
      </c>
      <c r="C235" s="42"/>
      <c r="D235" s="28" t="s">
        <v>402</v>
      </c>
      <c r="E235" s="36" t="s">
        <v>216</v>
      </c>
      <c r="F235" s="37"/>
    </row>
    <row r="236" spans="1:6" ht="15.75" x14ac:dyDescent="0.25">
      <c r="A236" s="28"/>
      <c r="B236" s="41"/>
      <c r="C236" s="42"/>
      <c r="D236" s="28"/>
      <c r="E236" s="37"/>
      <c r="F236" s="37"/>
    </row>
    <row r="237" spans="1:6" ht="15.75" x14ac:dyDescent="0.25">
      <c r="A237" s="37" t="s">
        <v>8</v>
      </c>
      <c r="B237" s="37" t="s">
        <v>9</v>
      </c>
      <c r="C237" s="37" t="s">
        <v>50</v>
      </c>
      <c r="D237" s="37" t="s">
        <v>20</v>
      </c>
      <c r="E237" s="442" t="s">
        <v>409</v>
      </c>
      <c r="F237" s="442"/>
    </row>
    <row r="238" spans="1:6" ht="15.75" x14ac:dyDescent="0.25">
      <c r="A238" s="37">
        <v>1</v>
      </c>
      <c r="B238" s="36" t="s">
        <v>11</v>
      </c>
      <c r="C238" s="37">
        <v>8</v>
      </c>
      <c r="D238" s="30" t="str">
        <f>IF(C238&gt;=18,"A1",IF(C238&gt;=16,"A2",IF(C238&gt;=14,"B1",IF(C238&gt;=12,"B2",IF(C238&gt;=10,"C1",IF(C238&gt;=8,"C2",IF(C238&gt;=6.5,"D","E")))))))</f>
        <v>C2</v>
      </c>
      <c r="E238" s="456"/>
      <c r="F238" s="457"/>
    </row>
    <row r="239" spans="1:6" ht="15.75" x14ac:dyDescent="0.25">
      <c r="A239" s="37">
        <v>2</v>
      </c>
      <c r="B239" s="36" t="s">
        <v>12</v>
      </c>
      <c r="C239" s="37">
        <v>9</v>
      </c>
      <c r="D239" s="30" t="str">
        <f t="shared" ref="D239:D243" si="18">IF(C239&gt;=18,"A1",IF(C239&gt;=16,"A2",IF(C239&gt;=14,"B1",IF(C239&gt;=12,"B2",IF(C239&gt;=10,"C1",IF(C239&gt;=8,"C2",IF(C239&gt;=6.5,"D","E")))))))</f>
        <v>C2</v>
      </c>
      <c r="E239" s="444"/>
      <c r="F239" s="445"/>
    </row>
    <row r="240" spans="1:6" ht="15.75" x14ac:dyDescent="0.25">
      <c r="A240" s="37">
        <v>3</v>
      </c>
      <c r="B240" s="36" t="s">
        <v>13</v>
      </c>
      <c r="C240" s="37">
        <v>7</v>
      </c>
      <c r="D240" s="30" t="str">
        <f t="shared" si="18"/>
        <v>D</v>
      </c>
      <c r="E240" s="444" t="s">
        <v>410</v>
      </c>
      <c r="F240" s="445"/>
    </row>
    <row r="241" spans="1:6" ht="15.75" x14ac:dyDescent="0.25">
      <c r="A241" s="37">
        <v>4</v>
      </c>
      <c r="B241" s="36" t="s">
        <v>23</v>
      </c>
      <c r="C241" s="37">
        <v>7.5</v>
      </c>
      <c r="D241" s="30" t="str">
        <f t="shared" si="18"/>
        <v>D</v>
      </c>
      <c r="E241" s="448"/>
      <c r="F241" s="449"/>
    </row>
    <row r="242" spans="1:6" ht="15.75" x14ac:dyDescent="0.25">
      <c r="A242" s="37">
        <v>5</v>
      </c>
      <c r="B242" s="36" t="s">
        <v>39</v>
      </c>
      <c r="C242" s="37">
        <v>9</v>
      </c>
      <c r="D242" s="30" t="str">
        <f t="shared" si="18"/>
        <v>C2</v>
      </c>
      <c r="E242" s="448"/>
      <c r="F242" s="449"/>
    </row>
    <row r="243" spans="1:6" ht="15.75" x14ac:dyDescent="0.25">
      <c r="A243" s="37">
        <v>6</v>
      </c>
      <c r="B243" s="36" t="s">
        <v>40</v>
      </c>
      <c r="C243" s="37">
        <v>6</v>
      </c>
      <c r="D243" s="30" t="str">
        <f t="shared" si="18"/>
        <v>E</v>
      </c>
      <c r="E243" s="448"/>
      <c r="F243" s="449"/>
    </row>
    <row r="244" spans="1:6" ht="15.75" x14ac:dyDescent="0.25">
      <c r="A244" s="28"/>
      <c r="B244" s="28"/>
      <c r="C244" s="37"/>
      <c r="D244" s="28"/>
      <c r="E244" s="448"/>
      <c r="F244" s="449"/>
    </row>
    <row r="245" spans="1:6" ht="15.75" x14ac:dyDescent="0.25">
      <c r="A245" s="28"/>
      <c r="B245" s="37" t="s">
        <v>10</v>
      </c>
      <c r="C245" s="37">
        <f>SUM(C238:C243)</f>
        <v>46.5</v>
      </c>
      <c r="D245" s="130"/>
      <c r="E245" s="448"/>
      <c r="F245" s="449"/>
    </row>
    <row r="246" spans="1:6" ht="15.75" x14ac:dyDescent="0.25">
      <c r="A246" s="28"/>
      <c r="B246" s="31" t="s">
        <v>52</v>
      </c>
      <c r="C246" s="131">
        <f>(C245/120*100)</f>
        <v>38.75</v>
      </c>
      <c r="D246" s="130" t="str">
        <f t="shared" ref="D246" si="19">IF(C246&gt;=91,"A1",IF(C246&gt;=81,"A2",IF(C246&gt;=71,"B1",IF(C246&gt;=61,"B2",IF(C246&gt;=51,"C1",IF(C246&gt;=41,"C2",IF(C246&gt;=33,"D","E")))))))</f>
        <v>D</v>
      </c>
      <c r="E246" s="448"/>
      <c r="F246" s="449"/>
    </row>
    <row r="247" spans="1:6" x14ac:dyDescent="0.25">
      <c r="A247" s="440" t="s">
        <v>406</v>
      </c>
      <c r="B247" s="441" t="s">
        <v>407</v>
      </c>
      <c r="C247" s="441"/>
      <c r="D247" s="450" t="s">
        <v>51</v>
      </c>
      <c r="E247" s="451"/>
      <c r="F247" s="452"/>
    </row>
    <row r="248" spans="1:6" x14ac:dyDescent="0.25">
      <c r="A248" s="441"/>
      <c r="B248" s="441"/>
      <c r="C248" s="441"/>
      <c r="D248" s="453"/>
      <c r="E248" s="454"/>
      <c r="F248" s="455"/>
    </row>
    <row r="251" spans="1:6" ht="15.75" x14ac:dyDescent="0.25">
      <c r="A251" s="28"/>
      <c r="B251" s="442" t="s">
        <v>0</v>
      </c>
      <c r="C251" s="442"/>
      <c r="D251" s="442"/>
      <c r="E251" s="442"/>
      <c r="F251" s="442"/>
    </row>
    <row r="252" spans="1:6" ht="15.75" x14ac:dyDescent="0.25">
      <c r="A252" s="28"/>
      <c r="B252" s="442" t="s">
        <v>1</v>
      </c>
      <c r="C252" s="442"/>
      <c r="D252" s="442"/>
      <c r="E252" s="442"/>
      <c r="F252" s="442"/>
    </row>
    <row r="253" spans="1:6" ht="15.75" x14ac:dyDescent="0.25">
      <c r="A253" s="28"/>
      <c r="B253" s="442" t="s">
        <v>2</v>
      </c>
      <c r="C253" s="442"/>
      <c r="D253" s="442"/>
      <c r="E253" s="442"/>
      <c r="F253" s="442"/>
    </row>
    <row r="254" spans="1:6" ht="15.75" x14ac:dyDescent="0.25">
      <c r="A254" s="28"/>
      <c r="B254" s="443" t="s">
        <v>398</v>
      </c>
      <c r="C254" s="443"/>
      <c r="D254" s="443"/>
      <c r="E254" s="443"/>
      <c r="F254" s="443"/>
    </row>
    <row r="255" spans="1:6" ht="15.75" x14ac:dyDescent="0.25">
      <c r="A255" s="28"/>
      <c r="B255" s="442" t="s">
        <v>57</v>
      </c>
      <c r="C255" s="442"/>
      <c r="D255" s="442"/>
      <c r="E255" s="442"/>
      <c r="F255" s="442"/>
    </row>
    <row r="256" spans="1:6" ht="15.75" x14ac:dyDescent="0.25">
      <c r="A256" s="442" t="s">
        <v>61</v>
      </c>
      <c r="B256" s="442"/>
      <c r="C256" s="442"/>
      <c r="D256" s="442"/>
      <c r="E256" s="442"/>
      <c r="F256" s="442"/>
    </row>
    <row r="257" spans="1:6" ht="15.75" x14ac:dyDescent="0.25">
      <c r="A257" s="28" t="s">
        <v>3</v>
      </c>
      <c r="B257" s="446" t="s">
        <v>399</v>
      </c>
      <c r="C257" s="447"/>
      <c r="D257" s="29"/>
      <c r="E257" s="442"/>
      <c r="F257" s="442"/>
    </row>
    <row r="258" spans="1:6" ht="15.75" x14ac:dyDescent="0.25">
      <c r="A258" s="28" t="s">
        <v>4</v>
      </c>
      <c r="B258" s="446" t="s">
        <v>219</v>
      </c>
      <c r="C258" s="447"/>
      <c r="D258" s="28" t="s">
        <v>400</v>
      </c>
      <c r="E258" s="443">
        <v>11</v>
      </c>
      <c r="F258" s="443"/>
    </row>
    <row r="259" spans="1:6" ht="15.75" x14ac:dyDescent="0.25">
      <c r="A259" s="28" t="s">
        <v>401</v>
      </c>
      <c r="B259" s="41" t="s">
        <v>422</v>
      </c>
      <c r="C259" s="42"/>
      <c r="D259" s="28"/>
      <c r="E259" s="37"/>
      <c r="F259" s="37"/>
    </row>
    <row r="260" spans="1:6" ht="15.75" x14ac:dyDescent="0.25">
      <c r="A260" s="28" t="s">
        <v>18</v>
      </c>
      <c r="B260" s="41" t="s">
        <v>223</v>
      </c>
      <c r="C260" s="42"/>
      <c r="D260" s="28" t="s">
        <v>402</v>
      </c>
      <c r="E260" s="36" t="s">
        <v>222</v>
      </c>
      <c r="F260" s="37"/>
    </row>
    <row r="261" spans="1:6" ht="15.75" x14ac:dyDescent="0.25">
      <c r="A261" s="28"/>
      <c r="B261" s="41"/>
      <c r="C261" s="42"/>
      <c r="D261" s="28"/>
      <c r="E261" s="37"/>
      <c r="F261" s="37"/>
    </row>
    <row r="262" spans="1:6" ht="15.75" x14ac:dyDescent="0.25">
      <c r="A262" s="37" t="s">
        <v>8</v>
      </c>
      <c r="B262" s="37" t="s">
        <v>9</v>
      </c>
      <c r="C262" s="37" t="s">
        <v>50</v>
      </c>
      <c r="D262" s="37" t="s">
        <v>20</v>
      </c>
      <c r="E262" s="442" t="s">
        <v>409</v>
      </c>
      <c r="F262" s="442"/>
    </row>
    <row r="263" spans="1:6" ht="15.75" x14ac:dyDescent="0.25">
      <c r="A263" s="37">
        <v>1</v>
      </c>
      <c r="B263" s="36" t="s">
        <v>11</v>
      </c>
      <c r="C263" s="37">
        <v>14.5</v>
      </c>
      <c r="D263" s="30" t="str">
        <f>IF(C263&gt;=18,"A1",IF(C263&gt;=16,"A2",IF(C263&gt;=14,"B1",IF(C263&gt;=12,"B2",IF(C263&gt;=10,"C1",IF(C263&gt;=8,"C2",IF(C263&gt;=6.5,"D","E")))))))</f>
        <v>B1</v>
      </c>
      <c r="E263" s="456"/>
      <c r="F263" s="457"/>
    </row>
    <row r="264" spans="1:6" ht="15.75" x14ac:dyDescent="0.25">
      <c r="A264" s="37">
        <v>2</v>
      </c>
      <c r="B264" s="36" t="s">
        <v>12</v>
      </c>
      <c r="C264" s="37">
        <v>15</v>
      </c>
      <c r="D264" s="30" t="str">
        <f t="shared" ref="D264:D268" si="20">IF(C264&gt;=18,"A1",IF(C264&gt;=16,"A2",IF(C264&gt;=14,"B1",IF(C264&gt;=12,"B2",IF(C264&gt;=10,"C1",IF(C264&gt;=8,"C2",IF(C264&gt;=6.5,"D","E")))))))</f>
        <v>B1</v>
      </c>
      <c r="E264" s="444"/>
      <c r="F264" s="445"/>
    </row>
    <row r="265" spans="1:6" ht="15.75" x14ac:dyDescent="0.25">
      <c r="A265" s="37">
        <v>3</v>
      </c>
      <c r="B265" s="36" t="s">
        <v>13</v>
      </c>
      <c r="C265" s="37">
        <v>11</v>
      </c>
      <c r="D265" s="30" t="str">
        <f t="shared" si="20"/>
        <v>C1</v>
      </c>
      <c r="E265" s="444" t="s">
        <v>423</v>
      </c>
      <c r="F265" s="445"/>
    </row>
    <row r="266" spans="1:6" ht="15.75" x14ac:dyDescent="0.25">
      <c r="A266" s="37">
        <v>4</v>
      </c>
      <c r="B266" s="36" t="s">
        <v>23</v>
      </c>
      <c r="C266" s="37">
        <v>18</v>
      </c>
      <c r="D266" s="30" t="str">
        <f t="shared" si="20"/>
        <v>A1</v>
      </c>
      <c r="E266" s="444" t="s">
        <v>424</v>
      </c>
      <c r="F266" s="445"/>
    </row>
    <row r="267" spans="1:6" ht="15.75" x14ac:dyDescent="0.25">
      <c r="A267" s="37">
        <v>5</v>
      </c>
      <c r="B267" s="36" t="s">
        <v>39</v>
      </c>
      <c r="C267" s="37">
        <v>18.5</v>
      </c>
      <c r="D267" s="30" t="str">
        <f t="shared" si="20"/>
        <v>A1</v>
      </c>
      <c r="E267" s="448"/>
      <c r="F267" s="449"/>
    </row>
    <row r="268" spans="1:6" ht="15.75" x14ac:dyDescent="0.25">
      <c r="A268" s="37">
        <v>6</v>
      </c>
      <c r="B268" s="36" t="s">
        <v>40</v>
      </c>
      <c r="C268" s="37">
        <v>19</v>
      </c>
      <c r="D268" s="30" t="str">
        <f t="shared" si="20"/>
        <v>A1</v>
      </c>
      <c r="E268" s="448"/>
      <c r="F268" s="449"/>
    </row>
    <row r="269" spans="1:6" ht="15.75" x14ac:dyDescent="0.25">
      <c r="A269" s="28"/>
      <c r="B269" s="28"/>
      <c r="C269" s="37"/>
      <c r="D269" s="28"/>
      <c r="E269" s="448"/>
      <c r="F269" s="449"/>
    </row>
    <row r="270" spans="1:6" ht="15.75" x14ac:dyDescent="0.25">
      <c r="A270" s="28"/>
      <c r="B270" s="37" t="s">
        <v>10</v>
      </c>
      <c r="C270" s="37">
        <f>SUM(C263:C268)</f>
        <v>96</v>
      </c>
      <c r="D270" s="130"/>
      <c r="E270" s="448"/>
      <c r="F270" s="449"/>
    </row>
    <row r="271" spans="1:6" ht="15.75" x14ac:dyDescent="0.25">
      <c r="A271" s="28"/>
      <c r="B271" s="31" t="s">
        <v>52</v>
      </c>
      <c r="C271" s="25">
        <f>(C270/120*100)</f>
        <v>80</v>
      </c>
      <c r="D271" s="130" t="str">
        <f t="shared" ref="D271" si="21">IF(C271&gt;=91,"A1",IF(C271&gt;=81,"A2",IF(C271&gt;=71,"B1",IF(C271&gt;=61,"B2",IF(C271&gt;=51,"C1",IF(C271&gt;=41,"C2",IF(C271&gt;=33,"D","E")))))))</f>
        <v>B1</v>
      </c>
      <c r="E271" s="448"/>
      <c r="F271" s="449"/>
    </row>
    <row r="272" spans="1:6" x14ac:dyDescent="0.25">
      <c r="A272" s="440" t="s">
        <v>406</v>
      </c>
      <c r="B272" s="441" t="s">
        <v>407</v>
      </c>
      <c r="C272" s="441"/>
      <c r="D272" s="450" t="s">
        <v>51</v>
      </c>
      <c r="E272" s="451"/>
      <c r="F272" s="452"/>
    </row>
    <row r="273" spans="1:6" x14ac:dyDescent="0.25">
      <c r="A273" s="441"/>
      <c r="B273" s="441"/>
      <c r="C273" s="441"/>
      <c r="D273" s="453"/>
      <c r="E273" s="454"/>
      <c r="F273" s="455"/>
    </row>
    <row r="276" spans="1:6" ht="15.75" x14ac:dyDescent="0.25">
      <c r="A276" s="28"/>
      <c r="B276" s="442" t="s">
        <v>0</v>
      </c>
      <c r="C276" s="442"/>
      <c r="D276" s="442"/>
      <c r="E276" s="442"/>
      <c r="F276" s="442"/>
    </row>
    <row r="277" spans="1:6" ht="15.75" x14ac:dyDescent="0.25">
      <c r="A277" s="28"/>
      <c r="B277" s="442" t="s">
        <v>1</v>
      </c>
      <c r="C277" s="442"/>
      <c r="D277" s="442"/>
      <c r="E277" s="442"/>
      <c r="F277" s="442"/>
    </row>
    <row r="278" spans="1:6" ht="15.75" x14ac:dyDescent="0.25">
      <c r="A278" s="28"/>
      <c r="B278" s="442" t="s">
        <v>2</v>
      </c>
      <c r="C278" s="442"/>
      <c r="D278" s="442"/>
      <c r="E278" s="442"/>
      <c r="F278" s="442"/>
    </row>
    <row r="279" spans="1:6" ht="15.75" x14ac:dyDescent="0.25">
      <c r="A279" s="28"/>
      <c r="B279" s="443" t="s">
        <v>408</v>
      </c>
      <c r="C279" s="443"/>
      <c r="D279" s="443"/>
      <c r="E279" s="443"/>
      <c r="F279" s="443"/>
    </row>
    <row r="280" spans="1:6" ht="15.75" x14ac:dyDescent="0.25">
      <c r="A280" s="28"/>
      <c r="B280" s="442" t="s">
        <v>57</v>
      </c>
      <c r="C280" s="442"/>
      <c r="D280" s="442"/>
      <c r="E280" s="442"/>
      <c r="F280" s="442"/>
    </row>
    <row r="281" spans="1:6" ht="15.75" x14ac:dyDescent="0.25">
      <c r="A281" s="442" t="s">
        <v>61</v>
      </c>
      <c r="B281" s="442"/>
      <c r="C281" s="442"/>
      <c r="D281" s="442"/>
      <c r="E281" s="442"/>
      <c r="F281" s="442"/>
    </row>
    <row r="282" spans="1:6" ht="15.75" x14ac:dyDescent="0.25">
      <c r="A282" s="28" t="s">
        <v>3</v>
      </c>
      <c r="B282" s="446" t="s">
        <v>399</v>
      </c>
      <c r="C282" s="447"/>
      <c r="D282" s="29"/>
      <c r="E282" s="442"/>
      <c r="F282" s="442"/>
    </row>
    <row r="283" spans="1:6" ht="15.75" x14ac:dyDescent="0.25">
      <c r="A283" s="28" t="s">
        <v>4</v>
      </c>
      <c r="B283" s="446" t="s">
        <v>230</v>
      </c>
      <c r="C283" s="447"/>
      <c r="D283" s="28" t="s">
        <v>400</v>
      </c>
      <c r="E283" s="443">
        <v>12</v>
      </c>
      <c r="F283" s="443"/>
    </row>
    <row r="284" spans="1:6" ht="15.75" x14ac:dyDescent="0.25">
      <c r="A284" s="28" t="s">
        <v>401</v>
      </c>
      <c r="B284" s="41" t="s">
        <v>231</v>
      </c>
      <c r="C284" s="42"/>
      <c r="D284" s="28"/>
      <c r="E284" s="37"/>
      <c r="F284" s="37"/>
    </row>
    <row r="285" spans="1:6" ht="15.75" x14ac:dyDescent="0.25">
      <c r="A285" s="28" t="s">
        <v>18</v>
      </c>
      <c r="B285" s="41" t="s">
        <v>234</v>
      </c>
      <c r="C285" s="42"/>
      <c r="D285" s="28" t="s">
        <v>402</v>
      </c>
      <c r="E285" s="36" t="s">
        <v>233</v>
      </c>
      <c r="F285" s="37"/>
    </row>
    <row r="286" spans="1:6" ht="15.75" x14ac:dyDescent="0.25">
      <c r="A286" s="28"/>
      <c r="B286" s="41"/>
      <c r="C286" s="42"/>
      <c r="D286" s="28"/>
      <c r="E286" s="37"/>
      <c r="F286" s="37"/>
    </row>
    <row r="287" spans="1:6" ht="15.75" x14ac:dyDescent="0.25">
      <c r="A287" s="37" t="s">
        <v>8</v>
      </c>
      <c r="B287" s="37" t="s">
        <v>9</v>
      </c>
      <c r="C287" s="37" t="s">
        <v>50</v>
      </c>
      <c r="D287" s="37" t="s">
        <v>20</v>
      </c>
      <c r="E287" s="456" t="s">
        <v>409</v>
      </c>
      <c r="F287" s="457"/>
    </row>
    <row r="288" spans="1:6" ht="15.75" x14ac:dyDescent="0.25">
      <c r="A288" s="37">
        <v>1</v>
      </c>
      <c r="B288" s="36" t="s">
        <v>11</v>
      </c>
      <c r="C288" s="37">
        <v>14.5</v>
      </c>
      <c r="D288" s="30" t="str">
        <f>IF(C288&gt;=18,"A1",IF(C288&gt;=16,"A2",IF(C288&gt;=14,"B1",IF(C288&gt;=12,"B2",IF(C288&gt;=10,"C1",IF(C288&gt;=8,"C2",IF(C288&gt;=6.5,"D","E")))))))</f>
        <v>B1</v>
      </c>
      <c r="E288" s="456"/>
      <c r="F288" s="457"/>
    </row>
    <row r="289" spans="1:6" ht="15.75" x14ac:dyDescent="0.25">
      <c r="A289" s="37">
        <v>2</v>
      </c>
      <c r="B289" s="36" t="s">
        <v>12</v>
      </c>
      <c r="C289" s="37">
        <v>15</v>
      </c>
      <c r="D289" s="30" t="str">
        <f t="shared" ref="D289:D293" si="22">IF(C289&gt;=18,"A1",IF(C289&gt;=16,"A2",IF(C289&gt;=14,"B1",IF(C289&gt;=12,"B2",IF(C289&gt;=10,"C1",IF(C289&gt;=8,"C2",IF(C289&gt;=6.5,"D","E")))))))</f>
        <v>B1</v>
      </c>
      <c r="E289" s="444"/>
      <c r="F289" s="445"/>
    </row>
    <row r="290" spans="1:6" ht="15.75" x14ac:dyDescent="0.25">
      <c r="A290" s="37">
        <v>3</v>
      </c>
      <c r="B290" s="36" t="s">
        <v>13</v>
      </c>
      <c r="C290" s="37">
        <v>11.5</v>
      </c>
      <c r="D290" s="30" t="str">
        <f t="shared" si="22"/>
        <v>C1</v>
      </c>
      <c r="E290" s="444" t="s">
        <v>425</v>
      </c>
      <c r="F290" s="445"/>
    </row>
    <row r="291" spans="1:6" ht="15.75" x14ac:dyDescent="0.25">
      <c r="A291" s="37">
        <v>4</v>
      </c>
      <c r="B291" s="36" t="s">
        <v>23</v>
      </c>
      <c r="C291" s="37">
        <v>13</v>
      </c>
      <c r="D291" s="30" t="str">
        <f t="shared" si="22"/>
        <v>B2</v>
      </c>
      <c r="E291" s="444" t="s">
        <v>420</v>
      </c>
      <c r="F291" s="445"/>
    </row>
    <row r="292" spans="1:6" ht="15.75" x14ac:dyDescent="0.25">
      <c r="A292" s="37">
        <v>5</v>
      </c>
      <c r="B292" s="36" t="s">
        <v>39</v>
      </c>
      <c r="C292" s="37">
        <v>17</v>
      </c>
      <c r="D292" s="30" t="str">
        <f t="shared" si="22"/>
        <v>A2</v>
      </c>
      <c r="E292" s="448"/>
      <c r="F292" s="449"/>
    </row>
    <row r="293" spans="1:6" ht="15.75" x14ac:dyDescent="0.25">
      <c r="A293" s="37">
        <v>6</v>
      </c>
      <c r="B293" s="36" t="s">
        <v>40</v>
      </c>
      <c r="C293" s="37">
        <v>17</v>
      </c>
      <c r="D293" s="30" t="str">
        <f t="shared" si="22"/>
        <v>A2</v>
      </c>
      <c r="E293" s="448"/>
      <c r="F293" s="449"/>
    </row>
    <row r="294" spans="1:6" ht="15.75" x14ac:dyDescent="0.25">
      <c r="A294" s="28"/>
      <c r="B294" s="28"/>
      <c r="C294" s="37"/>
      <c r="D294" s="28"/>
      <c r="E294" s="448"/>
      <c r="F294" s="449"/>
    </row>
    <row r="295" spans="1:6" ht="15.75" x14ac:dyDescent="0.25">
      <c r="A295" s="28"/>
      <c r="B295" s="37" t="s">
        <v>10</v>
      </c>
      <c r="C295" s="37">
        <f>SUM(C288:C293)</f>
        <v>88</v>
      </c>
      <c r="D295" s="130"/>
      <c r="E295" s="448"/>
      <c r="F295" s="449"/>
    </row>
    <row r="296" spans="1:6" ht="15.75" x14ac:dyDescent="0.25">
      <c r="A296" s="28"/>
      <c r="B296" s="31" t="s">
        <v>52</v>
      </c>
      <c r="C296" s="131">
        <f>(C295/120*100)</f>
        <v>73.333333333333329</v>
      </c>
      <c r="D296" s="130" t="str">
        <f t="shared" ref="D296" si="23">IF(C296&gt;=91,"A1",IF(C296&gt;=81,"A2",IF(C296&gt;=71,"B1",IF(C296&gt;=61,"B2",IF(C296&gt;=51,"C1",IF(C296&gt;=41,"C2",IF(C296&gt;=33,"D","E")))))))</f>
        <v>B1</v>
      </c>
      <c r="E296" s="448"/>
      <c r="F296" s="449"/>
    </row>
    <row r="297" spans="1:6" x14ac:dyDescent="0.25">
      <c r="A297" s="440" t="s">
        <v>406</v>
      </c>
      <c r="B297" s="441" t="s">
        <v>407</v>
      </c>
      <c r="C297" s="441"/>
      <c r="D297" s="450" t="s">
        <v>51</v>
      </c>
      <c r="E297" s="451"/>
      <c r="F297" s="452"/>
    </row>
    <row r="298" spans="1:6" x14ac:dyDescent="0.25">
      <c r="A298" s="441"/>
      <c r="B298" s="441"/>
      <c r="C298" s="441"/>
      <c r="D298" s="453"/>
      <c r="E298" s="454"/>
      <c r="F298" s="455"/>
    </row>
    <row r="301" spans="1:6" ht="15.75" x14ac:dyDescent="0.25">
      <c r="A301" s="28"/>
      <c r="B301" s="442" t="s">
        <v>0</v>
      </c>
      <c r="C301" s="442"/>
      <c r="D301" s="442"/>
      <c r="E301" s="442"/>
      <c r="F301" s="442"/>
    </row>
    <row r="302" spans="1:6" ht="15.75" x14ac:dyDescent="0.25">
      <c r="A302" s="28"/>
      <c r="B302" s="442" t="s">
        <v>1</v>
      </c>
      <c r="C302" s="442"/>
      <c r="D302" s="442"/>
      <c r="E302" s="442"/>
      <c r="F302" s="442"/>
    </row>
    <row r="303" spans="1:6" ht="15.75" x14ac:dyDescent="0.25">
      <c r="A303" s="28"/>
      <c r="B303" s="442" t="s">
        <v>2</v>
      </c>
      <c r="C303" s="442"/>
      <c r="D303" s="442"/>
      <c r="E303" s="442"/>
      <c r="F303" s="442"/>
    </row>
    <row r="304" spans="1:6" ht="15.75" x14ac:dyDescent="0.25">
      <c r="A304" s="28"/>
      <c r="B304" s="443" t="s">
        <v>408</v>
      </c>
      <c r="C304" s="443"/>
      <c r="D304" s="443"/>
      <c r="E304" s="443"/>
      <c r="F304" s="443"/>
    </row>
    <row r="305" spans="1:6" ht="15.75" x14ac:dyDescent="0.25">
      <c r="A305" s="28"/>
      <c r="B305" s="442" t="s">
        <v>57</v>
      </c>
      <c r="C305" s="442"/>
      <c r="D305" s="442"/>
      <c r="E305" s="442"/>
      <c r="F305" s="442"/>
    </row>
    <row r="306" spans="1:6" ht="15.75" x14ac:dyDescent="0.25">
      <c r="A306" s="442" t="s">
        <v>61</v>
      </c>
      <c r="B306" s="442"/>
      <c r="C306" s="442"/>
      <c r="D306" s="442"/>
      <c r="E306" s="442"/>
      <c r="F306" s="442"/>
    </row>
    <row r="307" spans="1:6" ht="15.75" x14ac:dyDescent="0.25">
      <c r="A307" s="28" t="s">
        <v>3</v>
      </c>
      <c r="B307" s="446" t="s">
        <v>399</v>
      </c>
      <c r="C307" s="447"/>
      <c r="D307" s="29"/>
      <c r="E307" s="442"/>
      <c r="F307" s="442"/>
    </row>
    <row r="308" spans="1:6" ht="15.75" x14ac:dyDescent="0.25">
      <c r="A308" s="28" t="s">
        <v>4</v>
      </c>
      <c r="B308" s="446" t="s">
        <v>238</v>
      </c>
      <c r="C308" s="447"/>
      <c r="D308" s="28" t="s">
        <v>400</v>
      </c>
      <c r="E308" s="443">
        <v>13</v>
      </c>
      <c r="F308" s="443"/>
    </row>
    <row r="309" spans="1:6" ht="15.75" x14ac:dyDescent="0.25">
      <c r="A309" s="28" t="s">
        <v>401</v>
      </c>
      <c r="B309" s="41" t="s">
        <v>239</v>
      </c>
      <c r="C309" s="42"/>
      <c r="D309" s="28"/>
      <c r="E309" s="37"/>
      <c r="F309" s="37"/>
    </row>
    <row r="310" spans="1:6" ht="15.75" x14ac:dyDescent="0.25">
      <c r="A310" s="28" t="s">
        <v>18</v>
      </c>
      <c r="B310" s="41" t="s">
        <v>242</v>
      </c>
      <c r="C310" s="42"/>
      <c r="D310" s="28" t="s">
        <v>402</v>
      </c>
      <c r="E310" s="36" t="s">
        <v>241</v>
      </c>
      <c r="F310" s="37"/>
    </row>
    <row r="311" spans="1:6" ht="15.75" x14ac:dyDescent="0.25">
      <c r="A311" s="28"/>
      <c r="B311" s="41"/>
      <c r="C311" s="42"/>
      <c r="D311" s="28"/>
      <c r="E311" s="37"/>
      <c r="F311" s="37"/>
    </row>
    <row r="312" spans="1:6" ht="15.75" x14ac:dyDescent="0.25">
      <c r="A312" s="37" t="s">
        <v>8</v>
      </c>
      <c r="B312" s="37" t="s">
        <v>9</v>
      </c>
      <c r="C312" s="37" t="s">
        <v>50</v>
      </c>
      <c r="D312" s="37" t="s">
        <v>20</v>
      </c>
      <c r="E312" s="442" t="s">
        <v>409</v>
      </c>
      <c r="F312" s="442"/>
    </row>
    <row r="313" spans="1:6" ht="15.75" x14ac:dyDescent="0.25">
      <c r="A313" s="37">
        <v>1</v>
      </c>
      <c r="B313" s="36" t="s">
        <v>11</v>
      </c>
      <c r="C313" s="37">
        <v>9.5</v>
      </c>
      <c r="D313" s="30" t="str">
        <f>IF(C313&gt;=18,"A1",IF(C313&gt;=16,"A2",IF(C313&gt;=14,"B1",IF(C313&gt;=12,"B2",IF(C313&gt;=10,"C1",IF(C313&gt;=8,"C2",IF(C313&gt;=6.5,"D","E")))))))</f>
        <v>C2</v>
      </c>
      <c r="E313" s="456"/>
      <c r="F313" s="457"/>
    </row>
    <row r="314" spans="1:6" ht="15.75" x14ac:dyDescent="0.25">
      <c r="A314" s="37">
        <v>2</v>
      </c>
      <c r="B314" s="36" t="s">
        <v>12</v>
      </c>
      <c r="C314" s="37">
        <v>14</v>
      </c>
      <c r="D314" s="30" t="str">
        <f t="shared" ref="D314:D318" si="24">IF(C314&gt;=18,"A1",IF(C314&gt;=16,"A2",IF(C314&gt;=14,"B1",IF(C314&gt;=12,"B2",IF(C314&gt;=10,"C1",IF(C314&gt;=8,"C2",IF(C314&gt;=6.5,"D","E")))))))</f>
        <v>B1</v>
      </c>
      <c r="E314" s="444"/>
      <c r="F314" s="445"/>
    </row>
    <row r="315" spans="1:6" ht="15.75" x14ac:dyDescent="0.25">
      <c r="A315" s="37">
        <v>3</v>
      </c>
      <c r="B315" s="36" t="s">
        <v>13</v>
      </c>
      <c r="C315" s="37">
        <v>2</v>
      </c>
      <c r="D315" s="30" t="str">
        <f t="shared" si="24"/>
        <v>E</v>
      </c>
      <c r="E315" s="444" t="s">
        <v>410</v>
      </c>
      <c r="F315" s="445"/>
    </row>
    <row r="316" spans="1:6" ht="15.75" x14ac:dyDescent="0.25">
      <c r="A316" s="37">
        <v>4</v>
      </c>
      <c r="B316" s="36" t="s">
        <v>23</v>
      </c>
      <c r="C316" s="37">
        <v>11.5</v>
      </c>
      <c r="D316" s="30" t="str">
        <f t="shared" si="24"/>
        <v>C1</v>
      </c>
      <c r="E316" s="448"/>
      <c r="F316" s="449"/>
    </row>
    <row r="317" spans="1:6" ht="15.75" x14ac:dyDescent="0.25">
      <c r="A317" s="37">
        <v>5</v>
      </c>
      <c r="B317" s="36" t="s">
        <v>39</v>
      </c>
      <c r="C317" s="37">
        <v>14.5</v>
      </c>
      <c r="D317" s="30" t="str">
        <f t="shared" si="24"/>
        <v>B1</v>
      </c>
      <c r="E317" s="448"/>
      <c r="F317" s="449"/>
    </row>
    <row r="318" spans="1:6" ht="15.75" x14ac:dyDescent="0.25">
      <c r="A318" s="37">
        <v>6</v>
      </c>
      <c r="B318" s="36" t="s">
        <v>40</v>
      </c>
      <c r="C318" s="37">
        <v>5</v>
      </c>
      <c r="D318" s="30" t="str">
        <f t="shared" si="24"/>
        <v>E</v>
      </c>
      <c r="E318" s="448"/>
      <c r="F318" s="449"/>
    </row>
    <row r="319" spans="1:6" ht="15.75" x14ac:dyDescent="0.25">
      <c r="A319" s="28"/>
      <c r="B319" s="28"/>
      <c r="C319" s="37"/>
      <c r="D319" s="28"/>
      <c r="E319" s="448"/>
      <c r="F319" s="449"/>
    </row>
    <row r="320" spans="1:6" ht="15.75" x14ac:dyDescent="0.25">
      <c r="A320" s="28"/>
      <c r="B320" s="37" t="s">
        <v>10</v>
      </c>
      <c r="C320" s="37">
        <f>SUM(C313:C318)</f>
        <v>56.5</v>
      </c>
      <c r="D320" s="130"/>
      <c r="E320" s="448"/>
      <c r="F320" s="449"/>
    </row>
    <row r="321" spans="1:6" ht="15.75" x14ac:dyDescent="0.25">
      <c r="A321" s="28"/>
      <c r="B321" s="31" t="s">
        <v>52</v>
      </c>
      <c r="C321" s="131">
        <f>(C320/120*100)</f>
        <v>47.083333333333336</v>
      </c>
      <c r="D321" s="130" t="str">
        <f t="shared" ref="D321" si="25">IF(C321&gt;=91,"A1",IF(C321&gt;=81,"A2",IF(C321&gt;=71,"B1",IF(C321&gt;=61,"B2",IF(C321&gt;=51,"C1",IF(C321&gt;=41,"C2",IF(C321&gt;=33,"D","E")))))))</f>
        <v>C2</v>
      </c>
      <c r="E321" s="448"/>
      <c r="F321" s="449"/>
    </row>
    <row r="322" spans="1:6" x14ac:dyDescent="0.25">
      <c r="A322" s="440" t="s">
        <v>406</v>
      </c>
      <c r="B322" s="441" t="s">
        <v>407</v>
      </c>
      <c r="C322" s="441"/>
      <c r="D322" s="450" t="s">
        <v>51</v>
      </c>
      <c r="E322" s="451"/>
      <c r="F322" s="452"/>
    </row>
    <row r="323" spans="1:6" x14ac:dyDescent="0.25">
      <c r="A323" s="441"/>
      <c r="B323" s="441"/>
      <c r="C323" s="441"/>
      <c r="D323" s="453"/>
      <c r="E323" s="454"/>
      <c r="F323" s="455"/>
    </row>
    <row r="326" spans="1:6" ht="15.75" x14ac:dyDescent="0.25">
      <c r="A326" s="28"/>
      <c r="B326" s="442" t="s">
        <v>0</v>
      </c>
      <c r="C326" s="442"/>
      <c r="D326" s="442"/>
      <c r="E326" s="442"/>
      <c r="F326" s="442"/>
    </row>
    <row r="327" spans="1:6" ht="15.75" x14ac:dyDescent="0.25">
      <c r="A327" s="28"/>
      <c r="B327" s="442" t="s">
        <v>1</v>
      </c>
      <c r="C327" s="442"/>
      <c r="D327" s="442"/>
      <c r="E327" s="442"/>
      <c r="F327" s="442"/>
    </row>
    <row r="328" spans="1:6" ht="15.75" x14ac:dyDescent="0.25">
      <c r="A328" s="28"/>
      <c r="B328" s="442" t="s">
        <v>2</v>
      </c>
      <c r="C328" s="442"/>
      <c r="D328" s="442"/>
      <c r="E328" s="442"/>
      <c r="F328" s="442"/>
    </row>
    <row r="329" spans="1:6" ht="15.75" x14ac:dyDescent="0.25">
      <c r="A329" s="28"/>
      <c r="B329" s="443" t="s">
        <v>408</v>
      </c>
      <c r="C329" s="443"/>
      <c r="D329" s="443"/>
      <c r="E329" s="443"/>
      <c r="F329" s="443"/>
    </row>
    <row r="330" spans="1:6" ht="15.75" x14ac:dyDescent="0.25">
      <c r="A330" s="28"/>
      <c r="B330" s="442" t="s">
        <v>57</v>
      </c>
      <c r="C330" s="442"/>
      <c r="D330" s="442"/>
      <c r="E330" s="442"/>
      <c r="F330" s="442"/>
    </row>
    <row r="331" spans="1:6" ht="15.75" x14ac:dyDescent="0.25">
      <c r="A331" s="442" t="s">
        <v>61</v>
      </c>
      <c r="B331" s="442"/>
      <c r="C331" s="442"/>
      <c r="D331" s="442"/>
      <c r="E331" s="442"/>
      <c r="F331" s="442"/>
    </row>
    <row r="332" spans="1:6" ht="15.75" x14ac:dyDescent="0.25">
      <c r="A332" s="28" t="s">
        <v>3</v>
      </c>
      <c r="B332" s="446" t="s">
        <v>399</v>
      </c>
      <c r="C332" s="447"/>
      <c r="D332" s="29"/>
      <c r="E332" s="442"/>
      <c r="F332" s="442"/>
    </row>
    <row r="333" spans="1:6" ht="15.75" x14ac:dyDescent="0.25">
      <c r="A333" s="28" t="s">
        <v>4</v>
      </c>
      <c r="B333" s="446" t="s">
        <v>245</v>
      </c>
      <c r="C333" s="447"/>
      <c r="D333" s="28" t="s">
        <v>400</v>
      </c>
      <c r="E333" s="443">
        <v>14</v>
      </c>
      <c r="F333" s="443"/>
    </row>
    <row r="334" spans="1:6" ht="15.75" x14ac:dyDescent="0.25">
      <c r="A334" s="28" t="s">
        <v>401</v>
      </c>
      <c r="B334" s="41" t="s">
        <v>426</v>
      </c>
      <c r="C334" s="42"/>
      <c r="D334" s="28"/>
      <c r="E334" s="37"/>
      <c r="F334" s="37"/>
    </row>
    <row r="335" spans="1:6" ht="15.75" x14ac:dyDescent="0.25">
      <c r="A335" s="28" t="s">
        <v>18</v>
      </c>
      <c r="B335" s="41" t="s">
        <v>248</v>
      </c>
      <c r="C335" s="42"/>
      <c r="D335" s="28" t="s">
        <v>402</v>
      </c>
      <c r="E335" s="36" t="s">
        <v>247</v>
      </c>
      <c r="F335" s="37"/>
    </row>
    <row r="336" spans="1:6" ht="15.75" x14ac:dyDescent="0.25">
      <c r="A336" s="28"/>
      <c r="B336" s="41"/>
      <c r="C336" s="42"/>
      <c r="D336" s="28"/>
      <c r="E336" s="37"/>
      <c r="F336" s="37"/>
    </row>
    <row r="337" spans="1:6" ht="15.75" x14ac:dyDescent="0.25">
      <c r="A337" s="37" t="s">
        <v>8</v>
      </c>
      <c r="B337" s="37" t="s">
        <v>9</v>
      </c>
      <c r="C337" s="37" t="s">
        <v>50</v>
      </c>
      <c r="D337" s="37" t="s">
        <v>20</v>
      </c>
      <c r="E337" s="442" t="s">
        <v>409</v>
      </c>
      <c r="F337" s="442"/>
    </row>
    <row r="338" spans="1:6" ht="15.75" x14ac:dyDescent="0.25">
      <c r="A338" s="37">
        <v>1</v>
      </c>
      <c r="B338" s="36" t="s">
        <v>11</v>
      </c>
      <c r="C338" s="37">
        <v>4</v>
      </c>
      <c r="D338" s="30" t="str">
        <f>IF(C338&gt;=18,"A1",IF(C338&gt;=16,"A2",IF(C338&gt;=14,"B1",IF(C338&gt;=12,"B2",IF(C338&gt;=10,"C1",IF(C338&gt;=8,"C2",IF(C338&gt;=6.5,"D","E")))))))</f>
        <v>E</v>
      </c>
      <c r="E338" s="456"/>
      <c r="F338" s="457"/>
    </row>
    <row r="339" spans="1:6" ht="15.75" x14ac:dyDescent="0.25">
      <c r="A339" s="37">
        <v>2</v>
      </c>
      <c r="B339" s="36" t="s">
        <v>12</v>
      </c>
      <c r="C339" s="37">
        <v>8</v>
      </c>
      <c r="D339" s="30" t="str">
        <f t="shared" ref="D339:D343" si="26">IF(C339&gt;=18,"A1",IF(C339&gt;=16,"A2",IF(C339&gt;=14,"B1",IF(C339&gt;=12,"B2",IF(C339&gt;=10,"C1",IF(C339&gt;=8,"C2",IF(C339&gt;=6.5,"D","E")))))))</f>
        <v>C2</v>
      </c>
      <c r="E339" s="444"/>
      <c r="F339" s="445"/>
    </row>
    <row r="340" spans="1:6" ht="15.75" x14ac:dyDescent="0.25">
      <c r="A340" s="37">
        <v>3</v>
      </c>
      <c r="B340" s="36" t="s">
        <v>13</v>
      </c>
      <c r="C340" s="37">
        <v>3</v>
      </c>
      <c r="D340" s="30" t="str">
        <f t="shared" si="26"/>
        <v>E</v>
      </c>
      <c r="E340" s="444"/>
      <c r="F340" s="445"/>
    </row>
    <row r="341" spans="1:6" ht="15.75" x14ac:dyDescent="0.25">
      <c r="A341" s="37">
        <v>4</v>
      </c>
      <c r="B341" s="36" t="s">
        <v>23</v>
      </c>
      <c r="C341" s="37">
        <v>8.5</v>
      </c>
      <c r="D341" s="30" t="str">
        <f t="shared" si="26"/>
        <v>C2</v>
      </c>
      <c r="E341" s="444" t="s">
        <v>410</v>
      </c>
      <c r="F341" s="445"/>
    </row>
    <row r="342" spans="1:6" ht="15.75" x14ac:dyDescent="0.25">
      <c r="A342" s="37">
        <v>5</v>
      </c>
      <c r="B342" s="36" t="s">
        <v>39</v>
      </c>
      <c r="C342" s="37">
        <v>6</v>
      </c>
      <c r="D342" s="30" t="str">
        <f t="shared" si="26"/>
        <v>E</v>
      </c>
      <c r="E342" s="448"/>
      <c r="F342" s="449"/>
    </row>
    <row r="343" spans="1:6" ht="15.75" x14ac:dyDescent="0.25">
      <c r="A343" s="37">
        <v>6</v>
      </c>
      <c r="B343" s="36" t="s">
        <v>40</v>
      </c>
      <c r="C343" s="37">
        <v>2</v>
      </c>
      <c r="D343" s="30" t="str">
        <f t="shared" si="26"/>
        <v>E</v>
      </c>
      <c r="E343" s="448"/>
      <c r="F343" s="449"/>
    </row>
    <row r="344" spans="1:6" ht="15.75" x14ac:dyDescent="0.25">
      <c r="A344" s="28"/>
      <c r="B344" s="28"/>
      <c r="C344" s="37"/>
      <c r="D344" s="28"/>
      <c r="E344" s="448"/>
      <c r="F344" s="449"/>
    </row>
    <row r="345" spans="1:6" ht="15.75" x14ac:dyDescent="0.25">
      <c r="A345" s="28"/>
      <c r="B345" s="37" t="s">
        <v>10</v>
      </c>
      <c r="C345" s="37">
        <f>SUM(C338:C343)</f>
        <v>31.5</v>
      </c>
      <c r="D345" s="130"/>
      <c r="E345" s="448"/>
      <c r="F345" s="449"/>
    </row>
    <row r="346" spans="1:6" ht="15.75" x14ac:dyDescent="0.25">
      <c r="A346" s="28"/>
      <c r="B346" s="31" t="s">
        <v>52</v>
      </c>
      <c r="C346" s="131">
        <f>(C345/120*100)</f>
        <v>26.25</v>
      </c>
      <c r="D346" s="130" t="str">
        <f t="shared" ref="D346" si="27">IF(C346&gt;=91,"A1",IF(C346&gt;=81,"A2",IF(C346&gt;=71,"B1",IF(C346&gt;=61,"B2",IF(C346&gt;=51,"C1",IF(C346&gt;=41,"C2",IF(C346&gt;=33,"D","E")))))))</f>
        <v>E</v>
      </c>
      <c r="E346" s="448"/>
      <c r="F346" s="449"/>
    </row>
    <row r="347" spans="1:6" x14ac:dyDescent="0.25">
      <c r="A347" s="440" t="s">
        <v>406</v>
      </c>
      <c r="B347" s="441" t="s">
        <v>407</v>
      </c>
      <c r="C347" s="441"/>
      <c r="D347" s="450" t="s">
        <v>51</v>
      </c>
      <c r="E347" s="451"/>
      <c r="F347" s="452"/>
    </row>
    <row r="348" spans="1:6" x14ac:dyDescent="0.25">
      <c r="A348" s="441"/>
      <c r="B348" s="441"/>
      <c r="C348" s="441"/>
      <c r="D348" s="453"/>
      <c r="E348" s="454"/>
      <c r="F348" s="455"/>
    </row>
    <row r="351" spans="1:6" ht="15.75" x14ac:dyDescent="0.25">
      <c r="A351" s="28"/>
      <c r="B351" s="442" t="s">
        <v>0</v>
      </c>
      <c r="C351" s="442"/>
      <c r="D351" s="442"/>
      <c r="E351" s="442"/>
      <c r="F351" s="442"/>
    </row>
    <row r="352" spans="1:6" ht="15.75" x14ac:dyDescent="0.25">
      <c r="A352" s="28"/>
      <c r="B352" s="442" t="s">
        <v>1</v>
      </c>
      <c r="C352" s="442"/>
      <c r="D352" s="442"/>
      <c r="E352" s="442"/>
      <c r="F352" s="442"/>
    </row>
    <row r="353" spans="1:6" ht="15.75" x14ac:dyDescent="0.25">
      <c r="A353" s="28"/>
      <c r="B353" s="442" t="s">
        <v>2</v>
      </c>
      <c r="C353" s="442"/>
      <c r="D353" s="442"/>
      <c r="E353" s="442"/>
      <c r="F353" s="442"/>
    </row>
    <row r="354" spans="1:6" ht="15.75" x14ac:dyDescent="0.25">
      <c r="A354" s="28"/>
      <c r="B354" s="443" t="s">
        <v>398</v>
      </c>
      <c r="C354" s="443"/>
      <c r="D354" s="443"/>
      <c r="E354" s="443"/>
      <c r="F354" s="443"/>
    </row>
    <row r="355" spans="1:6" ht="15.75" x14ac:dyDescent="0.25">
      <c r="A355" s="28"/>
      <c r="B355" s="442" t="s">
        <v>57</v>
      </c>
      <c r="C355" s="442"/>
      <c r="D355" s="442"/>
      <c r="E355" s="442"/>
      <c r="F355" s="442"/>
    </row>
    <row r="356" spans="1:6" ht="15.75" x14ac:dyDescent="0.25">
      <c r="A356" s="442" t="s">
        <v>61</v>
      </c>
      <c r="B356" s="442"/>
      <c r="C356" s="442"/>
      <c r="D356" s="442"/>
      <c r="E356" s="442"/>
      <c r="F356" s="442"/>
    </row>
    <row r="357" spans="1:6" ht="15.75" x14ac:dyDescent="0.25">
      <c r="A357" s="28" t="s">
        <v>3</v>
      </c>
      <c r="B357" s="446" t="s">
        <v>399</v>
      </c>
      <c r="C357" s="447"/>
      <c r="D357" s="29"/>
      <c r="E357" s="442"/>
      <c r="F357" s="442"/>
    </row>
    <row r="358" spans="1:6" ht="15.75" x14ac:dyDescent="0.25">
      <c r="A358" s="28" t="s">
        <v>4</v>
      </c>
      <c r="B358" s="446" t="s">
        <v>254</v>
      </c>
      <c r="C358" s="447"/>
      <c r="D358" s="28" t="s">
        <v>400</v>
      </c>
      <c r="E358" s="443">
        <v>15</v>
      </c>
      <c r="F358" s="443"/>
    </row>
    <row r="359" spans="1:6" ht="15.75" x14ac:dyDescent="0.25">
      <c r="A359" s="28" t="s">
        <v>401</v>
      </c>
      <c r="B359" s="41" t="s">
        <v>255</v>
      </c>
      <c r="C359" s="42"/>
      <c r="D359" s="28"/>
      <c r="E359" s="37"/>
      <c r="F359" s="37"/>
    </row>
    <row r="360" spans="1:6" ht="15.75" x14ac:dyDescent="0.25">
      <c r="A360" s="28" t="s">
        <v>18</v>
      </c>
      <c r="B360" s="41" t="s">
        <v>427</v>
      </c>
      <c r="C360" s="42"/>
      <c r="D360" s="28" t="s">
        <v>402</v>
      </c>
      <c r="E360" s="36" t="s">
        <v>428</v>
      </c>
      <c r="F360" s="37"/>
    </row>
    <row r="361" spans="1:6" ht="15.75" x14ac:dyDescent="0.25">
      <c r="A361" s="28"/>
      <c r="B361" s="41"/>
      <c r="C361" s="42"/>
      <c r="D361" s="28"/>
      <c r="E361" s="37"/>
      <c r="F361" s="37"/>
    </row>
    <row r="362" spans="1:6" ht="15.75" x14ac:dyDescent="0.25">
      <c r="A362" s="37" t="s">
        <v>8</v>
      </c>
      <c r="B362" s="37" t="s">
        <v>9</v>
      </c>
      <c r="C362" s="37" t="s">
        <v>50</v>
      </c>
      <c r="D362" s="37" t="s">
        <v>20</v>
      </c>
      <c r="E362" s="442" t="s">
        <v>409</v>
      </c>
      <c r="F362" s="442"/>
    </row>
    <row r="363" spans="1:6" ht="15.75" x14ac:dyDescent="0.25">
      <c r="A363" s="37">
        <v>1</v>
      </c>
      <c r="B363" s="36" t="s">
        <v>11</v>
      </c>
      <c r="C363" s="37">
        <v>13.5</v>
      </c>
      <c r="D363" s="30" t="str">
        <f>IF(C363&gt;=18,"A1",IF(C363&gt;=16,"A2",IF(C363&gt;=14,"B1",IF(C363&gt;=12,"B2",IF(C363&gt;=10,"C1",IF(C363&gt;=8,"C2",IF(C363&gt;=6.5,"D","E")))))))</f>
        <v>B2</v>
      </c>
      <c r="E363" s="456"/>
      <c r="F363" s="457"/>
    </row>
    <row r="364" spans="1:6" ht="15.75" x14ac:dyDescent="0.25">
      <c r="A364" s="37">
        <v>2</v>
      </c>
      <c r="B364" s="36" t="s">
        <v>12</v>
      </c>
      <c r="C364" s="37">
        <v>15.5</v>
      </c>
      <c r="D364" s="30" t="str">
        <f t="shared" ref="D364:D368" si="28">IF(C364&gt;=18,"A1",IF(C364&gt;=16,"A2",IF(C364&gt;=14,"B1",IF(C364&gt;=12,"B2",IF(C364&gt;=10,"C1",IF(C364&gt;=8,"C2",IF(C364&gt;=6.5,"D","E")))))))</f>
        <v>B1</v>
      </c>
      <c r="E364" s="444"/>
      <c r="F364" s="445"/>
    </row>
    <row r="365" spans="1:6" ht="15.75" x14ac:dyDescent="0.25">
      <c r="A365" s="37">
        <v>3</v>
      </c>
      <c r="B365" s="36" t="s">
        <v>13</v>
      </c>
      <c r="C365" s="37">
        <v>11</v>
      </c>
      <c r="D365" s="30" t="str">
        <f t="shared" si="28"/>
        <v>C1</v>
      </c>
      <c r="E365" s="444" t="s">
        <v>425</v>
      </c>
      <c r="F365" s="445"/>
    </row>
    <row r="366" spans="1:6" ht="15.75" x14ac:dyDescent="0.25">
      <c r="A366" s="37">
        <v>4</v>
      </c>
      <c r="B366" s="36" t="s">
        <v>23</v>
      </c>
      <c r="C366" s="37">
        <v>18</v>
      </c>
      <c r="D366" s="30" t="str">
        <f t="shared" si="28"/>
        <v>A1</v>
      </c>
      <c r="E366" s="444" t="s">
        <v>420</v>
      </c>
      <c r="F366" s="445"/>
    </row>
    <row r="367" spans="1:6" ht="15.75" x14ac:dyDescent="0.25">
      <c r="A367" s="37">
        <v>5</v>
      </c>
      <c r="B367" s="36" t="s">
        <v>39</v>
      </c>
      <c r="C367" s="37">
        <v>16</v>
      </c>
      <c r="D367" s="30" t="str">
        <f t="shared" si="28"/>
        <v>A2</v>
      </c>
      <c r="E367" s="444"/>
      <c r="F367" s="445"/>
    </row>
    <row r="368" spans="1:6" ht="15.75" x14ac:dyDescent="0.25">
      <c r="A368" s="37">
        <v>6</v>
      </c>
      <c r="B368" s="36" t="s">
        <v>40</v>
      </c>
      <c r="C368" s="37">
        <v>18</v>
      </c>
      <c r="D368" s="30" t="str">
        <f t="shared" si="28"/>
        <v>A1</v>
      </c>
      <c r="E368" s="448"/>
      <c r="F368" s="449"/>
    </row>
    <row r="369" spans="1:6" ht="15.75" x14ac:dyDescent="0.25">
      <c r="A369" s="28"/>
      <c r="B369" s="28"/>
      <c r="C369" s="37"/>
      <c r="D369" s="28"/>
      <c r="E369" s="448"/>
      <c r="F369" s="449"/>
    </row>
    <row r="370" spans="1:6" ht="15.75" x14ac:dyDescent="0.25">
      <c r="A370" s="28"/>
      <c r="B370" s="37" t="s">
        <v>10</v>
      </c>
      <c r="C370" s="37">
        <f>SUM(C363:C368)</f>
        <v>92</v>
      </c>
      <c r="D370" s="130"/>
      <c r="E370" s="448"/>
      <c r="F370" s="449"/>
    </row>
    <row r="371" spans="1:6" ht="15.75" x14ac:dyDescent="0.25">
      <c r="A371" s="28"/>
      <c r="B371" s="31" t="s">
        <v>52</v>
      </c>
      <c r="C371" s="131">
        <f>(C370/120*100)</f>
        <v>76.666666666666671</v>
      </c>
      <c r="D371" s="130" t="str">
        <f t="shared" ref="D371" si="29">IF(C371&gt;=91,"A1",IF(C371&gt;=81,"A2",IF(C371&gt;=71,"B1",IF(C371&gt;=61,"B2",IF(C371&gt;=51,"C1",IF(C371&gt;=41,"C2",IF(C371&gt;=33,"D","E")))))))</f>
        <v>B1</v>
      </c>
      <c r="E371" s="448"/>
      <c r="F371" s="449"/>
    </row>
    <row r="372" spans="1:6" x14ac:dyDescent="0.25">
      <c r="A372" s="440" t="s">
        <v>406</v>
      </c>
      <c r="B372" s="441" t="s">
        <v>407</v>
      </c>
      <c r="C372" s="441"/>
      <c r="D372" s="450" t="s">
        <v>51</v>
      </c>
      <c r="E372" s="451"/>
      <c r="F372" s="452"/>
    </row>
    <row r="373" spans="1:6" x14ac:dyDescent="0.25">
      <c r="A373" s="441"/>
      <c r="B373" s="441"/>
      <c r="C373" s="441"/>
      <c r="D373" s="453"/>
      <c r="E373" s="454"/>
      <c r="F373" s="455"/>
    </row>
    <row r="376" spans="1:6" ht="15.75" x14ac:dyDescent="0.25">
      <c r="A376" s="28"/>
      <c r="B376" s="442" t="s">
        <v>0</v>
      </c>
      <c r="C376" s="442"/>
      <c r="D376" s="442"/>
      <c r="E376" s="442"/>
      <c r="F376" s="442"/>
    </row>
    <row r="377" spans="1:6" ht="15.75" x14ac:dyDescent="0.25">
      <c r="A377" s="28"/>
      <c r="B377" s="442" t="s">
        <v>1</v>
      </c>
      <c r="C377" s="442"/>
      <c r="D377" s="442"/>
      <c r="E377" s="442"/>
      <c r="F377" s="442"/>
    </row>
    <row r="378" spans="1:6" ht="15.75" x14ac:dyDescent="0.25">
      <c r="A378" s="28"/>
      <c r="B378" s="442" t="s">
        <v>2</v>
      </c>
      <c r="C378" s="442"/>
      <c r="D378" s="442"/>
      <c r="E378" s="442"/>
      <c r="F378" s="442"/>
    </row>
    <row r="379" spans="1:6" ht="15.75" x14ac:dyDescent="0.25">
      <c r="A379" s="28"/>
      <c r="B379" s="443" t="s">
        <v>408</v>
      </c>
      <c r="C379" s="443"/>
      <c r="D379" s="443"/>
      <c r="E379" s="443"/>
      <c r="F379" s="443"/>
    </row>
    <row r="380" spans="1:6" ht="15.75" x14ac:dyDescent="0.25">
      <c r="A380" s="28"/>
      <c r="B380" s="442" t="s">
        <v>57</v>
      </c>
      <c r="C380" s="442"/>
      <c r="D380" s="442"/>
      <c r="E380" s="442"/>
      <c r="F380" s="442"/>
    </row>
    <row r="381" spans="1:6" ht="15.75" x14ac:dyDescent="0.25">
      <c r="A381" s="442" t="s">
        <v>61</v>
      </c>
      <c r="B381" s="442"/>
      <c r="C381" s="442"/>
      <c r="D381" s="442"/>
      <c r="E381" s="442"/>
      <c r="F381" s="442"/>
    </row>
    <row r="382" spans="1:6" ht="15.75" x14ac:dyDescent="0.25">
      <c r="A382" s="28" t="s">
        <v>3</v>
      </c>
      <c r="B382" s="446" t="s">
        <v>399</v>
      </c>
      <c r="C382" s="447"/>
      <c r="D382" s="29"/>
      <c r="E382" s="442"/>
      <c r="F382" s="442"/>
    </row>
    <row r="383" spans="1:6" ht="15.75" x14ac:dyDescent="0.25">
      <c r="A383" s="28" t="s">
        <v>4</v>
      </c>
      <c r="B383" s="446" t="s">
        <v>264</v>
      </c>
      <c r="C383" s="447"/>
      <c r="D383" s="28" t="s">
        <v>400</v>
      </c>
      <c r="E383" s="443">
        <v>16</v>
      </c>
      <c r="F383" s="443"/>
    </row>
    <row r="384" spans="1:6" ht="15.75" x14ac:dyDescent="0.25">
      <c r="A384" s="28" t="s">
        <v>401</v>
      </c>
      <c r="B384" s="41" t="s">
        <v>265</v>
      </c>
      <c r="C384" s="42"/>
      <c r="D384" s="28"/>
      <c r="E384" s="37"/>
      <c r="F384" s="37"/>
    </row>
    <row r="385" spans="1:6" ht="15.75" x14ac:dyDescent="0.25">
      <c r="A385" s="28" t="s">
        <v>18</v>
      </c>
      <c r="B385" s="41" t="s">
        <v>268</v>
      </c>
      <c r="C385" s="42"/>
      <c r="D385" s="28" t="s">
        <v>402</v>
      </c>
      <c r="E385" s="36" t="s">
        <v>267</v>
      </c>
      <c r="F385" s="37"/>
    </row>
    <row r="386" spans="1:6" ht="15.75" x14ac:dyDescent="0.25">
      <c r="A386" s="28"/>
      <c r="B386" s="41"/>
      <c r="C386" s="42"/>
      <c r="D386" s="28"/>
      <c r="E386" s="37"/>
      <c r="F386" s="37"/>
    </row>
    <row r="387" spans="1:6" ht="15.75" x14ac:dyDescent="0.25">
      <c r="A387" s="37" t="s">
        <v>8</v>
      </c>
      <c r="B387" s="37" t="s">
        <v>9</v>
      </c>
      <c r="C387" s="37" t="s">
        <v>50</v>
      </c>
      <c r="D387" s="37" t="s">
        <v>20</v>
      </c>
      <c r="E387" s="442" t="s">
        <v>409</v>
      </c>
      <c r="F387" s="442"/>
    </row>
    <row r="388" spans="1:6" ht="15.75" x14ac:dyDescent="0.25">
      <c r="A388" s="37">
        <v>1</v>
      </c>
      <c r="B388" s="36" t="s">
        <v>11</v>
      </c>
      <c r="C388" s="37">
        <v>14.5</v>
      </c>
      <c r="D388" s="30" t="str">
        <f>IF(C388&gt;=18,"A1",IF(C388&gt;=16,"A2",IF(C388&gt;=14,"B1",IF(C388&gt;=12,"B2",IF(C388&gt;=10,"C1",IF(C388&gt;=8,"C2",IF(C388&gt;=6.5,"D","E")))))))</f>
        <v>B1</v>
      </c>
      <c r="E388" s="456"/>
      <c r="F388" s="457"/>
    </row>
    <row r="389" spans="1:6" ht="15.75" x14ac:dyDescent="0.25">
      <c r="A389" s="37">
        <v>2</v>
      </c>
      <c r="B389" s="36" t="s">
        <v>12</v>
      </c>
      <c r="C389" s="37">
        <v>14</v>
      </c>
      <c r="D389" s="30" t="str">
        <f t="shared" ref="D389:D393" si="30">IF(C389&gt;=18,"A1",IF(C389&gt;=16,"A2",IF(C389&gt;=14,"B1",IF(C389&gt;=12,"B2",IF(C389&gt;=10,"C1",IF(C389&gt;=8,"C2",IF(C389&gt;=6.5,"D","E")))))))</f>
        <v>B1</v>
      </c>
      <c r="E389" s="444"/>
      <c r="F389" s="445"/>
    </row>
    <row r="390" spans="1:6" ht="15.75" x14ac:dyDescent="0.25">
      <c r="A390" s="37">
        <v>3</v>
      </c>
      <c r="B390" s="36" t="s">
        <v>13</v>
      </c>
      <c r="C390" s="37">
        <v>10</v>
      </c>
      <c r="D390" s="30" t="str">
        <f t="shared" si="30"/>
        <v>C1</v>
      </c>
      <c r="E390" s="444" t="s">
        <v>425</v>
      </c>
      <c r="F390" s="445"/>
    </row>
    <row r="391" spans="1:6" ht="15.75" x14ac:dyDescent="0.25">
      <c r="A391" s="37">
        <v>4</v>
      </c>
      <c r="B391" s="36" t="s">
        <v>23</v>
      </c>
      <c r="C391" s="37">
        <v>15</v>
      </c>
      <c r="D391" s="30" t="str">
        <f t="shared" si="30"/>
        <v>B1</v>
      </c>
      <c r="E391" s="444" t="s">
        <v>420</v>
      </c>
      <c r="F391" s="445"/>
    </row>
    <row r="392" spans="1:6" ht="15.75" x14ac:dyDescent="0.25">
      <c r="A392" s="37">
        <v>5</v>
      </c>
      <c r="B392" s="36" t="s">
        <v>39</v>
      </c>
      <c r="C392" s="37">
        <v>17</v>
      </c>
      <c r="D392" s="30" t="str">
        <f t="shared" si="30"/>
        <v>A2</v>
      </c>
      <c r="E392" s="448"/>
      <c r="F392" s="449"/>
    </row>
    <row r="393" spans="1:6" ht="15.75" x14ac:dyDescent="0.25">
      <c r="A393" s="37">
        <v>6</v>
      </c>
      <c r="B393" s="36" t="s">
        <v>40</v>
      </c>
      <c r="C393" s="37">
        <v>19</v>
      </c>
      <c r="D393" s="30" t="str">
        <f t="shared" si="30"/>
        <v>A1</v>
      </c>
      <c r="E393" s="448"/>
      <c r="F393" s="449"/>
    </row>
    <row r="394" spans="1:6" ht="15.75" x14ac:dyDescent="0.25">
      <c r="A394" s="28"/>
      <c r="B394" s="28"/>
      <c r="C394" s="37"/>
      <c r="D394" s="28"/>
      <c r="E394" s="448"/>
      <c r="F394" s="449"/>
    </row>
    <row r="395" spans="1:6" ht="15.75" x14ac:dyDescent="0.25">
      <c r="A395" s="28"/>
      <c r="B395" s="37" t="s">
        <v>10</v>
      </c>
      <c r="C395" s="37">
        <f>SUM(C388:C393)</f>
        <v>89.5</v>
      </c>
      <c r="D395" s="130"/>
      <c r="E395" s="448"/>
      <c r="F395" s="449"/>
    </row>
    <row r="396" spans="1:6" ht="15.75" x14ac:dyDescent="0.25">
      <c r="A396" s="28"/>
      <c r="B396" s="31" t="s">
        <v>52</v>
      </c>
      <c r="C396" s="131">
        <f>(C395/120*100)</f>
        <v>74.583333333333329</v>
      </c>
      <c r="D396" s="130" t="str">
        <f t="shared" ref="D396" si="31">IF(C396&gt;=91,"A1",IF(C396&gt;=81,"A2",IF(C396&gt;=71,"B1",IF(C396&gt;=61,"B2",IF(C396&gt;=51,"C1",IF(C396&gt;=41,"C2",IF(C396&gt;=33,"D","E")))))))</f>
        <v>B1</v>
      </c>
      <c r="E396" s="448"/>
      <c r="F396" s="449"/>
    </row>
    <row r="397" spans="1:6" x14ac:dyDescent="0.25">
      <c r="A397" s="440" t="s">
        <v>406</v>
      </c>
      <c r="B397" s="441" t="s">
        <v>407</v>
      </c>
      <c r="C397" s="441"/>
      <c r="D397" s="450" t="s">
        <v>51</v>
      </c>
      <c r="E397" s="451"/>
      <c r="F397" s="452"/>
    </row>
    <row r="398" spans="1:6" x14ac:dyDescent="0.25">
      <c r="A398" s="441"/>
      <c r="B398" s="441"/>
      <c r="C398" s="441"/>
      <c r="D398" s="453"/>
      <c r="E398" s="454"/>
      <c r="F398" s="455"/>
    </row>
    <row r="401" spans="1:6" ht="15.75" x14ac:dyDescent="0.25">
      <c r="A401" s="28"/>
      <c r="B401" s="442" t="s">
        <v>0</v>
      </c>
      <c r="C401" s="442"/>
      <c r="D401" s="442"/>
      <c r="E401" s="442"/>
      <c r="F401" s="442"/>
    </row>
    <row r="402" spans="1:6" ht="15.75" x14ac:dyDescent="0.25">
      <c r="A402" s="28"/>
      <c r="B402" s="442" t="s">
        <v>1</v>
      </c>
      <c r="C402" s="442"/>
      <c r="D402" s="442"/>
      <c r="E402" s="442"/>
      <c r="F402" s="442"/>
    </row>
    <row r="403" spans="1:6" ht="15.75" x14ac:dyDescent="0.25">
      <c r="A403" s="28"/>
      <c r="B403" s="442" t="s">
        <v>2</v>
      </c>
      <c r="C403" s="442"/>
      <c r="D403" s="442"/>
      <c r="E403" s="442"/>
      <c r="F403" s="442"/>
    </row>
    <row r="404" spans="1:6" ht="15.75" x14ac:dyDescent="0.25">
      <c r="A404" s="28"/>
      <c r="B404" s="443" t="s">
        <v>398</v>
      </c>
      <c r="C404" s="443"/>
      <c r="D404" s="443"/>
      <c r="E404" s="443"/>
      <c r="F404" s="443"/>
    </row>
    <row r="405" spans="1:6" ht="15.75" x14ac:dyDescent="0.25">
      <c r="A405" s="28"/>
      <c r="B405" s="442" t="s">
        <v>57</v>
      </c>
      <c r="C405" s="442"/>
      <c r="D405" s="442"/>
      <c r="E405" s="442"/>
      <c r="F405" s="442"/>
    </row>
    <row r="406" spans="1:6" ht="15.75" x14ac:dyDescent="0.25">
      <c r="A406" s="442" t="s">
        <v>61</v>
      </c>
      <c r="B406" s="442"/>
      <c r="C406" s="442"/>
      <c r="D406" s="442"/>
      <c r="E406" s="442"/>
      <c r="F406" s="442"/>
    </row>
    <row r="407" spans="1:6" ht="15.75" x14ac:dyDescent="0.25">
      <c r="A407" s="28" t="s">
        <v>3</v>
      </c>
      <c r="B407" s="446" t="s">
        <v>399</v>
      </c>
      <c r="C407" s="447"/>
      <c r="D407" s="29"/>
      <c r="E407" s="442"/>
      <c r="F407" s="442"/>
    </row>
    <row r="408" spans="1:6" ht="15.75" x14ac:dyDescent="0.25">
      <c r="A408" s="28" t="s">
        <v>4</v>
      </c>
      <c r="B408" s="446" t="s">
        <v>429</v>
      </c>
      <c r="C408" s="447"/>
      <c r="D408" s="28" t="s">
        <v>400</v>
      </c>
      <c r="E408" s="443">
        <v>17</v>
      </c>
      <c r="F408" s="443"/>
    </row>
    <row r="409" spans="1:6" ht="15.75" x14ac:dyDescent="0.25">
      <c r="A409" s="28" t="s">
        <v>401</v>
      </c>
      <c r="B409" s="41" t="s">
        <v>275</v>
      </c>
      <c r="C409" s="42"/>
      <c r="D409" s="28"/>
      <c r="E409" s="37"/>
      <c r="F409" s="37"/>
    </row>
    <row r="410" spans="1:6" ht="15.75" x14ac:dyDescent="0.25">
      <c r="A410" s="28" t="s">
        <v>18</v>
      </c>
      <c r="B410" s="41" t="s">
        <v>278</v>
      </c>
      <c r="C410" s="42"/>
      <c r="D410" s="28" t="s">
        <v>402</v>
      </c>
      <c r="E410" s="36" t="s">
        <v>277</v>
      </c>
      <c r="F410" s="37"/>
    </row>
    <row r="411" spans="1:6" ht="15.75" x14ac:dyDescent="0.25">
      <c r="A411" s="28"/>
      <c r="B411" s="41"/>
      <c r="C411" s="42"/>
      <c r="D411" s="28"/>
      <c r="E411" s="37"/>
      <c r="F411" s="37"/>
    </row>
    <row r="412" spans="1:6" ht="15.75" x14ac:dyDescent="0.25">
      <c r="A412" s="37" t="s">
        <v>8</v>
      </c>
      <c r="B412" s="37" t="s">
        <v>9</v>
      </c>
      <c r="C412" s="37" t="s">
        <v>50</v>
      </c>
      <c r="D412" s="37" t="s">
        <v>20</v>
      </c>
      <c r="E412" s="442" t="s">
        <v>409</v>
      </c>
      <c r="F412" s="442"/>
    </row>
    <row r="413" spans="1:6" ht="15.75" x14ac:dyDescent="0.25">
      <c r="A413" s="37">
        <v>1</v>
      </c>
      <c r="B413" s="36" t="s">
        <v>11</v>
      </c>
      <c r="C413" s="37">
        <v>9.5</v>
      </c>
      <c r="D413" s="30" t="str">
        <f>IF(C413&gt;=18,"A1",IF(C413&gt;=16,"A2",IF(C413&gt;=14,"B1",IF(C413&gt;=12,"B2",IF(C413&gt;=10,"C1",IF(C413&gt;=8,"C2",IF(C413&gt;=6.5,"D","E")))))))</f>
        <v>C2</v>
      </c>
      <c r="E413" s="456"/>
      <c r="F413" s="457"/>
    </row>
    <row r="414" spans="1:6" ht="15.75" x14ac:dyDescent="0.25">
      <c r="A414" s="37">
        <v>2</v>
      </c>
      <c r="B414" s="36" t="s">
        <v>12</v>
      </c>
      <c r="C414" s="37">
        <v>13.5</v>
      </c>
      <c r="D414" s="30" t="str">
        <f t="shared" ref="D414:D418" si="32">IF(C414&gt;=18,"A1",IF(C414&gt;=16,"A2",IF(C414&gt;=14,"B1",IF(C414&gt;=12,"B2",IF(C414&gt;=10,"C1",IF(C414&gt;=8,"C2",IF(C414&gt;=6.5,"D","E")))))))</f>
        <v>B2</v>
      </c>
      <c r="E414" s="444"/>
      <c r="F414" s="445"/>
    </row>
    <row r="415" spans="1:6" ht="15.75" x14ac:dyDescent="0.25">
      <c r="A415" s="37">
        <v>3</v>
      </c>
      <c r="B415" s="36" t="s">
        <v>13</v>
      </c>
      <c r="C415" s="37">
        <v>6</v>
      </c>
      <c r="D415" s="30" t="str">
        <f t="shared" si="32"/>
        <v>E</v>
      </c>
      <c r="E415" s="444" t="s">
        <v>430</v>
      </c>
      <c r="F415" s="445"/>
    </row>
    <row r="416" spans="1:6" ht="15.75" x14ac:dyDescent="0.25">
      <c r="A416" s="37">
        <v>4</v>
      </c>
      <c r="B416" s="36" t="s">
        <v>23</v>
      </c>
      <c r="C416" s="37">
        <v>8.5</v>
      </c>
      <c r="D416" s="30" t="str">
        <f t="shared" si="32"/>
        <v>C2</v>
      </c>
      <c r="E416" s="444" t="s">
        <v>431</v>
      </c>
      <c r="F416" s="445"/>
    </row>
    <row r="417" spans="1:6" ht="15.75" x14ac:dyDescent="0.25">
      <c r="A417" s="37">
        <v>5</v>
      </c>
      <c r="B417" s="36" t="s">
        <v>39</v>
      </c>
      <c r="C417" s="37">
        <v>13.5</v>
      </c>
      <c r="D417" s="30" t="str">
        <f t="shared" si="32"/>
        <v>B2</v>
      </c>
      <c r="E417" s="444"/>
      <c r="F417" s="445"/>
    </row>
    <row r="418" spans="1:6" ht="15.75" x14ac:dyDescent="0.25">
      <c r="A418" s="37">
        <v>6</v>
      </c>
      <c r="B418" s="36" t="s">
        <v>40</v>
      </c>
      <c r="C418" s="37">
        <v>10</v>
      </c>
      <c r="D418" s="30" t="str">
        <f t="shared" si="32"/>
        <v>C1</v>
      </c>
      <c r="E418" s="448"/>
      <c r="F418" s="449"/>
    </row>
    <row r="419" spans="1:6" ht="15.75" x14ac:dyDescent="0.25">
      <c r="A419" s="28"/>
      <c r="B419" s="28"/>
      <c r="C419" s="37"/>
      <c r="D419" s="28"/>
      <c r="E419" s="448"/>
      <c r="F419" s="449"/>
    </row>
    <row r="420" spans="1:6" ht="15.75" x14ac:dyDescent="0.25">
      <c r="A420" s="28"/>
      <c r="B420" s="37" t="s">
        <v>10</v>
      </c>
      <c r="C420" s="37">
        <f>SUM(C413:C418)</f>
        <v>61</v>
      </c>
      <c r="D420" s="130"/>
      <c r="E420" s="448"/>
      <c r="F420" s="449"/>
    </row>
    <row r="421" spans="1:6" ht="15.75" x14ac:dyDescent="0.25">
      <c r="A421" s="28"/>
      <c r="B421" s="31" t="s">
        <v>52</v>
      </c>
      <c r="C421" s="131">
        <f>(C420/120*100)</f>
        <v>50.833333333333329</v>
      </c>
      <c r="D421" s="130" t="str">
        <f t="shared" ref="D421" si="33">IF(C421&gt;=91,"A1",IF(C421&gt;=81,"A2",IF(C421&gt;=71,"B1",IF(C421&gt;=61,"B2",IF(C421&gt;=51,"C1",IF(C421&gt;=41,"C2",IF(C421&gt;=33,"D","E")))))))</f>
        <v>C2</v>
      </c>
      <c r="E421" s="448"/>
      <c r="F421" s="449"/>
    </row>
    <row r="422" spans="1:6" x14ac:dyDescent="0.25">
      <c r="A422" s="440" t="s">
        <v>406</v>
      </c>
      <c r="B422" s="441" t="s">
        <v>407</v>
      </c>
      <c r="C422" s="441"/>
      <c r="D422" s="450" t="s">
        <v>51</v>
      </c>
      <c r="E422" s="451"/>
      <c r="F422" s="452"/>
    </row>
    <row r="423" spans="1:6" x14ac:dyDescent="0.25">
      <c r="A423" s="441"/>
      <c r="B423" s="441"/>
      <c r="C423" s="441"/>
      <c r="D423" s="453"/>
      <c r="E423" s="454"/>
      <c r="F423" s="455"/>
    </row>
    <row r="426" spans="1:6" ht="15.75" x14ac:dyDescent="0.25">
      <c r="A426" s="28"/>
      <c r="B426" s="442" t="s">
        <v>0</v>
      </c>
      <c r="C426" s="442"/>
      <c r="D426" s="442"/>
      <c r="E426" s="442"/>
      <c r="F426" s="442"/>
    </row>
    <row r="427" spans="1:6" ht="15.75" x14ac:dyDescent="0.25">
      <c r="A427" s="28"/>
      <c r="B427" s="442" t="s">
        <v>1</v>
      </c>
      <c r="C427" s="442"/>
      <c r="D427" s="442"/>
      <c r="E427" s="442"/>
      <c r="F427" s="442"/>
    </row>
    <row r="428" spans="1:6" ht="15.75" x14ac:dyDescent="0.25">
      <c r="A428" s="28"/>
      <c r="B428" s="442" t="s">
        <v>2</v>
      </c>
      <c r="C428" s="442"/>
      <c r="D428" s="442"/>
      <c r="E428" s="442"/>
      <c r="F428" s="442"/>
    </row>
    <row r="429" spans="1:6" ht="15.75" x14ac:dyDescent="0.25">
      <c r="A429" s="28"/>
      <c r="B429" s="443" t="s">
        <v>398</v>
      </c>
      <c r="C429" s="443"/>
      <c r="D429" s="443"/>
      <c r="E429" s="443"/>
      <c r="F429" s="443"/>
    </row>
    <row r="430" spans="1:6" ht="15.75" x14ac:dyDescent="0.25">
      <c r="A430" s="28"/>
      <c r="B430" s="442" t="s">
        <v>57</v>
      </c>
      <c r="C430" s="442"/>
      <c r="D430" s="442"/>
      <c r="E430" s="442"/>
      <c r="F430" s="442"/>
    </row>
    <row r="431" spans="1:6" ht="15.75" x14ac:dyDescent="0.25">
      <c r="A431" s="442" t="s">
        <v>61</v>
      </c>
      <c r="B431" s="442"/>
      <c r="C431" s="442"/>
      <c r="D431" s="442"/>
      <c r="E431" s="442"/>
      <c r="F431" s="442"/>
    </row>
    <row r="432" spans="1:6" ht="15.75" x14ac:dyDescent="0.25">
      <c r="A432" s="28" t="s">
        <v>3</v>
      </c>
      <c r="B432" s="446" t="s">
        <v>399</v>
      </c>
      <c r="C432" s="447"/>
      <c r="D432" s="29"/>
      <c r="E432" s="442"/>
      <c r="F432" s="442"/>
    </row>
    <row r="433" spans="1:6" ht="15.75" x14ac:dyDescent="0.25">
      <c r="A433" s="28" t="s">
        <v>4</v>
      </c>
      <c r="B433" s="446" t="s">
        <v>283</v>
      </c>
      <c r="C433" s="447"/>
      <c r="D433" s="28" t="s">
        <v>400</v>
      </c>
      <c r="E433" s="443">
        <v>18</v>
      </c>
      <c r="F433" s="443"/>
    </row>
    <row r="434" spans="1:6" ht="15.75" x14ac:dyDescent="0.25">
      <c r="A434" s="28" t="s">
        <v>401</v>
      </c>
      <c r="B434" s="41" t="s">
        <v>284</v>
      </c>
      <c r="C434" s="42"/>
      <c r="D434" s="28"/>
      <c r="E434" s="37"/>
      <c r="F434" s="37"/>
    </row>
    <row r="435" spans="1:6" ht="15.75" x14ac:dyDescent="0.25">
      <c r="A435" s="28" t="s">
        <v>18</v>
      </c>
      <c r="B435" s="41" t="s">
        <v>287</v>
      </c>
      <c r="C435" s="42"/>
      <c r="D435" s="28" t="s">
        <v>402</v>
      </c>
      <c r="E435" s="36" t="s">
        <v>432</v>
      </c>
      <c r="F435" s="37"/>
    </row>
    <row r="436" spans="1:6" ht="15.75" x14ac:dyDescent="0.25">
      <c r="A436" s="28"/>
      <c r="B436" s="41"/>
      <c r="C436" s="42"/>
      <c r="D436" s="28"/>
      <c r="E436" s="37"/>
      <c r="F436" s="37"/>
    </row>
    <row r="437" spans="1:6" ht="15.75" x14ac:dyDescent="0.25">
      <c r="A437" s="37" t="s">
        <v>8</v>
      </c>
      <c r="B437" s="37" t="s">
        <v>9</v>
      </c>
      <c r="C437" s="37" t="s">
        <v>50</v>
      </c>
      <c r="D437" s="37" t="s">
        <v>20</v>
      </c>
      <c r="E437" s="443"/>
      <c r="F437" s="443"/>
    </row>
    <row r="438" spans="1:6" ht="15.75" x14ac:dyDescent="0.25">
      <c r="A438" s="37">
        <v>1</v>
      </c>
      <c r="B438" s="36" t="s">
        <v>11</v>
      </c>
      <c r="C438" s="37">
        <v>13</v>
      </c>
      <c r="D438" s="30" t="str">
        <f>IF(C438&gt;=18,"A1",IF(C438&gt;=16,"A2",IF(C438&gt;=14,"B1",IF(C438&gt;=12,"B2",IF(C438&gt;=10,"C1",IF(C438&gt;=8,"C2",IF(C438&gt;=6.5,"D","E")))))))</f>
        <v>B2</v>
      </c>
      <c r="E438" s="446"/>
      <c r="F438" s="447"/>
    </row>
    <row r="439" spans="1:6" ht="15.75" x14ac:dyDescent="0.25">
      <c r="A439" s="37">
        <v>2</v>
      </c>
      <c r="B439" s="36" t="s">
        <v>12</v>
      </c>
      <c r="C439" s="37">
        <v>12.5</v>
      </c>
      <c r="D439" s="30" t="str">
        <f t="shared" ref="D439:D443" si="34">IF(C439&gt;=18,"A1",IF(C439&gt;=16,"A2",IF(C439&gt;=14,"B1",IF(C439&gt;=12,"B2",IF(C439&gt;=10,"C1",IF(C439&gt;=8,"C2",IF(C439&gt;=6.5,"D","E")))))))</f>
        <v>B2</v>
      </c>
      <c r="E439" s="448"/>
      <c r="F439" s="449"/>
    </row>
    <row r="440" spans="1:6" ht="15.75" x14ac:dyDescent="0.25">
      <c r="A440" s="37">
        <v>3</v>
      </c>
      <c r="B440" s="36" t="s">
        <v>13</v>
      </c>
      <c r="C440" s="37" t="s">
        <v>397</v>
      </c>
      <c r="D440" s="30" t="str">
        <f t="shared" si="34"/>
        <v>A1</v>
      </c>
      <c r="E440" s="448"/>
      <c r="F440" s="449"/>
    </row>
    <row r="441" spans="1:6" ht="15.75" x14ac:dyDescent="0.25">
      <c r="A441" s="37">
        <v>4</v>
      </c>
      <c r="B441" s="36" t="s">
        <v>23</v>
      </c>
      <c r="C441" s="37">
        <v>10</v>
      </c>
      <c r="D441" s="30" t="str">
        <f t="shared" si="34"/>
        <v>C1</v>
      </c>
      <c r="E441" s="448"/>
      <c r="F441" s="449"/>
    </row>
    <row r="442" spans="1:6" ht="15.75" x14ac:dyDescent="0.25">
      <c r="A442" s="37">
        <v>5</v>
      </c>
      <c r="B442" s="36" t="s">
        <v>39</v>
      </c>
      <c r="C442" s="37" t="s">
        <v>397</v>
      </c>
      <c r="D442" s="30" t="str">
        <f t="shared" si="34"/>
        <v>A1</v>
      </c>
      <c r="E442" s="448"/>
      <c r="F442" s="449"/>
    </row>
    <row r="443" spans="1:6" ht="15.75" x14ac:dyDescent="0.25">
      <c r="A443" s="37">
        <v>6</v>
      </c>
      <c r="B443" s="36" t="s">
        <v>40</v>
      </c>
      <c r="C443" s="37" t="s">
        <v>397</v>
      </c>
      <c r="D443" s="30" t="str">
        <f t="shared" si="34"/>
        <v>A1</v>
      </c>
      <c r="E443" s="448"/>
      <c r="F443" s="449"/>
    </row>
    <row r="444" spans="1:6" ht="15.75" x14ac:dyDescent="0.25">
      <c r="A444" s="28"/>
      <c r="B444" s="28"/>
      <c r="C444" s="37"/>
      <c r="D444" s="28"/>
      <c r="E444" s="448"/>
      <c r="F444" s="449"/>
    </row>
    <row r="445" spans="1:6" ht="15.75" x14ac:dyDescent="0.25">
      <c r="A445" s="28"/>
      <c r="B445" s="37" t="s">
        <v>10</v>
      </c>
      <c r="C445" s="37">
        <f>SUM(C438:C443)</f>
        <v>35.5</v>
      </c>
      <c r="D445" s="130"/>
      <c r="E445" s="448"/>
      <c r="F445" s="449"/>
    </row>
    <row r="446" spans="1:6" ht="15.75" x14ac:dyDescent="0.25">
      <c r="A446" s="28"/>
      <c r="B446" s="31" t="s">
        <v>52</v>
      </c>
      <c r="C446" s="131">
        <f>(C445/120*100)</f>
        <v>29.583333333333332</v>
      </c>
      <c r="D446" s="130" t="str">
        <f t="shared" ref="D446" si="35">IF(C446&gt;=91,"A1",IF(C446&gt;=81,"A2",IF(C446&gt;=71,"B1",IF(C446&gt;=61,"B2",IF(C446&gt;=51,"C1",IF(C446&gt;=41,"C2",IF(C446&gt;=33,"D","E")))))))</f>
        <v>E</v>
      </c>
      <c r="E446" s="448"/>
      <c r="F446" s="449"/>
    </row>
    <row r="447" spans="1:6" x14ac:dyDescent="0.25">
      <c r="A447" s="440" t="s">
        <v>406</v>
      </c>
      <c r="B447" s="441" t="s">
        <v>407</v>
      </c>
      <c r="C447" s="441"/>
      <c r="D447" s="450" t="s">
        <v>51</v>
      </c>
      <c r="E447" s="451"/>
      <c r="F447" s="452"/>
    </row>
    <row r="448" spans="1:6" x14ac:dyDescent="0.25">
      <c r="A448" s="441"/>
      <c r="B448" s="441"/>
      <c r="C448" s="441"/>
      <c r="D448" s="453"/>
      <c r="E448" s="454"/>
      <c r="F448" s="455"/>
    </row>
    <row r="451" spans="1:6" ht="15.75" x14ac:dyDescent="0.25">
      <c r="A451" s="28"/>
      <c r="B451" s="442" t="s">
        <v>0</v>
      </c>
      <c r="C451" s="442"/>
      <c r="D451" s="442"/>
      <c r="E451" s="442"/>
      <c r="F451" s="442"/>
    </row>
    <row r="452" spans="1:6" ht="15.75" x14ac:dyDescent="0.25">
      <c r="A452" s="28"/>
      <c r="B452" s="442" t="s">
        <v>1</v>
      </c>
      <c r="C452" s="442"/>
      <c r="D452" s="442"/>
      <c r="E452" s="442"/>
      <c r="F452" s="442"/>
    </row>
    <row r="453" spans="1:6" ht="15.75" x14ac:dyDescent="0.25">
      <c r="A453" s="28"/>
      <c r="B453" s="442" t="s">
        <v>2</v>
      </c>
      <c r="C453" s="442"/>
      <c r="D453" s="442"/>
      <c r="E453" s="442"/>
      <c r="F453" s="442"/>
    </row>
    <row r="454" spans="1:6" ht="15.75" x14ac:dyDescent="0.25">
      <c r="A454" s="28"/>
      <c r="B454" s="443" t="s">
        <v>398</v>
      </c>
      <c r="C454" s="443"/>
      <c r="D454" s="443"/>
      <c r="E454" s="443"/>
      <c r="F454" s="443"/>
    </row>
    <row r="455" spans="1:6" ht="15.75" x14ac:dyDescent="0.25">
      <c r="A455" s="28"/>
      <c r="B455" s="442" t="s">
        <v>57</v>
      </c>
      <c r="C455" s="442"/>
      <c r="D455" s="442"/>
      <c r="E455" s="442"/>
      <c r="F455" s="442"/>
    </row>
    <row r="456" spans="1:6" ht="15.75" x14ac:dyDescent="0.25">
      <c r="A456" s="442" t="s">
        <v>61</v>
      </c>
      <c r="B456" s="442"/>
      <c r="C456" s="442"/>
      <c r="D456" s="442"/>
      <c r="E456" s="442"/>
      <c r="F456" s="442"/>
    </row>
    <row r="457" spans="1:6" ht="15.75" x14ac:dyDescent="0.25">
      <c r="A457" s="28" t="s">
        <v>3</v>
      </c>
      <c r="B457" s="446" t="s">
        <v>399</v>
      </c>
      <c r="C457" s="447"/>
      <c r="D457" s="29"/>
      <c r="E457" s="442"/>
      <c r="F457" s="442"/>
    </row>
    <row r="458" spans="1:6" ht="15.75" x14ac:dyDescent="0.25">
      <c r="A458" s="28" t="s">
        <v>4</v>
      </c>
      <c r="B458" s="446" t="s">
        <v>293</v>
      </c>
      <c r="C458" s="447"/>
      <c r="D458" s="28" t="s">
        <v>400</v>
      </c>
      <c r="E458" s="443">
        <v>19</v>
      </c>
      <c r="F458" s="443"/>
    </row>
    <row r="459" spans="1:6" ht="15.75" x14ac:dyDescent="0.25">
      <c r="A459" s="28" t="s">
        <v>401</v>
      </c>
      <c r="B459" s="41" t="s">
        <v>294</v>
      </c>
      <c r="C459" s="42"/>
      <c r="D459" s="28"/>
      <c r="E459" s="37"/>
      <c r="F459" s="37"/>
    </row>
    <row r="460" spans="1:6" ht="15.75" x14ac:dyDescent="0.25">
      <c r="A460" s="28" t="s">
        <v>18</v>
      </c>
      <c r="B460" s="41" t="s">
        <v>297</v>
      </c>
      <c r="C460" s="42"/>
      <c r="D460" s="28" t="s">
        <v>402</v>
      </c>
      <c r="E460" s="36" t="s">
        <v>296</v>
      </c>
      <c r="F460" s="37"/>
    </row>
    <row r="461" spans="1:6" ht="15.75" x14ac:dyDescent="0.25">
      <c r="A461" s="28"/>
      <c r="B461" s="41"/>
      <c r="C461" s="42"/>
      <c r="D461" s="28"/>
      <c r="E461" s="37"/>
      <c r="F461" s="37"/>
    </row>
    <row r="462" spans="1:6" ht="15.75" x14ac:dyDescent="0.25">
      <c r="A462" s="37" t="s">
        <v>8</v>
      </c>
      <c r="B462" s="37" t="s">
        <v>9</v>
      </c>
      <c r="C462" s="37" t="s">
        <v>50</v>
      </c>
      <c r="D462" s="37" t="s">
        <v>20</v>
      </c>
      <c r="E462" s="456" t="s">
        <v>409</v>
      </c>
      <c r="F462" s="457"/>
    </row>
    <row r="463" spans="1:6" ht="15.75" x14ac:dyDescent="0.25">
      <c r="A463" s="37">
        <v>1</v>
      </c>
      <c r="B463" s="36" t="s">
        <v>11</v>
      </c>
      <c r="C463" s="37">
        <v>15.5</v>
      </c>
      <c r="D463" s="30" t="str">
        <f>IF(C463&gt;=18,"A1",IF(C463&gt;=16,"A2",IF(C463&gt;=14,"B1",IF(C463&gt;=12,"B2",IF(C463&gt;=10,"C1",IF(C463&gt;=8,"C2",IF(C463&gt;=6.5,"D","E")))))))</f>
        <v>B1</v>
      </c>
      <c r="E463" s="456"/>
      <c r="F463" s="457"/>
    </row>
    <row r="464" spans="1:6" ht="15.75" x14ac:dyDescent="0.25">
      <c r="A464" s="37">
        <v>2</v>
      </c>
      <c r="B464" s="36" t="s">
        <v>12</v>
      </c>
      <c r="C464" s="37">
        <v>16</v>
      </c>
      <c r="D464" s="30" t="str">
        <f t="shared" ref="D464:D468" si="36">IF(C464&gt;=18,"A1",IF(C464&gt;=16,"A2",IF(C464&gt;=14,"B1",IF(C464&gt;=12,"B2",IF(C464&gt;=10,"C1",IF(C464&gt;=8,"C2",IF(C464&gt;=6.5,"D","E")))))))</f>
        <v>A2</v>
      </c>
      <c r="E464" s="444"/>
      <c r="F464" s="445"/>
    </row>
    <row r="465" spans="1:6" ht="15.75" x14ac:dyDescent="0.25">
      <c r="A465" s="37">
        <v>3</v>
      </c>
      <c r="B465" s="36" t="s">
        <v>13</v>
      </c>
      <c r="C465" s="37">
        <v>17</v>
      </c>
      <c r="D465" s="30" t="str">
        <f t="shared" si="36"/>
        <v>A2</v>
      </c>
      <c r="E465" s="444" t="s">
        <v>423</v>
      </c>
      <c r="F465" s="445"/>
    </row>
    <row r="466" spans="1:6" ht="15.75" x14ac:dyDescent="0.25">
      <c r="A466" s="37">
        <v>4</v>
      </c>
      <c r="B466" s="36" t="s">
        <v>23</v>
      </c>
      <c r="C466" s="37">
        <v>17</v>
      </c>
      <c r="D466" s="30" t="str">
        <f t="shared" si="36"/>
        <v>A2</v>
      </c>
      <c r="E466" s="444" t="s">
        <v>424</v>
      </c>
      <c r="F466" s="445"/>
    </row>
    <row r="467" spans="1:6" ht="15.75" x14ac:dyDescent="0.25">
      <c r="A467" s="37">
        <v>5</v>
      </c>
      <c r="B467" s="36" t="s">
        <v>39</v>
      </c>
      <c r="C467" s="37">
        <v>18.5</v>
      </c>
      <c r="D467" s="30" t="str">
        <f t="shared" si="36"/>
        <v>A1</v>
      </c>
      <c r="E467" s="448"/>
      <c r="F467" s="449"/>
    </row>
    <row r="468" spans="1:6" ht="15.75" x14ac:dyDescent="0.25">
      <c r="A468" s="37">
        <v>6</v>
      </c>
      <c r="B468" s="36" t="s">
        <v>40</v>
      </c>
      <c r="C468" s="37">
        <v>19</v>
      </c>
      <c r="D468" s="30" t="str">
        <f t="shared" si="36"/>
        <v>A1</v>
      </c>
      <c r="E468" s="448"/>
      <c r="F468" s="449"/>
    </row>
    <row r="469" spans="1:6" ht="15.75" x14ac:dyDescent="0.25">
      <c r="A469" s="28"/>
      <c r="B469" s="28"/>
      <c r="C469" s="37"/>
      <c r="D469" s="28"/>
      <c r="E469" s="448"/>
      <c r="F469" s="449"/>
    </row>
    <row r="470" spans="1:6" ht="15.75" x14ac:dyDescent="0.25">
      <c r="A470" s="28"/>
      <c r="B470" s="37" t="s">
        <v>10</v>
      </c>
      <c r="C470" s="37">
        <f>SUM(C463:C468)</f>
        <v>103</v>
      </c>
      <c r="D470" s="130"/>
      <c r="E470" s="448"/>
      <c r="F470" s="449"/>
    </row>
    <row r="471" spans="1:6" ht="15.75" x14ac:dyDescent="0.25">
      <c r="A471" s="28"/>
      <c r="B471" s="31" t="s">
        <v>52</v>
      </c>
      <c r="C471" s="131">
        <f>(C470/120*100)</f>
        <v>85.833333333333329</v>
      </c>
      <c r="D471" s="130" t="str">
        <f t="shared" ref="D471" si="37">IF(C471&gt;=91,"A1",IF(C471&gt;=81,"A2",IF(C471&gt;=71,"B1",IF(C471&gt;=61,"B2",IF(C471&gt;=51,"C1",IF(C471&gt;=41,"C2",IF(C471&gt;=33,"D","E")))))))</f>
        <v>A2</v>
      </c>
      <c r="E471" s="448"/>
      <c r="F471" s="449"/>
    </row>
    <row r="472" spans="1:6" x14ac:dyDescent="0.25">
      <c r="A472" s="440" t="s">
        <v>406</v>
      </c>
      <c r="B472" s="441" t="s">
        <v>407</v>
      </c>
      <c r="C472" s="441"/>
      <c r="D472" s="450" t="s">
        <v>51</v>
      </c>
      <c r="E472" s="451"/>
      <c r="F472" s="452"/>
    </row>
    <row r="473" spans="1:6" x14ac:dyDescent="0.25">
      <c r="A473" s="441"/>
      <c r="B473" s="441"/>
      <c r="C473" s="441"/>
      <c r="D473" s="453"/>
      <c r="E473" s="454"/>
      <c r="F473" s="455"/>
    </row>
    <row r="476" spans="1:6" ht="15.75" x14ac:dyDescent="0.25">
      <c r="A476" s="28"/>
      <c r="B476" s="442" t="s">
        <v>0</v>
      </c>
      <c r="C476" s="442"/>
      <c r="D476" s="442"/>
      <c r="E476" s="442"/>
      <c r="F476" s="442"/>
    </row>
    <row r="477" spans="1:6" ht="15.75" x14ac:dyDescent="0.25">
      <c r="A477" s="28"/>
      <c r="B477" s="442" t="s">
        <v>1</v>
      </c>
      <c r="C477" s="442"/>
      <c r="D477" s="442"/>
      <c r="E477" s="442"/>
      <c r="F477" s="442"/>
    </row>
    <row r="478" spans="1:6" ht="15.75" x14ac:dyDescent="0.25">
      <c r="A478" s="28"/>
      <c r="B478" s="442" t="s">
        <v>2</v>
      </c>
      <c r="C478" s="442"/>
      <c r="D478" s="442"/>
      <c r="E478" s="442"/>
      <c r="F478" s="442"/>
    </row>
    <row r="479" spans="1:6" ht="15.75" x14ac:dyDescent="0.25">
      <c r="A479" s="28"/>
      <c r="B479" s="443" t="s">
        <v>408</v>
      </c>
      <c r="C479" s="443"/>
      <c r="D479" s="443"/>
      <c r="E479" s="443"/>
      <c r="F479" s="443"/>
    </row>
    <row r="480" spans="1:6" ht="15.75" x14ac:dyDescent="0.25">
      <c r="A480" s="28"/>
      <c r="B480" s="442" t="s">
        <v>57</v>
      </c>
      <c r="C480" s="442"/>
      <c r="D480" s="442"/>
      <c r="E480" s="442"/>
      <c r="F480" s="442"/>
    </row>
    <row r="481" spans="1:6" ht="15.75" x14ac:dyDescent="0.25">
      <c r="A481" s="442" t="s">
        <v>61</v>
      </c>
      <c r="B481" s="442"/>
      <c r="C481" s="442"/>
      <c r="D481" s="442"/>
      <c r="E481" s="442"/>
      <c r="F481" s="442"/>
    </row>
    <row r="482" spans="1:6" ht="15.75" x14ac:dyDescent="0.25">
      <c r="A482" s="28" t="s">
        <v>3</v>
      </c>
      <c r="B482" s="446" t="s">
        <v>399</v>
      </c>
      <c r="C482" s="447"/>
      <c r="D482" s="29"/>
      <c r="E482" s="442"/>
      <c r="F482" s="442"/>
    </row>
    <row r="483" spans="1:6" ht="15.75" x14ac:dyDescent="0.25">
      <c r="A483" s="28" t="s">
        <v>4</v>
      </c>
      <c r="B483" s="446" t="s">
        <v>302</v>
      </c>
      <c r="C483" s="447"/>
      <c r="D483" s="28" t="s">
        <v>400</v>
      </c>
      <c r="E483" s="443">
        <v>20</v>
      </c>
      <c r="F483" s="443"/>
    </row>
    <row r="484" spans="1:6" ht="15.75" x14ac:dyDescent="0.25">
      <c r="A484" s="28" t="s">
        <v>401</v>
      </c>
      <c r="B484" s="41" t="s">
        <v>303</v>
      </c>
      <c r="C484" s="42"/>
      <c r="D484" s="28"/>
      <c r="E484" s="37"/>
      <c r="F484" s="37"/>
    </row>
    <row r="485" spans="1:6" ht="15.75" x14ac:dyDescent="0.25">
      <c r="A485" s="28" t="s">
        <v>18</v>
      </c>
      <c r="B485" s="41" t="s">
        <v>433</v>
      </c>
      <c r="C485" s="42"/>
      <c r="D485" s="28" t="s">
        <v>402</v>
      </c>
      <c r="E485" s="36" t="s">
        <v>305</v>
      </c>
      <c r="F485" s="37"/>
    </row>
    <row r="486" spans="1:6" ht="15.75" x14ac:dyDescent="0.25">
      <c r="A486" s="28"/>
      <c r="B486" s="41"/>
      <c r="C486" s="42"/>
      <c r="D486" s="28"/>
      <c r="E486" s="37"/>
      <c r="F486" s="37"/>
    </row>
    <row r="487" spans="1:6" ht="15.75" x14ac:dyDescent="0.25">
      <c r="A487" s="37" t="s">
        <v>8</v>
      </c>
      <c r="B487" s="37" t="s">
        <v>9</v>
      </c>
      <c r="C487" s="37" t="s">
        <v>50</v>
      </c>
      <c r="D487" s="37" t="s">
        <v>20</v>
      </c>
      <c r="E487" s="37" t="s">
        <v>403</v>
      </c>
      <c r="F487" s="37"/>
    </row>
    <row r="488" spans="1:6" ht="15.75" x14ac:dyDescent="0.25">
      <c r="A488" s="37">
        <v>1</v>
      </c>
      <c r="B488" s="36" t="s">
        <v>11</v>
      </c>
      <c r="C488" s="37">
        <v>18.5</v>
      </c>
      <c r="D488" s="30" t="str">
        <f>IF(C488&gt;=18,"A1",IF(C488&gt;=16,"A2",IF(C488&gt;=14,"B1",IF(C488&gt;=12,"B2",IF(C488&gt;=10,"C1",IF(C488&gt;=8,"C2",IF(C488&gt;=6.5,"D","E")))))))</f>
        <v>A1</v>
      </c>
      <c r="E488" s="132"/>
      <c r="F488" s="133"/>
    </row>
    <row r="489" spans="1:6" ht="15.75" x14ac:dyDescent="0.25">
      <c r="A489" s="37">
        <v>2</v>
      </c>
      <c r="B489" s="36" t="s">
        <v>12</v>
      </c>
      <c r="C489" s="37">
        <v>14.5</v>
      </c>
      <c r="D489" s="30" t="str">
        <f t="shared" ref="D489:D493" si="38">IF(C489&gt;=18,"A1",IF(C489&gt;=16,"A2",IF(C489&gt;=14,"B1",IF(C489&gt;=12,"B2",IF(C489&gt;=10,"C1",IF(C489&gt;=8,"C2",IF(C489&gt;=6.5,"D","E")))))))</f>
        <v>B1</v>
      </c>
      <c r="E489" s="134"/>
      <c r="F489" s="135"/>
    </row>
    <row r="490" spans="1:6" ht="15.75" x14ac:dyDescent="0.25">
      <c r="A490" s="37">
        <v>3</v>
      </c>
      <c r="B490" s="36" t="s">
        <v>13</v>
      </c>
      <c r="C490" s="37">
        <v>14</v>
      </c>
      <c r="D490" s="30" t="str">
        <f t="shared" si="38"/>
        <v>B1</v>
      </c>
      <c r="E490" s="136" t="s">
        <v>423</v>
      </c>
      <c r="F490" s="137"/>
    </row>
    <row r="491" spans="1:6" ht="15.75" x14ac:dyDescent="0.25">
      <c r="A491" s="37">
        <v>4</v>
      </c>
      <c r="B491" s="36" t="s">
        <v>23</v>
      </c>
      <c r="C491" s="37">
        <v>15.5</v>
      </c>
      <c r="D491" s="30" t="str">
        <f t="shared" si="38"/>
        <v>B1</v>
      </c>
      <c r="E491" s="136" t="s">
        <v>424</v>
      </c>
      <c r="F491" s="137"/>
    </row>
    <row r="492" spans="1:6" ht="15.75" x14ac:dyDescent="0.25">
      <c r="A492" s="37">
        <v>5</v>
      </c>
      <c r="B492" s="36" t="s">
        <v>39</v>
      </c>
      <c r="C492" s="37">
        <v>17.5</v>
      </c>
      <c r="D492" s="30" t="str">
        <f t="shared" si="38"/>
        <v>A2</v>
      </c>
      <c r="E492" s="448"/>
      <c r="F492" s="449"/>
    </row>
    <row r="493" spans="1:6" ht="15.75" x14ac:dyDescent="0.25">
      <c r="A493" s="37">
        <v>6</v>
      </c>
      <c r="B493" s="36" t="s">
        <v>40</v>
      </c>
      <c r="C493" s="37">
        <v>20</v>
      </c>
      <c r="D493" s="30" t="str">
        <f t="shared" si="38"/>
        <v>A1</v>
      </c>
      <c r="E493" s="448"/>
      <c r="F493" s="449"/>
    </row>
    <row r="494" spans="1:6" ht="15.75" x14ac:dyDescent="0.25">
      <c r="A494" s="28"/>
      <c r="B494" s="28"/>
      <c r="C494" s="37"/>
      <c r="D494" s="28"/>
      <c r="E494" s="448"/>
      <c r="F494" s="449"/>
    </row>
    <row r="495" spans="1:6" ht="15.75" x14ac:dyDescent="0.25">
      <c r="A495" s="28"/>
      <c r="B495" s="37" t="s">
        <v>10</v>
      </c>
      <c r="C495" s="37">
        <f>SUM(C488:C493)</f>
        <v>100</v>
      </c>
      <c r="D495" s="130"/>
      <c r="E495" s="448"/>
      <c r="F495" s="449"/>
    </row>
    <row r="496" spans="1:6" ht="15.75" x14ac:dyDescent="0.25">
      <c r="A496" s="28"/>
      <c r="B496" s="31" t="s">
        <v>52</v>
      </c>
      <c r="C496" s="131">
        <f>(C495/120*100)</f>
        <v>83.333333333333343</v>
      </c>
      <c r="D496" s="130" t="str">
        <f t="shared" ref="D496" si="39">IF(C496&gt;=91,"A1",IF(C496&gt;=81,"A2",IF(C496&gt;=71,"B1",IF(C496&gt;=61,"B2",IF(C496&gt;=51,"C1",IF(C496&gt;=41,"C2",IF(C496&gt;=33,"D","E")))))))</f>
        <v>A2</v>
      </c>
      <c r="E496" s="448"/>
      <c r="F496" s="449"/>
    </row>
    <row r="497" spans="1:6" x14ac:dyDescent="0.25">
      <c r="A497" s="440" t="s">
        <v>406</v>
      </c>
      <c r="B497" s="441" t="s">
        <v>407</v>
      </c>
      <c r="C497" s="441"/>
      <c r="D497" s="450" t="s">
        <v>51</v>
      </c>
      <c r="E497" s="451"/>
      <c r="F497" s="452"/>
    </row>
    <row r="498" spans="1:6" x14ac:dyDescent="0.25">
      <c r="A498" s="441"/>
      <c r="B498" s="441"/>
      <c r="C498" s="441"/>
      <c r="D498" s="453"/>
      <c r="E498" s="454"/>
      <c r="F498" s="455"/>
    </row>
    <row r="501" spans="1:6" ht="15.75" x14ac:dyDescent="0.25">
      <c r="A501" s="28"/>
      <c r="B501" s="442" t="s">
        <v>0</v>
      </c>
      <c r="C501" s="442"/>
      <c r="D501" s="442"/>
      <c r="E501" s="442"/>
      <c r="F501" s="442"/>
    </row>
    <row r="502" spans="1:6" ht="15.75" x14ac:dyDescent="0.25">
      <c r="A502" s="28"/>
      <c r="B502" s="442" t="s">
        <v>1</v>
      </c>
      <c r="C502" s="442"/>
      <c r="D502" s="442"/>
      <c r="E502" s="442"/>
      <c r="F502" s="442"/>
    </row>
    <row r="503" spans="1:6" ht="15.75" x14ac:dyDescent="0.25">
      <c r="A503" s="28"/>
      <c r="B503" s="442" t="s">
        <v>2</v>
      </c>
      <c r="C503" s="442"/>
      <c r="D503" s="442"/>
      <c r="E503" s="442"/>
      <c r="F503" s="442"/>
    </row>
    <row r="504" spans="1:6" ht="15.75" x14ac:dyDescent="0.25">
      <c r="A504" s="28"/>
      <c r="B504" s="443" t="s">
        <v>408</v>
      </c>
      <c r="C504" s="443"/>
      <c r="D504" s="443"/>
      <c r="E504" s="443"/>
      <c r="F504" s="443"/>
    </row>
    <row r="505" spans="1:6" ht="15.75" x14ac:dyDescent="0.25">
      <c r="A505" s="28"/>
      <c r="B505" s="442" t="s">
        <v>57</v>
      </c>
      <c r="C505" s="442"/>
      <c r="D505" s="442"/>
      <c r="E505" s="442"/>
      <c r="F505" s="442"/>
    </row>
    <row r="506" spans="1:6" ht="15.75" x14ac:dyDescent="0.25">
      <c r="A506" s="442" t="s">
        <v>61</v>
      </c>
      <c r="B506" s="442"/>
      <c r="C506" s="442"/>
      <c r="D506" s="442"/>
      <c r="E506" s="442"/>
      <c r="F506" s="442"/>
    </row>
    <row r="507" spans="1:6" ht="15.75" x14ac:dyDescent="0.25">
      <c r="A507" s="28" t="s">
        <v>3</v>
      </c>
      <c r="B507" s="446" t="s">
        <v>399</v>
      </c>
      <c r="C507" s="447"/>
      <c r="D507" s="29"/>
      <c r="E507" s="442"/>
      <c r="F507" s="442"/>
    </row>
    <row r="508" spans="1:6" ht="15.75" x14ac:dyDescent="0.25">
      <c r="A508" s="28" t="s">
        <v>4</v>
      </c>
      <c r="B508" s="446" t="s">
        <v>434</v>
      </c>
      <c r="C508" s="447"/>
      <c r="D508" s="28" t="s">
        <v>400</v>
      </c>
      <c r="E508" s="443">
        <v>21</v>
      </c>
      <c r="F508" s="443"/>
    </row>
    <row r="509" spans="1:6" ht="15.75" x14ac:dyDescent="0.25">
      <c r="A509" s="28" t="s">
        <v>401</v>
      </c>
      <c r="B509" s="41" t="s">
        <v>313</v>
      </c>
      <c r="C509" s="42"/>
      <c r="D509" s="28"/>
      <c r="E509" s="37"/>
      <c r="F509" s="37"/>
    </row>
    <row r="510" spans="1:6" ht="15.75" x14ac:dyDescent="0.25">
      <c r="A510" s="28" t="s">
        <v>18</v>
      </c>
      <c r="B510" s="41" t="s">
        <v>315</v>
      </c>
      <c r="C510" s="42"/>
      <c r="D510" s="28" t="s">
        <v>402</v>
      </c>
      <c r="E510" s="36" t="s">
        <v>314</v>
      </c>
      <c r="F510" s="37"/>
    </row>
    <row r="511" spans="1:6" ht="15.75" x14ac:dyDescent="0.25">
      <c r="A511" s="28"/>
      <c r="B511" s="41"/>
      <c r="C511" s="42"/>
      <c r="D511" s="28"/>
      <c r="E511" s="37"/>
      <c r="F511" s="37"/>
    </row>
    <row r="512" spans="1:6" ht="15.75" x14ac:dyDescent="0.25">
      <c r="A512" s="37" t="s">
        <v>8</v>
      </c>
      <c r="B512" s="37" t="s">
        <v>9</v>
      </c>
      <c r="C512" s="37" t="s">
        <v>50</v>
      </c>
      <c r="D512" s="37" t="s">
        <v>20</v>
      </c>
      <c r="E512" s="442" t="s">
        <v>403</v>
      </c>
      <c r="F512" s="442"/>
    </row>
    <row r="513" spans="1:6" ht="15.75" x14ac:dyDescent="0.25">
      <c r="A513" s="37">
        <v>1</v>
      </c>
      <c r="B513" s="36" t="s">
        <v>11</v>
      </c>
      <c r="C513" s="37">
        <v>9.5</v>
      </c>
      <c r="D513" s="30" t="str">
        <f>IF(C513&gt;=18,"A1",IF(C513&gt;=16,"A2",IF(C513&gt;=14,"B1",IF(C513&gt;=12,"B2",IF(C513&gt;=10,"C1",IF(C513&gt;=8,"C2",IF(C513&gt;=6.5,"D","E")))))))</f>
        <v>C2</v>
      </c>
      <c r="E513" s="446"/>
      <c r="F513" s="447"/>
    </row>
    <row r="514" spans="1:6" ht="15.75" x14ac:dyDescent="0.25">
      <c r="A514" s="37">
        <v>2</v>
      </c>
      <c r="B514" s="36" t="s">
        <v>12</v>
      </c>
      <c r="C514" s="37">
        <v>16</v>
      </c>
      <c r="D514" s="30" t="str">
        <f t="shared" ref="D514:D518" si="40">IF(C514&gt;=18,"A1",IF(C514&gt;=16,"A2",IF(C514&gt;=14,"B1",IF(C514&gt;=12,"B2",IF(C514&gt;=10,"C1",IF(C514&gt;=8,"C2",IF(C514&gt;=6.5,"D","E")))))))</f>
        <v>A2</v>
      </c>
      <c r="E514" s="448"/>
      <c r="F514" s="449"/>
    </row>
    <row r="515" spans="1:6" ht="15.75" x14ac:dyDescent="0.25">
      <c r="A515" s="37">
        <v>3</v>
      </c>
      <c r="B515" s="36" t="s">
        <v>13</v>
      </c>
      <c r="C515" s="37">
        <v>10</v>
      </c>
      <c r="D515" s="30" t="str">
        <f t="shared" si="40"/>
        <v>C1</v>
      </c>
      <c r="E515" s="444" t="s">
        <v>404</v>
      </c>
      <c r="F515" s="445"/>
    </row>
    <row r="516" spans="1:6" ht="15.75" x14ac:dyDescent="0.25">
      <c r="A516" s="37">
        <v>4</v>
      </c>
      <c r="B516" s="36" t="s">
        <v>23</v>
      </c>
      <c r="C516" s="37">
        <v>8</v>
      </c>
      <c r="D516" s="30" t="str">
        <f t="shared" si="40"/>
        <v>C2</v>
      </c>
      <c r="E516" s="444" t="s">
        <v>405</v>
      </c>
      <c r="F516" s="445"/>
    </row>
    <row r="517" spans="1:6" ht="15.75" x14ac:dyDescent="0.25">
      <c r="A517" s="37">
        <v>5</v>
      </c>
      <c r="B517" s="36" t="s">
        <v>39</v>
      </c>
      <c r="C517" s="37">
        <v>14.5</v>
      </c>
      <c r="D517" s="30" t="str">
        <f t="shared" si="40"/>
        <v>B1</v>
      </c>
      <c r="E517" s="448"/>
      <c r="F517" s="449"/>
    </row>
    <row r="518" spans="1:6" ht="15.75" x14ac:dyDescent="0.25">
      <c r="A518" s="37">
        <v>6</v>
      </c>
      <c r="B518" s="36" t="s">
        <v>40</v>
      </c>
      <c r="C518" s="37">
        <v>17.5</v>
      </c>
      <c r="D518" s="30" t="str">
        <f t="shared" si="40"/>
        <v>A2</v>
      </c>
      <c r="E518" s="448"/>
      <c r="F518" s="449"/>
    </row>
    <row r="519" spans="1:6" ht="15.75" x14ac:dyDescent="0.25">
      <c r="A519" s="28"/>
      <c r="B519" s="28"/>
      <c r="C519" s="37"/>
      <c r="D519" s="28"/>
      <c r="E519" s="448"/>
      <c r="F519" s="449"/>
    </row>
    <row r="520" spans="1:6" ht="15.75" x14ac:dyDescent="0.25">
      <c r="A520" s="28"/>
      <c r="B520" s="37" t="s">
        <v>10</v>
      </c>
      <c r="C520" s="37">
        <f>SUM(C513:C518)</f>
        <v>75.5</v>
      </c>
      <c r="D520" s="130"/>
      <c r="E520" s="448"/>
      <c r="F520" s="449"/>
    </row>
    <row r="521" spans="1:6" ht="15.75" x14ac:dyDescent="0.25">
      <c r="A521" s="28"/>
      <c r="B521" s="31" t="s">
        <v>52</v>
      </c>
      <c r="C521" s="131">
        <f>(C520/120*100)</f>
        <v>62.916666666666664</v>
      </c>
      <c r="D521" s="130" t="str">
        <f t="shared" ref="D521" si="41">IF(C521&gt;=91,"A1",IF(C521&gt;=81,"A2",IF(C521&gt;=71,"B1",IF(C521&gt;=61,"B2",IF(C521&gt;=51,"C1",IF(C521&gt;=41,"C2",IF(C521&gt;=33,"D","E")))))))</f>
        <v>B2</v>
      </c>
      <c r="E521" s="448"/>
      <c r="F521" s="449"/>
    </row>
    <row r="522" spans="1:6" x14ac:dyDescent="0.25">
      <c r="A522" s="440" t="s">
        <v>406</v>
      </c>
      <c r="B522" s="441" t="s">
        <v>407</v>
      </c>
      <c r="C522" s="441"/>
      <c r="D522" s="450" t="s">
        <v>51</v>
      </c>
      <c r="E522" s="451"/>
      <c r="F522" s="452"/>
    </row>
    <row r="523" spans="1:6" x14ac:dyDescent="0.25">
      <c r="A523" s="441"/>
      <c r="B523" s="441"/>
      <c r="C523" s="441"/>
      <c r="D523" s="453"/>
      <c r="E523" s="454"/>
      <c r="F523" s="455"/>
    </row>
    <row r="526" spans="1:6" ht="15.75" x14ac:dyDescent="0.25">
      <c r="A526" s="28"/>
      <c r="B526" s="442" t="s">
        <v>0</v>
      </c>
      <c r="C526" s="442"/>
      <c r="D526" s="442"/>
      <c r="E526" s="442"/>
      <c r="F526" s="442"/>
    </row>
    <row r="527" spans="1:6" ht="15.75" x14ac:dyDescent="0.25">
      <c r="A527" s="28"/>
      <c r="B527" s="442" t="s">
        <v>1</v>
      </c>
      <c r="C527" s="442"/>
      <c r="D527" s="442"/>
      <c r="E527" s="442"/>
      <c r="F527" s="442"/>
    </row>
    <row r="528" spans="1:6" ht="15.75" x14ac:dyDescent="0.25">
      <c r="A528" s="28"/>
      <c r="B528" s="442" t="s">
        <v>2</v>
      </c>
      <c r="C528" s="442"/>
      <c r="D528" s="442"/>
      <c r="E528" s="442"/>
      <c r="F528" s="442"/>
    </row>
    <row r="529" spans="1:6" ht="15.75" x14ac:dyDescent="0.25">
      <c r="A529" s="28"/>
      <c r="B529" s="443" t="s">
        <v>435</v>
      </c>
      <c r="C529" s="443"/>
      <c r="D529" s="443"/>
      <c r="E529" s="443"/>
      <c r="F529" s="443"/>
    </row>
    <row r="530" spans="1:6" ht="15.75" x14ac:dyDescent="0.25">
      <c r="A530" s="28"/>
      <c r="B530" s="442" t="s">
        <v>57</v>
      </c>
      <c r="C530" s="442"/>
      <c r="D530" s="442"/>
      <c r="E530" s="442"/>
      <c r="F530" s="442"/>
    </row>
    <row r="531" spans="1:6" ht="15.75" x14ac:dyDescent="0.25">
      <c r="A531" s="442" t="s">
        <v>61</v>
      </c>
      <c r="B531" s="442"/>
      <c r="C531" s="442"/>
      <c r="D531" s="442"/>
      <c r="E531" s="442"/>
      <c r="F531" s="442"/>
    </row>
    <row r="532" spans="1:6" ht="15.75" x14ac:dyDescent="0.25">
      <c r="A532" s="28" t="s">
        <v>3</v>
      </c>
      <c r="B532" s="446" t="s">
        <v>399</v>
      </c>
      <c r="C532" s="447"/>
      <c r="D532" s="29"/>
      <c r="E532" s="442"/>
      <c r="F532" s="442"/>
    </row>
    <row r="533" spans="1:6" ht="15.75" x14ac:dyDescent="0.25">
      <c r="A533" s="28" t="s">
        <v>4</v>
      </c>
      <c r="B533" s="446" t="s">
        <v>319</v>
      </c>
      <c r="C533" s="447"/>
      <c r="D533" s="28" t="s">
        <v>400</v>
      </c>
      <c r="E533" s="443">
        <v>22</v>
      </c>
      <c r="F533" s="443"/>
    </row>
    <row r="534" spans="1:6" ht="15.75" x14ac:dyDescent="0.25">
      <c r="A534" s="28" t="s">
        <v>401</v>
      </c>
      <c r="B534" s="41" t="s">
        <v>320</v>
      </c>
      <c r="C534" s="42"/>
      <c r="D534" s="28"/>
      <c r="E534" s="37"/>
      <c r="F534" s="37"/>
    </row>
    <row r="535" spans="1:6" ht="15.75" x14ac:dyDescent="0.25">
      <c r="A535" s="28" t="s">
        <v>18</v>
      </c>
      <c r="B535" s="41" t="s">
        <v>323</v>
      </c>
      <c r="C535" s="42"/>
      <c r="D535" s="28" t="s">
        <v>402</v>
      </c>
      <c r="E535" s="36" t="s">
        <v>322</v>
      </c>
      <c r="F535" s="37"/>
    </row>
    <row r="536" spans="1:6" ht="15.75" x14ac:dyDescent="0.25">
      <c r="A536" s="28"/>
      <c r="B536" s="41"/>
      <c r="C536" s="42"/>
      <c r="D536" s="28"/>
      <c r="E536" s="37"/>
      <c r="F536" s="37"/>
    </row>
    <row r="537" spans="1:6" ht="15.75" x14ac:dyDescent="0.25">
      <c r="A537" s="37" t="s">
        <v>8</v>
      </c>
      <c r="B537" s="37" t="s">
        <v>9</v>
      </c>
      <c r="C537" s="37" t="s">
        <v>50</v>
      </c>
      <c r="D537" s="37" t="s">
        <v>20</v>
      </c>
      <c r="E537" s="442" t="s">
        <v>409</v>
      </c>
      <c r="F537" s="442"/>
    </row>
    <row r="538" spans="1:6" ht="15.75" x14ac:dyDescent="0.25">
      <c r="A538" s="37">
        <v>1</v>
      </c>
      <c r="B538" s="36" t="s">
        <v>11</v>
      </c>
      <c r="C538" s="37">
        <v>19.5</v>
      </c>
      <c r="D538" s="30" t="str">
        <f>IF(C538&gt;=18,"A1",IF(C538&gt;=16,"A2",IF(C538&gt;=14,"B1",IF(C538&gt;=12,"B2",IF(C538&gt;=10,"C1",IF(C538&gt;=8,"C2",IF(C538&gt;=6.5,"D","E")))))))</f>
        <v>A1</v>
      </c>
      <c r="E538" s="456"/>
      <c r="F538" s="457"/>
    </row>
    <row r="539" spans="1:6" ht="15.75" x14ac:dyDescent="0.25">
      <c r="A539" s="37">
        <v>2</v>
      </c>
      <c r="B539" s="36" t="s">
        <v>12</v>
      </c>
      <c r="C539" s="37">
        <v>17.5</v>
      </c>
      <c r="D539" s="30" t="str">
        <f t="shared" ref="D539:D543" si="42">IF(C539&gt;=18,"A1",IF(C539&gt;=16,"A2",IF(C539&gt;=14,"B1",IF(C539&gt;=12,"B2",IF(C539&gt;=10,"C1",IF(C539&gt;=8,"C2",IF(C539&gt;=6.5,"D","E")))))))</f>
        <v>A2</v>
      </c>
      <c r="E539" s="444"/>
      <c r="F539" s="445"/>
    </row>
    <row r="540" spans="1:6" ht="15.75" x14ac:dyDescent="0.25">
      <c r="A540" s="37">
        <v>3</v>
      </c>
      <c r="B540" s="36" t="s">
        <v>13</v>
      </c>
      <c r="C540" s="37">
        <v>17</v>
      </c>
      <c r="D540" s="30" t="str">
        <f t="shared" si="42"/>
        <v>A2</v>
      </c>
      <c r="E540" s="444" t="s">
        <v>414</v>
      </c>
      <c r="F540" s="445"/>
    </row>
    <row r="541" spans="1:6" ht="15.75" x14ac:dyDescent="0.25">
      <c r="A541" s="37">
        <v>4</v>
      </c>
      <c r="B541" s="36" t="s">
        <v>23</v>
      </c>
      <c r="C541" s="37">
        <v>18</v>
      </c>
      <c r="D541" s="30" t="str">
        <f t="shared" si="42"/>
        <v>A1</v>
      </c>
      <c r="E541" s="444" t="s">
        <v>415</v>
      </c>
      <c r="F541" s="445"/>
    </row>
    <row r="542" spans="1:6" ht="15.75" x14ac:dyDescent="0.25">
      <c r="A542" s="37">
        <v>5</v>
      </c>
      <c r="B542" s="36" t="s">
        <v>39</v>
      </c>
      <c r="C542" s="37">
        <v>20</v>
      </c>
      <c r="D542" s="30" t="str">
        <f t="shared" si="42"/>
        <v>A1</v>
      </c>
      <c r="E542" s="448"/>
      <c r="F542" s="449"/>
    </row>
    <row r="543" spans="1:6" ht="15.75" x14ac:dyDescent="0.25">
      <c r="A543" s="37">
        <v>6</v>
      </c>
      <c r="B543" s="36" t="s">
        <v>40</v>
      </c>
      <c r="C543" s="37">
        <v>19</v>
      </c>
      <c r="D543" s="30" t="str">
        <f t="shared" si="42"/>
        <v>A1</v>
      </c>
      <c r="E543" s="448"/>
      <c r="F543" s="449"/>
    </row>
    <row r="544" spans="1:6" ht="15.75" x14ac:dyDescent="0.25">
      <c r="A544" s="28"/>
      <c r="B544" s="28"/>
      <c r="C544" s="37"/>
      <c r="D544" s="28"/>
      <c r="E544" s="448"/>
      <c r="F544" s="449"/>
    </row>
    <row r="545" spans="1:6" ht="15.75" x14ac:dyDescent="0.25">
      <c r="A545" s="28"/>
      <c r="B545" s="37" t="s">
        <v>10</v>
      </c>
      <c r="C545" s="37">
        <f>SUM(C538:C543)</f>
        <v>111</v>
      </c>
      <c r="D545" s="130"/>
      <c r="E545" s="448"/>
      <c r="F545" s="449"/>
    </row>
    <row r="546" spans="1:6" ht="15.75" x14ac:dyDescent="0.25">
      <c r="A546" s="28"/>
      <c r="B546" s="31" t="s">
        <v>52</v>
      </c>
      <c r="C546" s="25">
        <f>(C545/120*100)</f>
        <v>92.5</v>
      </c>
      <c r="D546" s="130" t="str">
        <f t="shared" ref="D546" si="43">IF(C546&gt;=91,"A1",IF(C546&gt;=81,"A2",IF(C546&gt;=71,"B1",IF(C546&gt;=61,"B2",IF(C546&gt;=51,"C1",IF(C546&gt;=41,"C2",IF(C546&gt;=33,"D","E")))))))</f>
        <v>A1</v>
      </c>
      <c r="E546" s="448"/>
      <c r="F546" s="449"/>
    </row>
    <row r="547" spans="1:6" x14ac:dyDescent="0.25">
      <c r="A547" s="440" t="s">
        <v>406</v>
      </c>
      <c r="B547" s="441" t="s">
        <v>407</v>
      </c>
      <c r="C547" s="441"/>
      <c r="D547" s="450" t="s">
        <v>51</v>
      </c>
      <c r="E547" s="451"/>
      <c r="F547" s="452"/>
    </row>
    <row r="548" spans="1:6" x14ac:dyDescent="0.25">
      <c r="A548" s="441"/>
      <c r="B548" s="441"/>
      <c r="C548" s="441"/>
      <c r="D548" s="453"/>
      <c r="E548" s="454"/>
      <c r="F548" s="455"/>
    </row>
    <row r="551" spans="1:6" ht="15.75" x14ac:dyDescent="0.25">
      <c r="A551" s="28"/>
      <c r="B551" s="442" t="s">
        <v>0</v>
      </c>
      <c r="C551" s="442"/>
      <c r="D551" s="442"/>
      <c r="E551" s="442"/>
      <c r="F551" s="442"/>
    </row>
    <row r="552" spans="1:6" ht="15.75" x14ac:dyDescent="0.25">
      <c r="A552" s="28"/>
      <c r="B552" s="442" t="s">
        <v>1</v>
      </c>
      <c r="C552" s="442"/>
      <c r="D552" s="442"/>
      <c r="E552" s="442"/>
      <c r="F552" s="442"/>
    </row>
    <row r="553" spans="1:6" ht="15.75" x14ac:dyDescent="0.25">
      <c r="A553" s="28"/>
      <c r="B553" s="442" t="s">
        <v>2</v>
      </c>
      <c r="C553" s="442"/>
      <c r="D553" s="442"/>
      <c r="E553" s="442"/>
      <c r="F553" s="442"/>
    </row>
    <row r="554" spans="1:6" ht="15.75" x14ac:dyDescent="0.25">
      <c r="A554" s="28"/>
      <c r="B554" s="443" t="s">
        <v>408</v>
      </c>
      <c r="C554" s="443"/>
      <c r="D554" s="443"/>
      <c r="E554" s="443"/>
      <c r="F554" s="443"/>
    </row>
    <row r="555" spans="1:6" ht="15.75" x14ac:dyDescent="0.25">
      <c r="A555" s="28"/>
      <c r="B555" s="442" t="s">
        <v>57</v>
      </c>
      <c r="C555" s="442"/>
      <c r="D555" s="442"/>
      <c r="E555" s="442"/>
      <c r="F555" s="442"/>
    </row>
    <row r="556" spans="1:6" ht="15.75" x14ac:dyDescent="0.25">
      <c r="A556" s="442" t="s">
        <v>61</v>
      </c>
      <c r="B556" s="442"/>
      <c r="C556" s="442"/>
      <c r="D556" s="442"/>
      <c r="E556" s="442"/>
      <c r="F556" s="442"/>
    </row>
    <row r="557" spans="1:6" ht="15.75" x14ac:dyDescent="0.25">
      <c r="A557" s="28" t="s">
        <v>3</v>
      </c>
      <c r="B557" s="446" t="s">
        <v>399</v>
      </c>
      <c r="C557" s="447"/>
      <c r="D557" s="29"/>
      <c r="E557" s="442"/>
      <c r="F557" s="442"/>
    </row>
    <row r="558" spans="1:6" ht="15.75" x14ac:dyDescent="0.25">
      <c r="A558" s="28" t="s">
        <v>4</v>
      </c>
      <c r="B558" s="446" t="s">
        <v>436</v>
      </c>
      <c r="C558" s="447"/>
      <c r="D558" s="28" t="s">
        <v>400</v>
      </c>
      <c r="E558" s="443">
        <v>23</v>
      </c>
      <c r="F558" s="443"/>
    </row>
    <row r="559" spans="1:6" ht="15.75" x14ac:dyDescent="0.25">
      <c r="A559" s="28" t="s">
        <v>401</v>
      </c>
      <c r="B559" s="41" t="s">
        <v>330</v>
      </c>
      <c r="C559" s="42"/>
      <c r="D559" s="28"/>
      <c r="E559" s="37"/>
      <c r="F559" s="37"/>
    </row>
    <row r="560" spans="1:6" ht="15.75" x14ac:dyDescent="0.25">
      <c r="A560" s="28" t="s">
        <v>18</v>
      </c>
      <c r="B560" s="41" t="s">
        <v>333</v>
      </c>
      <c r="C560" s="42"/>
      <c r="D560" s="28" t="s">
        <v>402</v>
      </c>
      <c r="E560" s="36" t="s">
        <v>332</v>
      </c>
      <c r="F560" s="37"/>
    </row>
    <row r="561" spans="1:6" ht="15.75" x14ac:dyDescent="0.25">
      <c r="A561" s="28"/>
      <c r="B561" s="41"/>
      <c r="C561" s="42"/>
      <c r="D561" s="28"/>
      <c r="E561" s="37"/>
      <c r="F561" s="37"/>
    </row>
    <row r="562" spans="1:6" ht="15.75" x14ac:dyDescent="0.25">
      <c r="A562" s="37" t="s">
        <v>8</v>
      </c>
      <c r="B562" s="37" t="s">
        <v>9</v>
      </c>
      <c r="C562" s="37" t="s">
        <v>50</v>
      </c>
      <c r="D562" s="37" t="s">
        <v>20</v>
      </c>
      <c r="E562" s="442" t="s">
        <v>409</v>
      </c>
      <c r="F562" s="442"/>
    </row>
    <row r="563" spans="1:6" ht="15.75" x14ac:dyDescent="0.25">
      <c r="A563" s="37">
        <v>1</v>
      </c>
      <c r="B563" s="36" t="s">
        <v>11</v>
      </c>
      <c r="C563" s="37">
        <v>8</v>
      </c>
      <c r="D563" s="30" t="str">
        <f>IF(C563&gt;=18,"A1",IF(C563&gt;=16,"A2",IF(C563&gt;=14,"B1",IF(C563&gt;=12,"B2",IF(C563&gt;=10,"C1",IF(C563&gt;=8,"C2",IF(C563&gt;=6.5,"D","E")))))))</f>
        <v>C2</v>
      </c>
      <c r="E563" s="456"/>
      <c r="F563" s="457"/>
    </row>
    <row r="564" spans="1:6" ht="15.75" x14ac:dyDescent="0.25">
      <c r="A564" s="37">
        <v>2</v>
      </c>
      <c r="B564" s="36" t="s">
        <v>12</v>
      </c>
      <c r="C564" s="37">
        <v>12.5</v>
      </c>
      <c r="D564" s="30" t="str">
        <f t="shared" ref="D564:D568" si="44">IF(C564&gt;=18,"A1",IF(C564&gt;=16,"A2",IF(C564&gt;=14,"B1",IF(C564&gt;=12,"B2",IF(C564&gt;=10,"C1",IF(C564&gt;=8,"C2",IF(C564&gt;=6.5,"D","E")))))))</f>
        <v>B2</v>
      </c>
      <c r="E564" s="444"/>
      <c r="F564" s="445"/>
    </row>
    <row r="565" spans="1:6" ht="15.75" x14ac:dyDescent="0.25">
      <c r="A565" s="37">
        <v>3</v>
      </c>
      <c r="B565" s="36" t="s">
        <v>13</v>
      </c>
      <c r="C565" s="37">
        <v>3</v>
      </c>
      <c r="D565" s="30" t="str">
        <f t="shared" si="44"/>
        <v>E</v>
      </c>
      <c r="E565" s="444" t="s">
        <v>410</v>
      </c>
      <c r="F565" s="445"/>
    </row>
    <row r="566" spans="1:6" ht="15.75" x14ac:dyDescent="0.25">
      <c r="A566" s="37">
        <v>4</v>
      </c>
      <c r="B566" s="36" t="s">
        <v>23</v>
      </c>
      <c r="C566" s="37">
        <v>6</v>
      </c>
      <c r="D566" s="30" t="str">
        <f t="shared" si="44"/>
        <v>E</v>
      </c>
      <c r="E566" s="448"/>
      <c r="F566" s="449"/>
    </row>
    <row r="567" spans="1:6" ht="15.75" x14ac:dyDescent="0.25">
      <c r="A567" s="37">
        <v>5</v>
      </c>
      <c r="B567" s="36" t="s">
        <v>39</v>
      </c>
      <c r="C567" s="37">
        <v>14</v>
      </c>
      <c r="D567" s="30" t="str">
        <f t="shared" si="44"/>
        <v>B1</v>
      </c>
      <c r="E567" s="448"/>
      <c r="F567" s="449"/>
    </row>
    <row r="568" spans="1:6" ht="15.75" x14ac:dyDescent="0.25">
      <c r="A568" s="37">
        <v>6</v>
      </c>
      <c r="B568" s="36" t="s">
        <v>40</v>
      </c>
      <c r="C568" s="37">
        <v>10</v>
      </c>
      <c r="D568" s="30" t="str">
        <f t="shared" si="44"/>
        <v>C1</v>
      </c>
      <c r="E568" s="448"/>
      <c r="F568" s="449"/>
    </row>
    <row r="569" spans="1:6" ht="15.75" x14ac:dyDescent="0.25">
      <c r="A569" s="28"/>
      <c r="B569" s="28"/>
      <c r="C569" s="37"/>
      <c r="D569" s="28"/>
      <c r="E569" s="448"/>
      <c r="F569" s="449"/>
    </row>
    <row r="570" spans="1:6" ht="15.75" x14ac:dyDescent="0.25">
      <c r="A570" s="28"/>
      <c r="B570" s="37" t="s">
        <v>10</v>
      </c>
      <c r="C570" s="37">
        <f>SUM(C563:C568)</f>
        <v>53.5</v>
      </c>
      <c r="D570" s="130"/>
      <c r="E570" s="448"/>
      <c r="F570" s="449"/>
    </row>
    <row r="571" spans="1:6" ht="15.75" x14ac:dyDescent="0.25">
      <c r="A571" s="28"/>
      <c r="B571" s="31" t="s">
        <v>52</v>
      </c>
      <c r="C571" s="131">
        <f>(C570/120*100)</f>
        <v>44.583333333333336</v>
      </c>
      <c r="D571" s="130" t="str">
        <f t="shared" ref="D571" si="45">IF(C571&gt;=91,"A1",IF(C571&gt;=81,"A2",IF(C571&gt;=71,"B1",IF(C571&gt;=61,"B2",IF(C571&gt;=51,"C1",IF(C571&gt;=41,"C2",IF(C571&gt;=33,"D","E")))))))</f>
        <v>C2</v>
      </c>
      <c r="E571" s="448"/>
      <c r="F571" s="449"/>
    </row>
    <row r="572" spans="1:6" x14ac:dyDescent="0.25">
      <c r="A572" s="440" t="s">
        <v>406</v>
      </c>
      <c r="B572" s="441" t="s">
        <v>407</v>
      </c>
      <c r="C572" s="441"/>
      <c r="D572" s="450" t="s">
        <v>51</v>
      </c>
      <c r="E572" s="451"/>
      <c r="F572" s="452"/>
    </row>
    <row r="573" spans="1:6" x14ac:dyDescent="0.25">
      <c r="A573" s="441"/>
      <c r="B573" s="441"/>
      <c r="C573" s="441"/>
      <c r="D573" s="453"/>
      <c r="E573" s="454"/>
      <c r="F573" s="455"/>
    </row>
    <row r="576" spans="1:6" ht="15.75" x14ac:dyDescent="0.25">
      <c r="A576" s="28"/>
      <c r="B576" s="442" t="s">
        <v>0</v>
      </c>
      <c r="C576" s="442"/>
      <c r="D576" s="442"/>
      <c r="E576" s="442"/>
      <c r="F576" s="442"/>
    </row>
    <row r="577" spans="1:6" ht="15.75" x14ac:dyDescent="0.25">
      <c r="A577" s="28"/>
      <c r="B577" s="442" t="s">
        <v>1</v>
      </c>
      <c r="C577" s="442"/>
      <c r="D577" s="442"/>
      <c r="E577" s="442"/>
      <c r="F577" s="442"/>
    </row>
    <row r="578" spans="1:6" ht="15.75" x14ac:dyDescent="0.25">
      <c r="A578" s="28"/>
      <c r="B578" s="442" t="s">
        <v>2</v>
      </c>
      <c r="C578" s="442"/>
      <c r="D578" s="442"/>
      <c r="E578" s="442"/>
      <c r="F578" s="442"/>
    </row>
    <row r="579" spans="1:6" ht="15.75" x14ac:dyDescent="0.25">
      <c r="A579" s="28"/>
      <c r="B579" s="443" t="s">
        <v>408</v>
      </c>
      <c r="C579" s="443"/>
      <c r="D579" s="443"/>
      <c r="E579" s="443"/>
      <c r="F579" s="443"/>
    </row>
    <row r="580" spans="1:6" ht="15.75" x14ac:dyDescent="0.25">
      <c r="A580" s="28"/>
      <c r="B580" s="442" t="s">
        <v>57</v>
      </c>
      <c r="C580" s="442"/>
      <c r="D580" s="442"/>
      <c r="E580" s="442"/>
      <c r="F580" s="442"/>
    </row>
    <row r="581" spans="1:6" ht="15.75" x14ac:dyDescent="0.25">
      <c r="A581" s="442" t="s">
        <v>61</v>
      </c>
      <c r="B581" s="442"/>
      <c r="C581" s="442"/>
      <c r="D581" s="442"/>
      <c r="E581" s="442"/>
      <c r="F581" s="442"/>
    </row>
    <row r="582" spans="1:6" ht="15.75" x14ac:dyDescent="0.25">
      <c r="A582" s="28" t="s">
        <v>3</v>
      </c>
      <c r="B582" s="446" t="s">
        <v>399</v>
      </c>
      <c r="C582" s="447"/>
      <c r="D582" s="29"/>
      <c r="E582" s="442"/>
      <c r="F582" s="442"/>
    </row>
    <row r="583" spans="1:6" ht="15.75" x14ac:dyDescent="0.25">
      <c r="A583" s="28" t="s">
        <v>4</v>
      </c>
      <c r="B583" s="446" t="s">
        <v>338</v>
      </c>
      <c r="C583" s="447"/>
      <c r="D583" s="28" t="s">
        <v>400</v>
      </c>
      <c r="E583" s="443">
        <v>24</v>
      </c>
      <c r="F583" s="443"/>
    </row>
    <row r="584" spans="1:6" ht="15.75" x14ac:dyDescent="0.25">
      <c r="A584" s="28" t="s">
        <v>401</v>
      </c>
      <c r="B584" s="41" t="s">
        <v>339</v>
      </c>
      <c r="C584" s="42"/>
      <c r="D584" s="28"/>
      <c r="E584" s="37"/>
      <c r="F584" s="37"/>
    </row>
    <row r="585" spans="1:6" ht="15.75" x14ac:dyDescent="0.25">
      <c r="A585" s="28" t="s">
        <v>18</v>
      </c>
      <c r="B585" s="41" t="s">
        <v>342</v>
      </c>
      <c r="C585" s="42"/>
      <c r="D585" s="28" t="s">
        <v>402</v>
      </c>
      <c r="E585" s="36" t="s">
        <v>341</v>
      </c>
      <c r="F585" s="37"/>
    </row>
    <row r="586" spans="1:6" ht="15.75" x14ac:dyDescent="0.25">
      <c r="A586" s="28"/>
      <c r="B586" s="41"/>
      <c r="C586" s="42"/>
      <c r="D586" s="28"/>
      <c r="E586" s="37"/>
      <c r="F586" s="37"/>
    </row>
    <row r="587" spans="1:6" ht="15.75" x14ac:dyDescent="0.25">
      <c r="A587" s="37" t="s">
        <v>8</v>
      </c>
      <c r="B587" s="37" t="s">
        <v>9</v>
      </c>
      <c r="C587" s="37" t="s">
        <v>50</v>
      </c>
      <c r="D587" s="37" t="s">
        <v>20</v>
      </c>
      <c r="E587" s="442" t="s">
        <v>409</v>
      </c>
      <c r="F587" s="442"/>
    </row>
    <row r="588" spans="1:6" ht="15.75" x14ac:dyDescent="0.25">
      <c r="A588" s="37">
        <v>1</v>
      </c>
      <c r="B588" s="36" t="s">
        <v>11</v>
      </c>
      <c r="C588" s="37">
        <v>9.5</v>
      </c>
      <c r="D588" s="30" t="str">
        <f>IF(C588&gt;=18,"A1",IF(C588&gt;=16,"A2",IF(C588&gt;=14,"B1",IF(C588&gt;=12,"B2",IF(C588&gt;=10,"C1",IF(C588&gt;=8,"C2",IF(C588&gt;=6.5,"D","E")))))))</f>
        <v>C2</v>
      </c>
      <c r="E588" s="456"/>
      <c r="F588" s="457"/>
    </row>
    <row r="589" spans="1:6" ht="15.75" x14ac:dyDescent="0.25">
      <c r="A589" s="37">
        <v>2</v>
      </c>
      <c r="B589" s="36" t="s">
        <v>12</v>
      </c>
      <c r="C589" s="37">
        <v>9.5</v>
      </c>
      <c r="D589" s="30" t="str">
        <f t="shared" ref="D589:D593" si="46">IF(C589&gt;=18,"A1",IF(C589&gt;=16,"A2",IF(C589&gt;=14,"B1",IF(C589&gt;=12,"B2",IF(C589&gt;=10,"C1",IF(C589&gt;=8,"C2",IF(C589&gt;=6.5,"D","E")))))))</f>
        <v>C2</v>
      </c>
      <c r="E589" s="444"/>
      <c r="F589" s="445"/>
    </row>
    <row r="590" spans="1:6" ht="15.75" x14ac:dyDescent="0.25">
      <c r="A590" s="37">
        <v>3</v>
      </c>
      <c r="B590" s="36" t="s">
        <v>13</v>
      </c>
      <c r="C590" s="37">
        <v>8</v>
      </c>
      <c r="D590" s="30" t="str">
        <f t="shared" si="46"/>
        <v>C2</v>
      </c>
      <c r="E590" s="444" t="s">
        <v>410</v>
      </c>
      <c r="F590" s="445"/>
    </row>
    <row r="591" spans="1:6" ht="15.75" x14ac:dyDescent="0.25">
      <c r="A591" s="37">
        <v>4</v>
      </c>
      <c r="B591" s="36" t="s">
        <v>23</v>
      </c>
      <c r="C591" s="37">
        <v>4</v>
      </c>
      <c r="D591" s="30" t="str">
        <f t="shared" si="46"/>
        <v>E</v>
      </c>
      <c r="E591" s="448"/>
      <c r="F591" s="449"/>
    </row>
    <row r="592" spans="1:6" ht="15.75" x14ac:dyDescent="0.25">
      <c r="A592" s="37">
        <v>5</v>
      </c>
      <c r="B592" s="36" t="s">
        <v>39</v>
      </c>
      <c r="C592" s="37">
        <v>8</v>
      </c>
      <c r="D592" s="30" t="str">
        <f t="shared" si="46"/>
        <v>C2</v>
      </c>
      <c r="E592" s="448"/>
      <c r="F592" s="449"/>
    </row>
    <row r="593" spans="1:6" ht="15.75" x14ac:dyDescent="0.25">
      <c r="A593" s="37">
        <v>6</v>
      </c>
      <c r="B593" s="36" t="s">
        <v>40</v>
      </c>
      <c r="C593" s="37">
        <v>14.5</v>
      </c>
      <c r="D593" s="30" t="str">
        <f t="shared" si="46"/>
        <v>B1</v>
      </c>
      <c r="E593" s="448"/>
      <c r="F593" s="449"/>
    </row>
    <row r="594" spans="1:6" ht="15.75" x14ac:dyDescent="0.25">
      <c r="A594" s="28"/>
      <c r="B594" s="28"/>
      <c r="C594" s="37"/>
      <c r="D594" s="28"/>
      <c r="E594" s="448"/>
      <c r="F594" s="449"/>
    </row>
    <row r="595" spans="1:6" ht="15.75" x14ac:dyDescent="0.25">
      <c r="A595" s="28"/>
      <c r="B595" s="37" t="s">
        <v>10</v>
      </c>
      <c r="C595" s="37">
        <f>SUM(C588:C593)</f>
        <v>53.5</v>
      </c>
      <c r="D595" s="130"/>
      <c r="E595" s="448"/>
      <c r="F595" s="449"/>
    </row>
    <row r="596" spans="1:6" ht="15.75" x14ac:dyDescent="0.25">
      <c r="A596" s="28"/>
      <c r="B596" s="31" t="s">
        <v>52</v>
      </c>
      <c r="C596" s="131">
        <f>(C595/120*100)</f>
        <v>44.583333333333336</v>
      </c>
      <c r="D596" s="130" t="str">
        <f t="shared" ref="D596" si="47">IF(C596&gt;=91,"A1",IF(C596&gt;=81,"A2",IF(C596&gt;=71,"B1",IF(C596&gt;=61,"B2",IF(C596&gt;=51,"C1",IF(C596&gt;=41,"C2",IF(C596&gt;=33,"D","E")))))))</f>
        <v>C2</v>
      </c>
      <c r="E596" s="448"/>
      <c r="F596" s="449"/>
    </row>
    <row r="597" spans="1:6" x14ac:dyDescent="0.25">
      <c r="A597" s="440" t="s">
        <v>406</v>
      </c>
      <c r="B597" s="441" t="s">
        <v>407</v>
      </c>
      <c r="C597" s="441"/>
      <c r="D597" s="450" t="s">
        <v>51</v>
      </c>
      <c r="E597" s="451"/>
      <c r="F597" s="452"/>
    </row>
    <row r="598" spans="1:6" x14ac:dyDescent="0.25">
      <c r="A598" s="441"/>
      <c r="B598" s="441"/>
      <c r="C598" s="441"/>
      <c r="D598" s="453"/>
      <c r="E598" s="454"/>
      <c r="F598" s="455"/>
    </row>
    <row r="601" spans="1:6" ht="15.75" x14ac:dyDescent="0.25">
      <c r="A601" s="28"/>
      <c r="B601" s="442" t="s">
        <v>0</v>
      </c>
      <c r="C601" s="442"/>
      <c r="D601" s="442"/>
      <c r="E601" s="442"/>
      <c r="F601" s="442"/>
    </row>
    <row r="602" spans="1:6" ht="15.75" x14ac:dyDescent="0.25">
      <c r="A602" s="28"/>
      <c r="B602" s="442" t="s">
        <v>1</v>
      </c>
      <c r="C602" s="442"/>
      <c r="D602" s="442"/>
      <c r="E602" s="442"/>
      <c r="F602" s="442"/>
    </row>
    <row r="603" spans="1:6" ht="15.75" x14ac:dyDescent="0.25">
      <c r="A603" s="28"/>
      <c r="B603" s="442" t="s">
        <v>2</v>
      </c>
      <c r="C603" s="442"/>
      <c r="D603" s="442"/>
      <c r="E603" s="442"/>
      <c r="F603" s="442"/>
    </row>
    <row r="604" spans="1:6" ht="15.75" x14ac:dyDescent="0.25">
      <c r="A604" s="28"/>
      <c r="B604" s="443" t="s">
        <v>408</v>
      </c>
      <c r="C604" s="443"/>
      <c r="D604" s="443"/>
      <c r="E604" s="443"/>
      <c r="F604" s="443"/>
    </row>
    <row r="605" spans="1:6" ht="15.75" x14ac:dyDescent="0.25">
      <c r="A605" s="28"/>
      <c r="B605" s="442" t="s">
        <v>57</v>
      </c>
      <c r="C605" s="442"/>
      <c r="D605" s="442"/>
      <c r="E605" s="442"/>
      <c r="F605" s="442"/>
    </row>
    <row r="606" spans="1:6" ht="15.75" x14ac:dyDescent="0.25">
      <c r="A606" s="442" t="s">
        <v>61</v>
      </c>
      <c r="B606" s="442"/>
      <c r="C606" s="442"/>
      <c r="D606" s="442"/>
      <c r="E606" s="442"/>
      <c r="F606" s="442"/>
    </row>
    <row r="607" spans="1:6" ht="15.75" x14ac:dyDescent="0.25">
      <c r="A607" s="28" t="s">
        <v>3</v>
      </c>
      <c r="B607" s="446" t="s">
        <v>399</v>
      </c>
      <c r="C607" s="447"/>
      <c r="D607" s="29"/>
      <c r="E607" s="442"/>
      <c r="F607" s="442"/>
    </row>
    <row r="608" spans="1:6" ht="15.75" x14ac:dyDescent="0.25">
      <c r="A608" s="28" t="s">
        <v>4</v>
      </c>
      <c r="B608" s="446" t="s">
        <v>350</v>
      </c>
      <c r="C608" s="447"/>
      <c r="D608" s="28" t="s">
        <v>400</v>
      </c>
      <c r="E608" s="443">
        <v>25</v>
      </c>
      <c r="F608" s="443"/>
    </row>
    <row r="609" spans="1:6" ht="15.75" x14ac:dyDescent="0.25">
      <c r="A609" s="28" t="s">
        <v>401</v>
      </c>
      <c r="B609" s="41" t="s">
        <v>351</v>
      </c>
      <c r="C609" s="42"/>
      <c r="D609" s="28"/>
      <c r="E609" s="37"/>
      <c r="F609" s="37"/>
    </row>
    <row r="610" spans="1:6" ht="15.75" x14ac:dyDescent="0.25">
      <c r="A610" s="28" t="s">
        <v>18</v>
      </c>
      <c r="B610" s="41" t="s">
        <v>353</v>
      </c>
      <c r="C610" s="42"/>
      <c r="D610" s="28" t="s">
        <v>402</v>
      </c>
      <c r="E610" s="36" t="s">
        <v>352</v>
      </c>
      <c r="F610" s="37"/>
    </row>
    <row r="611" spans="1:6" ht="15.75" x14ac:dyDescent="0.25">
      <c r="A611" s="28"/>
      <c r="B611" s="41"/>
      <c r="C611" s="42"/>
      <c r="D611" s="28"/>
      <c r="E611" s="37"/>
      <c r="F611" s="37"/>
    </row>
    <row r="612" spans="1:6" ht="15.75" x14ac:dyDescent="0.25">
      <c r="A612" s="37" t="s">
        <v>8</v>
      </c>
      <c r="B612" s="37" t="s">
        <v>9</v>
      </c>
      <c r="C612" s="37" t="s">
        <v>50</v>
      </c>
      <c r="D612" s="37" t="s">
        <v>20</v>
      </c>
      <c r="E612" s="442" t="s">
        <v>409</v>
      </c>
      <c r="F612" s="442"/>
    </row>
    <row r="613" spans="1:6" ht="15.75" x14ac:dyDescent="0.25">
      <c r="A613" s="37">
        <v>1</v>
      </c>
      <c r="B613" s="36" t="s">
        <v>11</v>
      </c>
      <c r="C613" s="37">
        <v>7</v>
      </c>
      <c r="D613" s="30" t="str">
        <f>IF(C613&gt;=18,"A1",IF(C613&gt;=16,"A2",IF(C613&gt;=14,"B1",IF(C613&gt;=12,"B2",IF(C613&gt;=10,"C1",IF(C613&gt;=8,"C2",IF(C613&gt;=6.5,"D","E")))))))</f>
        <v>D</v>
      </c>
      <c r="E613" s="456"/>
      <c r="F613" s="457"/>
    </row>
    <row r="614" spans="1:6" ht="15.75" x14ac:dyDescent="0.25">
      <c r="A614" s="37">
        <v>2</v>
      </c>
      <c r="B614" s="36" t="s">
        <v>12</v>
      </c>
      <c r="C614" s="37">
        <v>8</v>
      </c>
      <c r="D614" s="30" t="str">
        <f t="shared" ref="D614:D618" si="48">IF(C614&gt;=18,"A1",IF(C614&gt;=16,"A2",IF(C614&gt;=14,"B1",IF(C614&gt;=12,"B2",IF(C614&gt;=10,"C1",IF(C614&gt;=8,"C2",IF(C614&gt;=6.5,"D","E")))))))</f>
        <v>C2</v>
      </c>
      <c r="E614" s="444"/>
      <c r="F614" s="445"/>
    </row>
    <row r="615" spans="1:6" ht="15.75" x14ac:dyDescent="0.25">
      <c r="A615" s="37">
        <v>3</v>
      </c>
      <c r="B615" s="36" t="s">
        <v>13</v>
      </c>
      <c r="C615" s="37">
        <v>4</v>
      </c>
      <c r="D615" s="30" t="str">
        <f t="shared" si="48"/>
        <v>E</v>
      </c>
      <c r="E615" s="444" t="s">
        <v>410</v>
      </c>
      <c r="F615" s="445"/>
    </row>
    <row r="616" spans="1:6" ht="15.75" x14ac:dyDescent="0.25">
      <c r="A616" s="37">
        <v>4</v>
      </c>
      <c r="B616" s="36" t="s">
        <v>23</v>
      </c>
      <c r="C616" s="37">
        <v>5</v>
      </c>
      <c r="D616" s="30" t="str">
        <f t="shared" si="48"/>
        <v>E</v>
      </c>
      <c r="E616" s="448"/>
      <c r="F616" s="449"/>
    </row>
    <row r="617" spans="1:6" ht="15.75" x14ac:dyDescent="0.25">
      <c r="A617" s="37">
        <v>5</v>
      </c>
      <c r="B617" s="36" t="s">
        <v>39</v>
      </c>
      <c r="C617" s="37">
        <v>5.5</v>
      </c>
      <c r="D617" s="30" t="str">
        <f t="shared" si="48"/>
        <v>E</v>
      </c>
      <c r="E617" s="448"/>
      <c r="F617" s="449"/>
    </row>
    <row r="618" spans="1:6" ht="15.75" x14ac:dyDescent="0.25">
      <c r="A618" s="37">
        <v>6</v>
      </c>
      <c r="B618" s="36" t="s">
        <v>40</v>
      </c>
      <c r="C618" s="37">
        <v>11</v>
      </c>
      <c r="D618" s="30" t="str">
        <f t="shared" si="48"/>
        <v>C1</v>
      </c>
      <c r="E618" s="448"/>
      <c r="F618" s="449"/>
    </row>
    <row r="619" spans="1:6" ht="15.75" x14ac:dyDescent="0.25">
      <c r="A619" s="28"/>
      <c r="B619" s="28"/>
      <c r="C619" s="37"/>
      <c r="D619" s="28"/>
      <c r="E619" s="448"/>
      <c r="F619" s="449"/>
    </row>
    <row r="620" spans="1:6" ht="15.75" x14ac:dyDescent="0.25">
      <c r="A620" s="28"/>
      <c r="B620" s="37" t="s">
        <v>10</v>
      </c>
      <c r="C620" s="37">
        <f>SUM(C613:C618)</f>
        <v>40.5</v>
      </c>
      <c r="D620" s="130"/>
      <c r="E620" s="448"/>
      <c r="F620" s="449"/>
    </row>
    <row r="621" spans="1:6" ht="15.75" x14ac:dyDescent="0.25">
      <c r="A621" s="28"/>
      <c r="B621" s="31" t="s">
        <v>52</v>
      </c>
      <c r="C621" s="131">
        <f>(C620/120*100)</f>
        <v>33.75</v>
      </c>
      <c r="D621" s="130" t="str">
        <f t="shared" ref="D621" si="49">IF(C621&gt;=91,"A1",IF(C621&gt;=81,"A2",IF(C621&gt;=71,"B1",IF(C621&gt;=61,"B2",IF(C621&gt;=51,"C1",IF(C621&gt;=41,"C2",IF(C621&gt;=33,"D","E")))))))</f>
        <v>D</v>
      </c>
      <c r="E621" s="448"/>
      <c r="F621" s="449"/>
    </row>
    <row r="622" spans="1:6" x14ac:dyDescent="0.25">
      <c r="A622" s="440" t="s">
        <v>406</v>
      </c>
      <c r="B622" s="441" t="s">
        <v>407</v>
      </c>
      <c r="C622" s="441"/>
      <c r="D622" s="450" t="s">
        <v>51</v>
      </c>
      <c r="E622" s="451"/>
      <c r="F622" s="452"/>
    </row>
    <row r="623" spans="1:6" x14ac:dyDescent="0.25">
      <c r="A623" s="441"/>
      <c r="B623" s="441"/>
      <c r="C623" s="441"/>
      <c r="D623" s="453"/>
      <c r="E623" s="454"/>
      <c r="F623" s="455"/>
    </row>
    <row r="626" spans="1:6" ht="15.75" x14ac:dyDescent="0.25">
      <c r="A626" s="28"/>
      <c r="B626" s="442" t="s">
        <v>0</v>
      </c>
      <c r="C626" s="442"/>
      <c r="D626" s="442"/>
      <c r="E626" s="442"/>
      <c r="F626" s="442"/>
    </row>
    <row r="627" spans="1:6" ht="15.75" x14ac:dyDescent="0.25">
      <c r="A627" s="28"/>
      <c r="B627" s="442" t="s">
        <v>1</v>
      </c>
      <c r="C627" s="442"/>
      <c r="D627" s="442"/>
      <c r="E627" s="442"/>
      <c r="F627" s="442"/>
    </row>
    <row r="628" spans="1:6" ht="15.75" x14ac:dyDescent="0.25">
      <c r="A628" s="28"/>
      <c r="B628" s="442" t="s">
        <v>2</v>
      </c>
      <c r="C628" s="442"/>
      <c r="D628" s="442"/>
      <c r="E628" s="442"/>
      <c r="F628" s="442"/>
    </row>
    <row r="629" spans="1:6" ht="15.75" x14ac:dyDescent="0.25">
      <c r="A629" s="28"/>
      <c r="B629" s="443" t="s">
        <v>398</v>
      </c>
      <c r="C629" s="443"/>
      <c r="D629" s="443"/>
      <c r="E629" s="443"/>
      <c r="F629" s="443"/>
    </row>
    <row r="630" spans="1:6" ht="15.75" x14ac:dyDescent="0.25">
      <c r="A630" s="28"/>
      <c r="B630" s="442" t="s">
        <v>57</v>
      </c>
      <c r="C630" s="442"/>
      <c r="D630" s="442"/>
      <c r="E630" s="442"/>
      <c r="F630" s="442"/>
    </row>
    <row r="631" spans="1:6" ht="15.75" x14ac:dyDescent="0.25">
      <c r="A631" s="442" t="s">
        <v>61</v>
      </c>
      <c r="B631" s="442"/>
      <c r="C631" s="442"/>
      <c r="D631" s="442"/>
      <c r="E631" s="442"/>
      <c r="F631" s="442"/>
    </row>
    <row r="632" spans="1:6" ht="15.75" x14ac:dyDescent="0.25">
      <c r="A632" s="28" t="s">
        <v>3</v>
      </c>
      <c r="B632" s="446" t="s">
        <v>399</v>
      </c>
      <c r="C632" s="447"/>
      <c r="D632" s="29"/>
      <c r="E632" s="442"/>
      <c r="F632" s="442"/>
    </row>
    <row r="633" spans="1:6" ht="15.75" x14ac:dyDescent="0.25">
      <c r="A633" s="28" t="s">
        <v>4</v>
      </c>
      <c r="B633" s="446" t="s">
        <v>355</v>
      </c>
      <c r="C633" s="447"/>
      <c r="D633" s="28" t="s">
        <v>400</v>
      </c>
      <c r="E633" s="443">
        <v>26</v>
      </c>
      <c r="F633" s="443"/>
    </row>
    <row r="634" spans="1:6" ht="15.75" x14ac:dyDescent="0.25">
      <c r="A634" s="28" t="s">
        <v>401</v>
      </c>
      <c r="B634" s="41" t="s">
        <v>356</v>
      </c>
      <c r="C634" s="42"/>
      <c r="D634" s="28"/>
      <c r="E634" s="37"/>
      <c r="F634" s="37"/>
    </row>
    <row r="635" spans="1:6" ht="15.75" x14ac:dyDescent="0.25">
      <c r="A635" s="28" t="s">
        <v>18</v>
      </c>
      <c r="B635" s="41" t="s">
        <v>358</v>
      </c>
      <c r="C635" s="42"/>
      <c r="D635" s="28" t="s">
        <v>402</v>
      </c>
      <c r="E635" s="36" t="s">
        <v>357</v>
      </c>
      <c r="F635" s="37"/>
    </row>
    <row r="636" spans="1:6" ht="15.75" x14ac:dyDescent="0.25">
      <c r="A636" s="28"/>
      <c r="B636" s="41"/>
      <c r="C636" s="42"/>
      <c r="D636" s="28"/>
      <c r="E636" s="37"/>
      <c r="F636" s="37"/>
    </row>
    <row r="637" spans="1:6" ht="15.75" x14ac:dyDescent="0.25">
      <c r="A637" s="37" t="s">
        <v>8</v>
      </c>
      <c r="B637" s="37" t="s">
        <v>9</v>
      </c>
      <c r="C637" s="37" t="s">
        <v>50</v>
      </c>
      <c r="D637" s="37" t="s">
        <v>20</v>
      </c>
      <c r="E637" s="442" t="s">
        <v>409</v>
      </c>
      <c r="F637" s="442"/>
    </row>
    <row r="638" spans="1:6" ht="15.75" x14ac:dyDescent="0.25">
      <c r="A638" s="37">
        <v>1</v>
      </c>
      <c r="B638" s="36" t="s">
        <v>11</v>
      </c>
      <c r="C638" s="37">
        <v>7</v>
      </c>
      <c r="D638" s="30" t="str">
        <f>IF(C638&gt;=18,"A1",IF(C638&gt;=16,"A2",IF(C638&gt;=14,"B1",IF(C638&gt;=12,"B2",IF(C638&gt;=10,"C1",IF(C638&gt;=8,"C2",IF(C638&gt;=6.5,"D","E")))))))</f>
        <v>D</v>
      </c>
      <c r="E638" s="456"/>
      <c r="F638" s="457"/>
    </row>
    <row r="639" spans="1:6" ht="15.75" x14ac:dyDescent="0.25">
      <c r="A639" s="37">
        <v>2</v>
      </c>
      <c r="B639" s="36" t="s">
        <v>12</v>
      </c>
      <c r="C639" s="37">
        <v>10.5</v>
      </c>
      <c r="D639" s="30" t="str">
        <f t="shared" ref="D639:D643" si="50">IF(C639&gt;=18,"A1",IF(C639&gt;=16,"A2",IF(C639&gt;=14,"B1",IF(C639&gt;=12,"B2",IF(C639&gt;=10,"C1",IF(C639&gt;=8,"C2",IF(C639&gt;=6.5,"D","E")))))))</f>
        <v>C1</v>
      </c>
      <c r="E639" s="444"/>
      <c r="F639" s="445"/>
    </row>
    <row r="640" spans="1:6" ht="15.75" x14ac:dyDescent="0.25">
      <c r="A640" s="37">
        <v>3</v>
      </c>
      <c r="B640" s="36" t="s">
        <v>13</v>
      </c>
      <c r="C640" s="37">
        <v>10</v>
      </c>
      <c r="D640" s="30" t="str">
        <f t="shared" si="50"/>
        <v>C1</v>
      </c>
      <c r="E640" s="444" t="s">
        <v>410</v>
      </c>
      <c r="F640" s="445"/>
    </row>
    <row r="641" spans="1:6" ht="15.75" x14ac:dyDescent="0.25">
      <c r="A641" s="37">
        <v>4</v>
      </c>
      <c r="B641" s="36" t="s">
        <v>23</v>
      </c>
      <c r="C641" s="37">
        <v>7</v>
      </c>
      <c r="D641" s="30" t="str">
        <f t="shared" si="50"/>
        <v>D</v>
      </c>
      <c r="E641" s="448"/>
      <c r="F641" s="449"/>
    </row>
    <row r="642" spans="1:6" ht="15.75" x14ac:dyDescent="0.25">
      <c r="A642" s="37">
        <v>5</v>
      </c>
      <c r="B642" s="36" t="s">
        <v>39</v>
      </c>
      <c r="C642" s="37">
        <v>8.5</v>
      </c>
      <c r="D642" s="30" t="str">
        <f t="shared" si="50"/>
        <v>C2</v>
      </c>
      <c r="E642" s="448"/>
      <c r="F642" s="449"/>
    </row>
    <row r="643" spans="1:6" ht="15.75" x14ac:dyDescent="0.25">
      <c r="A643" s="37">
        <v>6</v>
      </c>
      <c r="B643" s="36" t="s">
        <v>40</v>
      </c>
      <c r="C643" s="37">
        <v>7.5</v>
      </c>
      <c r="D643" s="30" t="str">
        <f t="shared" si="50"/>
        <v>D</v>
      </c>
      <c r="E643" s="448"/>
      <c r="F643" s="449"/>
    </row>
    <row r="644" spans="1:6" ht="15.75" x14ac:dyDescent="0.25">
      <c r="A644" s="28"/>
      <c r="B644" s="28"/>
      <c r="C644" s="37"/>
      <c r="D644" s="28"/>
      <c r="E644" s="448"/>
      <c r="F644" s="449"/>
    </row>
    <row r="645" spans="1:6" ht="15.75" x14ac:dyDescent="0.25">
      <c r="A645" s="28"/>
      <c r="B645" s="37" t="s">
        <v>10</v>
      </c>
      <c r="C645" s="37">
        <f>SUM(C638:C643)</f>
        <v>50.5</v>
      </c>
      <c r="D645" s="130"/>
      <c r="E645" s="448"/>
      <c r="F645" s="449"/>
    </row>
    <row r="646" spans="1:6" ht="15.75" x14ac:dyDescent="0.25">
      <c r="A646" s="28"/>
      <c r="B646" s="31" t="s">
        <v>52</v>
      </c>
      <c r="C646" s="131">
        <f>(C645/120*100)</f>
        <v>42.083333333333336</v>
      </c>
      <c r="D646" s="130" t="str">
        <f t="shared" ref="D646" si="51">IF(C646&gt;=91,"A1",IF(C646&gt;=81,"A2",IF(C646&gt;=71,"B1",IF(C646&gt;=61,"B2",IF(C646&gt;=51,"C1",IF(C646&gt;=41,"C2",IF(C646&gt;=33,"D","E")))))))</f>
        <v>C2</v>
      </c>
      <c r="E646" s="448"/>
      <c r="F646" s="449"/>
    </row>
    <row r="647" spans="1:6" x14ac:dyDescent="0.25">
      <c r="A647" s="440" t="s">
        <v>406</v>
      </c>
      <c r="B647" s="441" t="s">
        <v>407</v>
      </c>
      <c r="C647" s="441"/>
      <c r="D647" s="450" t="s">
        <v>51</v>
      </c>
      <c r="E647" s="451"/>
      <c r="F647" s="452"/>
    </row>
    <row r="648" spans="1:6" x14ac:dyDescent="0.25">
      <c r="A648" s="441"/>
      <c r="B648" s="441"/>
      <c r="C648" s="441"/>
      <c r="D648" s="453"/>
      <c r="E648" s="454"/>
      <c r="F648" s="455"/>
    </row>
    <row r="651" spans="1:6" ht="15.75" x14ac:dyDescent="0.25">
      <c r="A651" s="28"/>
      <c r="B651" s="442" t="s">
        <v>0</v>
      </c>
      <c r="C651" s="442"/>
      <c r="D651" s="442"/>
      <c r="E651" s="442"/>
      <c r="F651" s="442"/>
    </row>
    <row r="652" spans="1:6" ht="15.75" x14ac:dyDescent="0.25">
      <c r="A652" s="28"/>
      <c r="B652" s="442" t="s">
        <v>1</v>
      </c>
      <c r="C652" s="442"/>
      <c r="D652" s="442"/>
      <c r="E652" s="442"/>
      <c r="F652" s="442"/>
    </row>
    <row r="653" spans="1:6" ht="15.75" x14ac:dyDescent="0.25">
      <c r="A653" s="28"/>
      <c r="B653" s="442" t="s">
        <v>2</v>
      </c>
      <c r="C653" s="442"/>
      <c r="D653" s="442"/>
      <c r="E653" s="442"/>
      <c r="F653" s="442"/>
    </row>
    <row r="654" spans="1:6" ht="15.75" x14ac:dyDescent="0.25">
      <c r="A654" s="28"/>
      <c r="B654" s="443" t="s">
        <v>398</v>
      </c>
      <c r="C654" s="443"/>
      <c r="D654" s="443"/>
      <c r="E654" s="443"/>
      <c r="F654" s="443"/>
    </row>
    <row r="655" spans="1:6" ht="15.75" x14ac:dyDescent="0.25">
      <c r="A655" s="28"/>
      <c r="B655" s="442" t="s">
        <v>57</v>
      </c>
      <c r="C655" s="442"/>
      <c r="D655" s="442"/>
      <c r="E655" s="442"/>
      <c r="F655" s="442"/>
    </row>
    <row r="656" spans="1:6" ht="15.75" x14ac:dyDescent="0.25">
      <c r="A656" s="442" t="s">
        <v>61</v>
      </c>
      <c r="B656" s="442"/>
      <c r="C656" s="442"/>
      <c r="D656" s="442"/>
      <c r="E656" s="442"/>
      <c r="F656" s="442"/>
    </row>
    <row r="657" spans="1:6" ht="15.75" x14ac:dyDescent="0.25">
      <c r="A657" s="28" t="s">
        <v>3</v>
      </c>
      <c r="B657" s="446" t="s">
        <v>399</v>
      </c>
      <c r="C657" s="447"/>
      <c r="D657" s="29"/>
      <c r="E657" s="442"/>
      <c r="F657" s="442"/>
    </row>
    <row r="658" spans="1:6" ht="15.75" x14ac:dyDescent="0.25">
      <c r="A658" s="28" t="s">
        <v>4</v>
      </c>
      <c r="B658" s="446" t="s">
        <v>365</v>
      </c>
      <c r="C658" s="447"/>
      <c r="D658" s="28" t="s">
        <v>400</v>
      </c>
      <c r="E658" s="443">
        <v>27</v>
      </c>
      <c r="F658" s="443"/>
    </row>
    <row r="659" spans="1:6" ht="15.75" x14ac:dyDescent="0.25">
      <c r="A659" s="28" t="s">
        <v>401</v>
      </c>
      <c r="B659" s="41" t="s">
        <v>366</v>
      </c>
      <c r="C659" s="42"/>
      <c r="D659" s="28"/>
      <c r="E659" s="37"/>
      <c r="F659" s="37"/>
    </row>
    <row r="660" spans="1:6" ht="15.75" x14ac:dyDescent="0.25">
      <c r="A660" s="28" t="s">
        <v>18</v>
      </c>
      <c r="B660" s="41" t="s">
        <v>369</v>
      </c>
      <c r="C660" s="42"/>
      <c r="D660" s="28" t="s">
        <v>402</v>
      </c>
      <c r="E660" s="36" t="s">
        <v>368</v>
      </c>
      <c r="F660" s="37"/>
    </row>
    <row r="661" spans="1:6" ht="15.75" x14ac:dyDescent="0.25">
      <c r="A661" s="28"/>
      <c r="B661" s="41"/>
      <c r="C661" s="42"/>
      <c r="D661" s="28"/>
      <c r="E661" s="37"/>
      <c r="F661" s="37"/>
    </row>
    <row r="662" spans="1:6" ht="15.75" x14ac:dyDescent="0.25">
      <c r="A662" s="37" t="s">
        <v>8</v>
      </c>
      <c r="B662" s="37" t="s">
        <v>9</v>
      </c>
      <c r="C662" s="37" t="s">
        <v>50</v>
      </c>
      <c r="D662" s="37" t="s">
        <v>20</v>
      </c>
      <c r="E662" s="442" t="s">
        <v>409</v>
      </c>
      <c r="F662" s="442"/>
    </row>
    <row r="663" spans="1:6" ht="15.75" x14ac:dyDescent="0.25">
      <c r="A663" s="37">
        <v>1</v>
      </c>
      <c r="B663" s="36" t="s">
        <v>11</v>
      </c>
      <c r="C663" s="37">
        <v>4</v>
      </c>
      <c r="D663" s="30" t="str">
        <f>IF(C663&gt;=18,"A1",IF(C663&gt;=16,"A2",IF(C663&gt;=14,"B1",IF(C663&gt;=12,"B2",IF(C663&gt;=10,"C1",IF(C663&gt;=8,"C2",IF(C663&gt;=6.5,"D","E")))))))</f>
        <v>E</v>
      </c>
      <c r="E663" s="442"/>
      <c r="F663" s="442"/>
    </row>
    <row r="664" spans="1:6" ht="15.75" x14ac:dyDescent="0.25">
      <c r="A664" s="37">
        <v>2</v>
      </c>
      <c r="B664" s="36" t="s">
        <v>12</v>
      </c>
      <c r="C664" s="37">
        <v>9.5</v>
      </c>
      <c r="D664" s="30" t="str">
        <f t="shared" ref="D664:D668" si="52">IF(C664&gt;=18,"A1",IF(C664&gt;=16,"A2",IF(C664&gt;=14,"B1",IF(C664&gt;=12,"B2",IF(C664&gt;=10,"C1",IF(C664&gt;=8,"C2",IF(C664&gt;=6.5,"D","E")))))))</f>
        <v>C2</v>
      </c>
      <c r="E664" s="440"/>
      <c r="F664" s="440"/>
    </row>
    <row r="665" spans="1:6" ht="15.75" x14ac:dyDescent="0.25">
      <c r="A665" s="37">
        <v>3</v>
      </c>
      <c r="B665" s="36" t="s">
        <v>13</v>
      </c>
      <c r="C665" s="37">
        <v>3</v>
      </c>
      <c r="D665" s="30" t="str">
        <f t="shared" si="52"/>
        <v>E</v>
      </c>
      <c r="E665" s="440" t="s">
        <v>410</v>
      </c>
      <c r="F665" s="440"/>
    </row>
    <row r="666" spans="1:6" ht="15.75" x14ac:dyDescent="0.25">
      <c r="A666" s="37">
        <v>4</v>
      </c>
      <c r="B666" s="36" t="s">
        <v>23</v>
      </c>
      <c r="C666" s="37">
        <v>6</v>
      </c>
      <c r="D666" s="30" t="str">
        <f t="shared" si="52"/>
        <v>E</v>
      </c>
      <c r="E666" s="439"/>
      <c r="F666" s="439"/>
    </row>
    <row r="667" spans="1:6" ht="15.75" x14ac:dyDescent="0.25">
      <c r="A667" s="37">
        <v>5</v>
      </c>
      <c r="B667" s="36" t="s">
        <v>39</v>
      </c>
      <c r="C667" s="37">
        <v>9.5</v>
      </c>
      <c r="D667" s="30" t="str">
        <f t="shared" si="52"/>
        <v>C2</v>
      </c>
      <c r="E667" s="439"/>
      <c r="F667" s="439"/>
    </row>
    <row r="668" spans="1:6" ht="15.75" x14ac:dyDescent="0.25">
      <c r="A668" s="37">
        <v>6</v>
      </c>
      <c r="B668" s="36" t="s">
        <v>40</v>
      </c>
      <c r="C668" s="37">
        <v>8.5</v>
      </c>
      <c r="D668" s="30" t="str">
        <f t="shared" si="52"/>
        <v>C2</v>
      </c>
      <c r="E668" s="439"/>
      <c r="F668" s="439"/>
    </row>
    <row r="669" spans="1:6" ht="15.75" x14ac:dyDescent="0.25">
      <c r="A669" s="28"/>
      <c r="B669" s="28"/>
      <c r="C669" s="37"/>
      <c r="D669" s="28"/>
      <c r="E669" s="439"/>
      <c r="F669" s="439"/>
    </row>
    <row r="670" spans="1:6" ht="15.75" x14ac:dyDescent="0.25">
      <c r="A670" s="28"/>
      <c r="B670" s="37" t="s">
        <v>10</v>
      </c>
      <c r="C670" s="37">
        <f>SUM(C663:C668)</f>
        <v>40.5</v>
      </c>
      <c r="D670" s="130"/>
      <c r="E670" s="439"/>
      <c r="F670" s="439"/>
    </row>
    <row r="671" spans="1:6" ht="15.75" x14ac:dyDescent="0.25">
      <c r="A671" s="28"/>
      <c r="B671" s="31" t="s">
        <v>52</v>
      </c>
      <c r="C671" s="131">
        <f>(C670/120*100)</f>
        <v>33.75</v>
      </c>
      <c r="D671" s="130" t="str">
        <f t="shared" ref="D671" si="53">IF(C671&gt;=91,"A1",IF(C671&gt;=81,"A2",IF(C671&gt;=71,"B1",IF(C671&gt;=61,"B2",IF(C671&gt;=51,"C1",IF(C671&gt;=41,"C2",IF(C671&gt;=33,"D","E")))))))</f>
        <v>D</v>
      </c>
      <c r="E671" s="439"/>
      <c r="F671" s="439"/>
    </row>
    <row r="672" spans="1:6" x14ac:dyDescent="0.25">
      <c r="A672" s="440" t="s">
        <v>406</v>
      </c>
      <c r="B672" s="441" t="s">
        <v>407</v>
      </c>
      <c r="C672" s="441"/>
      <c r="D672" s="441" t="s">
        <v>51</v>
      </c>
      <c r="E672" s="441"/>
      <c r="F672" s="441"/>
    </row>
    <row r="673" spans="1:6" x14ac:dyDescent="0.25">
      <c r="A673" s="441"/>
      <c r="B673" s="441"/>
      <c r="C673" s="441"/>
      <c r="D673" s="441"/>
      <c r="E673" s="441"/>
      <c r="F673" s="441"/>
    </row>
    <row r="676" spans="1:6" ht="15.75" x14ac:dyDescent="0.25">
      <c r="A676" s="28"/>
      <c r="B676" s="442" t="s">
        <v>0</v>
      </c>
      <c r="C676" s="442"/>
      <c r="D676" s="442"/>
      <c r="E676" s="442"/>
      <c r="F676" s="442"/>
    </row>
    <row r="677" spans="1:6" ht="15.75" x14ac:dyDescent="0.25">
      <c r="A677" s="28"/>
      <c r="B677" s="442" t="s">
        <v>1</v>
      </c>
      <c r="C677" s="442"/>
      <c r="D677" s="442"/>
      <c r="E677" s="442"/>
      <c r="F677" s="442"/>
    </row>
    <row r="678" spans="1:6" ht="15.75" x14ac:dyDescent="0.25">
      <c r="A678" s="28"/>
      <c r="B678" s="442" t="s">
        <v>2</v>
      </c>
      <c r="C678" s="442"/>
      <c r="D678" s="442"/>
      <c r="E678" s="442"/>
      <c r="F678" s="442"/>
    </row>
    <row r="679" spans="1:6" ht="15.75" x14ac:dyDescent="0.25">
      <c r="A679" s="28"/>
      <c r="B679" s="443" t="s">
        <v>398</v>
      </c>
      <c r="C679" s="443"/>
      <c r="D679" s="443"/>
      <c r="E679" s="443"/>
      <c r="F679" s="443"/>
    </row>
    <row r="680" spans="1:6" ht="15.75" x14ac:dyDescent="0.25">
      <c r="A680" s="28"/>
      <c r="B680" s="442" t="s">
        <v>57</v>
      </c>
      <c r="C680" s="442"/>
      <c r="D680" s="442"/>
      <c r="E680" s="442"/>
      <c r="F680" s="442"/>
    </row>
    <row r="681" spans="1:6" ht="15.75" x14ac:dyDescent="0.25">
      <c r="A681" s="442" t="s">
        <v>61</v>
      </c>
      <c r="B681" s="442"/>
      <c r="C681" s="442"/>
      <c r="D681" s="442"/>
      <c r="E681" s="442"/>
      <c r="F681" s="442"/>
    </row>
    <row r="682" spans="1:6" ht="15.75" x14ac:dyDescent="0.25">
      <c r="A682" s="28" t="s">
        <v>3</v>
      </c>
      <c r="B682" s="446" t="s">
        <v>399</v>
      </c>
      <c r="C682" s="447"/>
      <c r="D682" s="29"/>
      <c r="E682" s="442"/>
      <c r="F682" s="442"/>
    </row>
    <row r="683" spans="1:6" ht="15.75" x14ac:dyDescent="0.25">
      <c r="A683" s="28" t="s">
        <v>4</v>
      </c>
      <c r="B683" s="446" t="s">
        <v>374</v>
      </c>
      <c r="C683" s="447"/>
      <c r="D683" s="28" t="s">
        <v>400</v>
      </c>
      <c r="E683" s="443">
        <v>28</v>
      </c>
      <c r="F683" s="443"/>
    </row>
    <row r="684" spans="1:6" ht="15.75" x14ac:dyDescent="0.25">
      <c r="A684" s="28" t="s">
        <v>401</v>
      </c>
      <c r="B684" s="41" t="s">
        <v>375</v>
      </c>
      <c r="C684" s="42"/>
      <c r="D684" s="28"/>
      <c r="E684" s="37"/>
      <c r="F684" s="37"/>
    </row>
    <row r="685" spans="1:6" ht="15.75" x14ac:dyDescent="0.25">
      <c r="A685" s="28" t="s">
        <v>18</v>
      </c>
      <c r="B685" s="41" t="s">
        <v>378</v>
      </c>
      <c r="C685" s="42"/>
      <c r="D685" s="28" t="s">
        <v>402</v>
      </c>
      <c r="E685" s="36" t="s">
        <v>377</v>
      </c>
      <c r="F685" s="37"/>
    </row>
    <row r="686" spans="1:6" ht="15.75" x14ac:dyDescent="0.25">
      <c r="A686" s="28"/>
      <c r="B686" s="41"/>
      <c r="C686" s="42"/>
      <c r="D686" s="28"/>
      <c r="E686" s="37"/>
      <c r="F686" s="37"/>
    </row>
    <row r="687" spans="1:6" ht="15.75" x14ac:dyDescent="0.25">
      <c r="A687" s="37" t="s">
        <v>8</v>
      </c>
      <c r="B687" s="37" t="s">
        <v>9</v>
      </c>
      <c r="C687" s="37" t="s">
        <v>50</v>
      </c>
      <c r="D687" s="37" t="s">
        <v>20</v>
      </c>
      <c r="E687" s="37" t="s">
        <v>403</v>
      </c>
      <c r="F687" s="37"/>
    </row>
    <row r="688" spans="1:6" ht="15.75" x14ac:dyDescent="0.25">
      <c r="A688" s="37">
        <v>1</v>
      </c>
      <c r="B688" s="36" t="s">
        <v>11</v>
      </c>
      <c r="C688" s="37">
        <v>14.5</v>
      </c>
      <c r="D688" s="30" t="str">
        <f>IF(C688&gt;=18,"A1",IF(C688&gt;=16,"A2",IF(C688&gt;=14,"B1",IF(C688&gt;=12,"B2",IF(C688&gt;=10,"C1",IF(C688&gt;=8,"C2",IF(C688&gt;=6.5,"D","E")))))))</f>
        <v>B1</v>
      </c>
      <c r="E688" s="132"/>
      <c r="F688" s="133"/>
    </row>
    <row r="689" spans="1:6" ht="15.75" x14ac:dyDescent="0.25">
      <c r="A689" s="37">
        <v>2</v>
      </c>
      <c r="B689" s="36" t="s">
        <v>12</v>
      </c>
      <c r="C689" s="37">
        <v>16</v>
      </c>
      <c r="D689" s="30" t="str">
        <f t="shared" ref="D689:D693" si="54">IF(C689&gt;=18,"A1",IF(C689&gt;=16,"A2",IF(C689&gt;=14,"B1",IF(C689&gt;=12,"B2",IF(C689&gt;=10,"C1",IF(C689&gt;=8,"C2",IF(C689&gt;=6.5,"D","E")))))))</f>
        <v>A2</v>
      </c>
      <c r="E689" s="138"/>
      <c r="F689" s="135"/>
    </row>
    <row r="690" spans="1:6" ht="15.75" x14ac:dyDescent="0.25">
      <c r="A690" s="37">
        <v>3</v>
      </c>
      <c r="B690" s="36" t="s">
        <v>13</v>
      </c>
      <c r="C690" s="37">
        <v>16</v>
      </c>
      <c r="D690" s="30" t="str">
        <f t="shared" si="54"/>
        <v>A2</v>
      </c>
      <c r="E690" s="139" t="s">
        <v>425</v>
      </c>
      <c r="F690" s="137"/>
    </row>
    <row r="691" spans="1:6" ht="15.75" x14ac:dyDescent="0.25">
      <c r="A691" s="37">
        <v>4</v>
      </c>
      <c r="B691" s="36" t="s">
        <v>23</v>
      </c>
      <c r="C691" s="37">
        <v>9</v>
      </c>
      <c r="D691" s="30" t="str">
        <f t="shared" si="54"/>
        <v>C2</v>
      </c>
      <c r="E691" s="139" t="s">
        <v>420</v>
      </c>
      <c r="F691" s="137"/>
    </row>
    <row r="692" spans="1:6" ht="15.75" x14ac:dyDescent="0.25">
      <c r="A692" s="37">
        <v>5</v>
      </c>
      <c r="B692" s="36" t="s">
        <v>39</v>
      </c>
      <c r="C692" s="37">
        <v>16.5</v>
      </c>
      <c r="D692" s="30" t="str">
        <f t="shared" si="54"/>
        <v>A2</v>
      </c>
      <c r="E692" s="448"/>
      <c r="F692" s="449"/>
    </row>
    <row r="693" spans="1:6" ht="15.75" x14ac:dyDescent="0.25">
      <c r="A693" s="37">
        <v>6</v>
      </c>
      <c r="B693" s="36" t="s">
        <v>40</v>
      </c>
      <c r="C693" s="37">
        <v>18</v>
      </c>
      <c r="D693" s="30" t="str">
        <f t="shared" si="54"/>
        <v>A1</v>
      </c>
      <c r="E693" s="448"/>
      <c r="F693" s="449"/>
    </row>
    <row r="694" spans="1:6" ht="15.75" x14ac:dyDescent="0.25">
      <c r="A694" s="28"/>
      <c r="B694" s="28"/>
      <c r="C694" s="37"/>
      <c r="D694" s="28"/>
      <c r="E694" s="448"/>
      <c r="F694" s="449"/>
    </row>
    <row r="695" spans="1:6" ht="15.75" x14ac:dyDescent="0.25">
      <c r="A695" s="28"/>
      <c r="B695" s="37" t="s">
        <v>10</v>
      </c>
      <c r="C695" s="37">
        <f>SUM(C688:C693)</f>
        <v>90</v>
      </c>
      <c r="D695" s="28"/>
      <c r="E695" s="448"/>
      <c r="F695" s="449"/>
    </row>
    <row r="696" spans="1:6" ht="15.75" x14ac:dyDescent="0.25">
      <c r="A696" s="28"/>
      <c r="B696" s="31" t="s">
        <v>52</v>
      </c>
      <c r="C696" s="25">
        <f>(C695/120*100)</f>
        <v>75</v>
      </c>
      <c r="D696" s="130" t="str">
        <f t="shared" ref="D696" si="55">IF(C696&gt;=91,"A1",IF(C696&gt;=81,"A2",IF(C696&gt;=71,"B1",IF(C696&gt;=61,"B2",IF(C696&gt;=51,"C1",IF(C696&gt;=41,"C2",IF(C696&gt;=33,"D","E")))))))</f>
        <v>B1</v>
      </c>
      <c r="E696" s="448"/>
      <c r="F696" s="449"/>
    </row>
    <row r="697" spans="1:6" x14ac:dyDescent="0.25">
      <c r="A697" s="440" t="s">
        <v>406</v>
      </c>
      <c r="B697" s="441" t="s">
        <v>407</v>
      </c>
      <c r="C697" s="441"/>
      <c r="D697" s="450" t="s">
        <v>51</v>
      </c>
      <c r="E697" s="451"/>
      <c r="F697" s="452"/>
    </row>
    <row r="698" spans="1:6" x14ac:dyDescent="0.25">
      <c r="A698" s="441"/>
      <c r="B698" s="441"/>
      <c r="C698" s="441"/>
      <c r="D698" s="453"/>
      <c r="E698" s="454"/>
      <c r="F698" s="455"/>
    </row>
    <row r="701" spans="1:6" ht="15.75" x14ac:dyDescent="0.25">
      <c r="A701" s="28"/>
      <c r="B701" s="442" t="s">
        <v>0</v>
      </c>
      <c r="C701" s="442"/>
      <c r="D701" s="442"/>
      <c r="E701" s="442"/>
      <c r="F701" s="442"/>
    </row>
    <row r="702" spans="1:6" ht="15.75" x14ac:dyDescent="0.25">
      <c r="A702" s="28"/>
      <c r="B702" s="442" t="s">
        <v>1</v>
      </c>
      <c r="C702" s="442"/>
      <c r="D702" s="442"/>
      <c r="E702" s="442"/>
      <c r="F702" s="442"/>
    </row>
    <row r="703" spans="1:6" ht="15.75" x14ac:dyDescent="0.25">
      <c r="A703" s="28"/>
      <c r="B703" s="442" t="s">
        <v>2</v>
      </c>
      <c r="C703" s="442"/>
      <c r="D703" s="442"/>
      <c r="E703" s="442"/>
      <c r="F703" s="442"/>
    </row>
    <row r="704" spans="1:6" ht="15.75" x14ac:dyDescent="0.25">
      <c r="A704" s="28"/>
      <c r="B704" s="443" t="s">
        <v>408</v>
      </c>
      <c r="C704" s="443"/>
      <c r="D704" s="443"/>
      <c r="E704" s="443"/>
      <c r="F704" s="443"/>
    </row>
    <row r="705" spans="1:7" ht="15.75" x14ac:dyDescent="0.25">
      <c r="A705" s="28"/>
      <c r="B705" s="442" t="s">
        <v>57</v>
      </c>
      <c r="C705" s="442"/>
      <c r="D705" s="442"/>
      <c r="E705" s="442"/>
      <c r="F705" s="442"/>
    </row>
    <row r="706" spans="1:7" ht="15.75" x14ac:dyDescent="0.25">
      <c r="A706" s="442" t="s">
        <v>61</v>
      </c>
      <c r="B706" s="442"/>
      <c r="C706" s="442"/>
      <c r="D706" s="442"/>
      <c r="E706" s="442"/>
      <c r="F706" s="442"/>
    </row>
    <row r="707" spans="1:7" ht="15.75" x14ac:dyDescent="0.25">
      <c r="A707" s="28" t="s">
        <v>3</v>
      </c>
      <c r="B707" s="446" t="s">
        <v>399</v>
      </c>
      <c r="C707" s="447"/>
      <c r="D707" s="29"/>
      <c r="E707" s="442"/>
      <c r="F707" s="442"/>
    </row>
    <row r="708" spans="1:7" ht="15.75" x14ac:dyDescent="0.25">
      <c r="A708" s="28" t="s">
        <v>4</v>
      </c>
      <c r="B708" s="446" t="s">
        <v>385</v>
      </c>
      <c r="C708" s="447"/>
      <c r="D708" s="28" t="s">
        <v>400</v>
      </c>
      <c r="E708" s="443">
        <v>29</v>
      </c>
      <c r="F708" s="443"/>
    </row>
    <row r="709" spans="1:7" ht="15.75" x14ac:dyDescent="0.25">
      <c r="A709" s="28" t="s">
        <v>401</v>
      </c>
      <c r="B709" s="41" t="s">
        <v>386</v>
      </c>
      <c r="C709" s="42"/>
      <c r="D709" s="28"/>
      <c r="E709" s="37"/>
      <c r="F709" s="37"/>
    </row>
    <row r="710" spans="1:7" ht="15.75" x14ac:dyDescent="0.25">
      <c r="A710" s="28" t="s">
        <v>18</v>
      </c>
      <c r="B710" s="41" t="s">
        <v>389</v>
      </c>
      <c r="C710" s="42"/>
      <c r="D710" s="28" t="s">
        <v>402</v>
      </c>
      <c r="E710" s="36" t="s">
        <v>388</v>
      </c>
      <c r="F710" s="37"/>
    </row>
    <row r="711" spans="1:7" ht="15.75" x14ac:dyDescent="0.25">
      <c r="A711" s="28"/>
      <c r="B711" s="41"/>
      <c r="C711" s="42"/>
      <c r="D711" s="28"/>
      <c r="E711" s="37"/>
      <c r="F711" s="37"/>
    </row>
    <row r="712" spans="1:7" ht="15.75" x14ac:dyDescent="0.25">
      <c r="A712" s="37" t="s">
        <v>8</v>
      </c>
      <c r="B712" s="37" t="s">
        <v>9</v>
      </c>
      <c r="C712" s="37" t="s">
        <v>50</v>
      </c>
      <c r="D712" s="37" t="s">
        <v>20</v>
      </c>
      <c r="E712" s="37" t="s">
        <v>403</v>
      </c>
      <c r="F712" s="37"/>
      <c r="G712" s="140"/>
    </row>
    <row r="713" spans="1:7" ht="15.75" x14ac:dyDescent="0.25">
      <c r="A713" s="37">
        <v>1</v>
      </c>
      <c r="B713" s="36" t="s">
        <v>11</v>
      </c>
      <c r="C713" s="37">
        <v>11</v>
      </c>
      <c r="D713" s="30" t="str">
        <f>IF(C713&gt;=18,"A1",IF(C713&gt;=16,"A2",IF(C713&gt;=14,"B1",IF(C713&gt;=12,"B2",IF(C713&gt;=10,"C1",IF(C713&gt;=8,"C2",IF(C713&gt;=6.5,"D","E")))))))</f>
        <v>C1</v>
      </c>
      <c r="E713" s="132"/>
      <c r="F713" s="133"/>
      <c r="G713" s="140"/>
    </row>
    <row r="714" spans="1:7" ht="15.75" x14ac:dyDescent="0.25">
      <c r="A714" s="37">
        <v>2</v>
      </c>
      <c r="B714" s="36" t="s">
        <v>12</v>
      </c>
      <c r="C714" s="37">
        <v>13</v>
      </c>
      <c r="D714" s="141" t="str">
        <f t="shared" ref="D714:D718" si="56">IF(C714&gt;=18,"A1",IF(C714&gt;=16,"A2",IF(C714&gt;=14,"B1",IF(C714&gt;=12,"B2",IF(C714&gt;=10,"C1",IF(C714&gt;=8,"C2",IF(C714&gt;=6.5,"D","E")))))))</f>
        <v>B2</v>
      </c>
      <c r="E714" s="138"/>
      <c r="F714" s="138"/>
      <c r="G714" s="140"/>
    </row>
    <row r="715" spans="1:7" ht="15.75" x14ac:dyDescent="0.25">
      <c r="A715" s="37">
        <v>3</v>
      </c>
      <c r="B715" s="36" t="s">
        <v>13</v>
      </c>
      <c r="C715" s="37">
        <v>10</v>
      </c>
      <c r="D715" s="141" t="str">
        <f t="shared" si="56"/>
        <v>C1</v>
      </c>
      <c r="E715" s="139" t="s">
        <v>425</v>
      </c>
      <c r="F715" s="139"/>
      <c r="G715" s="140"/>
    </row>
    <row r="716" spans="1:7" ht="15.75" x14ac:dyDescent="0.25">
      <c r="A716" s="37">
        <v>4</v>
      </c>
      <c r="B716" s="36" t="s">
        <v>23</v>
      </c>
      <c r="C716" s="37">
        <v>15</v>
      </c>
      <c r="D716" s="141" t="str">
        <f t="shared" si="56"/>
        <v>B1</v>
      </c>
      <c r="E716" s="139" t="s">
        <v>420</v>
      </c>
      <c r="F716" s="139"/>
      <c r="G716" s="140"/>
    </row>
    <row r="717" spans="1:7" ht="15.75" x14ac:dyDescent="0.25">
      <c r="A717" s="37">
        <v>5</v>
      </c>
      <c r="B717" s="36" t="s">
        <v>39</v>
      </c>
      <c r="C717" s="37">
        <v>11</v>
      </c>
      <c r="D717" s="141" t="str">
        <f t="shared" si="56"/>
        <v>C1</v>
      </c>
      <c r="E717" s="439"/>
      <c r="F717" s="439"/>
      <c r="G717" s="140"/>
    </row>
    <row r="718" spans="1:7" ht="15.75" x14ac:dyDescent="0.25">
      <c r="A718" s="37">
        <v>6</v>
      </c>
      <c r="B718" s="36" t="s">
        <v>40</v>
      </c>
      <c r="C718" s="37">
        <v>17</v>
      </c>
      <c r="D718" s="141" t="str">
        <f t="shared" si="56"/>
        <v>A2</v>
      </c>
      <c r="E718" s="439"/>
      <c r="F718" s="439"/>
      <c r="G718" s="140"/>
    </row>
    <row r="719" spans="1:7" ht="15.75" x14ac:dyDescent="0.25">
      <c r="A719" s="28"/>
      <c r="B719" s="28"/>
      <c r="C719" s="37"/>
      <c r="D719" s="142"/>
      <c r="E719" s="439"/>
      <c r="F719" s="439"/>
      <c r="G719" s="140"/>
    </row>
    <row r="720" spans="1:7" ht="15.75" x14ac:dyDescent="0.25">
      <c r="A720" s="28"/>
      <c r="B720" s="37" t="s">
        <v>10</v>
      </c>
      <c r="C720" s="37">
        <f>SUM(C713:C718)</f>
        <v>77</v>
      </c>
      <c r="D720" s="143"/>
      <c r="E720" s="439"/>
      <c r="F720" s="439"/>
      <c r="G720" s="140"/>
    </row>
    <row r="721" spans="1:7" ht="15.75" x14ac:dyDescent="0.25">
      <c r="A721" s="28"/>
      <c r="B721" s="31" t="s">
        <v>52</v>
      </c>
      <c r="C721" s="131">
        <f>(C720/120*100)</f>
        <v>64.166666666666671</v>
      </c>
      <c r="D721" s="143" t="str">
        <f t="shared" ref="D721" si="57">IF(C721&gt;=91,"A1",IF(C721&gt;=81,"A2",IF(C721&gt;=71,"B1",IF(C721&gt;=61,"B2",IF(C721&gt;=51,"C1",IF(C721&gt;=41,"C2",IF(C721&gt;=33,"D","E")))))))</f>
        <v>B2</v>
      </c>
      <c r="E721" s="439"/>
      <c r="F721" s="439"/>
      <c r="G721" s="140"/>
    </row>
    <row r="722" spans="1:7" ht="14.45" customHeight="1" x14ac:dyDescent="0.25">
      <c r="A722" s="440" t="s">
        <v>406</v>
      </c>
      <c r="B722" s="441" t="s">
        <v>407</v>
      </c>
      <c r="C722" s="441"/>
      <c r="D722" s="450" t="s">
        <v>51</v>
      </c>
      <c r="E722" s="458"/>
      <c r="F722" s="459"/>
      <c r="G722" s="140"/>
    </row>
    <row r="723" spans="1:7" ht="18" customHeight="1" x14ac:dyDescent="0.25">
      <c r="A723" s="441"/>
      <c r="B723" s="441"/>
      <c r="C723" s="441"/>
      <c r="D723" s="453"/>
      <c r="E723" s="454"/>
      <c r="F723" s="455"/>
      <c r="G723" s="140"/>
    </row>
  </sheetData>
  <mergeCells count="652">
    <mergeCell ref="A722:A723"/>
    <mergeCell ref="B722:C723"/>
    <mergeCell ref="D722:F723"/>
    <mergeCell ref="E717:F717"/>
    <mergeCell ref="E718:F718"/>
    <mergeCell ref="E719:F719"/>
    <mergeCell ref="E720:F720"/>
    <mergeCell ref="E721:F721"/>
    <mergeCell ref="A706:F706"/>
    <mergeCell ref="B707:C707"/>
    <mergeCell ref="E707:F707"/>
    <mergeCell ref="B708:C708"/>
    <mergeCell ref="E708:F708"/>
    <mergeCell ref="B701:F701"/>
    <mergeCell ref="B702:F702"/>
    <mergeCell ref="B703:F703"/>
    <mergeCell ref="B704:F704"/>
    <mergeCell ref="B705:F705"/>
    <mergeCell ref="E695:F695"/>
    <mergeCell ref="E696:F696"/>
    <mergeCell ref="A697:A698"/>
    <mergeCell ref="B697:C698"/>
    <mergeCell ref="D697:F698"/>
    <mergeCell ref="B683:C683"/>
    <mergeCell ref="E683:F683"/>
    <mergeCell ref="E692:F692"/>
    <mergeCell ref="E693:F693"/>
    <mergeCell ref="E694:F694"/>
    <mergeCell ref="B678:F678"/>
    <mergeCell ref="B679:F679"/>
    <mergeCell ref="B680:F680"/>
    <mergeCell ref="A681:F681"/>
    <mergeCell ref="B682:C682"/>
    <mergeCell ref="E682:F682"/>
    <mergeCell ref="A672:A673"/>
    <mergeCell ref="B672:C673"/>
    <mergeCell ref="D672:F673"/>
    <mergeCell ref="B676:F676"/>
    <mergeCell ref="B677:F677"/>
    <mergeCell ref="E667:F667"/>
    <mergeCell ref="E668:F668"/>
    <mergeCell ref="E669:F669"/>
    <mergeCell ref="E670:F670"/>
    <mergeCell ref="E671:F671"/>
    <mergeCell ref="E662:F662"/>
    <mergeCell ref="E663:F663"/>
    <mergeCell ref="E664:F664"/>
    <mergeCell ref="E665:F665"/>
    <mergeCell ref="E666:F666"/>
    <mergeCell ref="A656:F656"/>
    <mergeCell ref="B657:C657"/>
    <mergeCell ref="E657:F657"/>
    <mergeCell ref="B658:C658"/>
    <mergeCell ref="E658:F658"/>
    <mergeCell ref="B651:F651"/>
    <mergeCell ref="B652:F652"/>
    <mergeCell ref="B653:F653"/>
    <mergeCell ref="B654:F654"/>
    <mergeCell ref="B655:F655"/>
    <mergeCell ref="E645:F645"/>
    <mergeCell ref="E646:F646"/>
    <mergeCell ref="A647:A648"/>
    <mergeCell ref="B647:C648"/>
    <mergeCell ref="D647:F648"/>
    <mergeCell ref="E640:F640"/>
    <mergeCell ref="E641:F641"/>
    <mergeCell ref="E642:F642"/>
    <mergeCell ref="E643:F643"/>
    <mergeCell ref="E644:F644"/>
    <mergeCell ref="B633:C633"/>
    <mergeCell ref="E633:F633"/>
    <mergeCell ref="E637:F637"/>
    <mergeCell ref="E638:F638"/>
    <mergeCell ref="E639:F639"/>
    <mergeCell ref="B628:F628"/>
    <mergeCell ref="B629:F629"/>
    <mergeCell ref="B630:F630"/>
    <mergeCell ref="A631:F631"/>
    <mergeCell ref="B632:C632"/>
    <mergeCell ref="E632:F632"/>
    <mergeCell ref="A622:A623"/>
    <mergeCell ref="B622:C623"/>
    <mergeCell ref="D622:F623"/>
    <mergeCell ref="B626:F626"/>
    <mergeCell ref="B627:F627"/>
    <mergeCell ref="E617:F617"/>
    <mergeCell ref="E618:F618"/>
    <mergeCell ref="E619:F619"/>
    <mergeCell ref="E620:F620"/>
    <mergeCell ref="E621:F621"/>
    <mergeCell ref="E612:F612"/>
    <mergeCell ref="E613:F613"/>
    <mergeCell ref="E614:F614"/>
    <mergeCell ref="E615:F615"/>
    <mergeCell ref="E616:F616"/>
    <mergeCell ref="A606:F606"/>
    <mergeCell ref="B607:C607"/>
    <mergeCell ref="E607:F607"/>
    <mergeCell ref="B608:C608"/>
    <mergeCell ref="E608:F608"/>
    <mergeCell ref="B601:F601"/>
    <mergeCell ref="B602:F602"/>
    <mergeCell ref="B603:F603"/>
    <mergeCell ref="B604:F604"/>
    <mergeCell ref="B605:F605"/>
    <mergeCell ref="E595:F595"/>
    <mergeCell ref="E596:F596"/>
    <mergeCell ref="A597:A598"/>
    <mergeCell ref="B597:C598"/>
    <mergeCell ref="D597:F598"/>
    <mergeCell ref="E590:F590"/>
    <mergeCell ref="E591:F591"/>
    <mergeCell ref="E592:F592"/>
    <mergeCell ref="E593:F593"/>
    <mergeCell ref="E594:F594"/>
    <mergeCell ref="B583:C583"/>
    <mergeCell ref="E583:F583"/>
    <mergeCell ref="E587:F587"/>
    <mergeCell ref="E588:F588"/>
    <mergeCell ref="E589:F589"/>
    <mergeCell ref="B578:F578"/>
    <mergeCell ref="B579:F579"/>
    <mergeCell ref="B580:F580"/>
    <mergeCell ref="A581:F581"/>
    <mergeCell ref="B582:C582"/>
    <mergeCell ref="E582:F582"/>
    <mergeCell ref="A572:A573"/>
    <mergeCell ref="B572:C573"/>
    <mergeCell ref="D572:F573"/>
    <mergeCell ref="B576:F576"/>
    <mergeCell ref="B577:F577"/>
    <mergeCell ref="E567:F567"/>
    <mergeCell ref="E568:F568"/>
    <mergeCell ref="E569:F569"/>
    <mergeCell ref="E570:F570"/>
    <mergeCell ref="E571:F571"/>
    <mergeCell ref="E562:F562"/>
    <mergeCell ref="E563:F563"/>
    <mergeCell ref="E564:F564"/>
    <mergeCell ref="E565:F565"/>
    <mergeCell ref="E566:F566"/>
    <mergeCell ref="A556:F556"/>
    <mergeCell ref="B557:C557"/>
    <mergeCell ref="E557:F557"/>
    <mergeCell ref="B558:C558"/>
    <mergeCell ref="E558:F558"/>
    <mergeCell ref="B551:F551"/>
    <mergeCell ref="B552:F552"/>
    <mergeCell ref="B553:F553"/>
    <mergeCell ref="B554:F554"/>
    <mergeCell ref="B555:F555"/>
    <mergeCell ref="E545:F545"/>
    <mergeCell ref="E546:F546"/>
    <mergeCell ref="A547:A548"/>
    <mergeCell ref="B547:C548"/>
    <mergeCell ref="D547:F548"/>
    <mergeCell ref="E540:F540"/>
    <mergeCell ref="E541:F541"/>
    <mergeCell ref="E542:F542"/>
    <mergeCell ref="E543:F543"/>
    <mergeCell ref="E544:F544"/>
    <mergeCell ref="B533:C533"/>
    <mergeCell ref="E533:F533"/>
    <mergeCell ref="E537:F537"/>
    <mergeCell ref="E538:F538"/>
    <mergeCell ref="E539:F539"/>
    <mergeCell ref="B528:F528"/>
    <mergeCell ref="B529:F529"/>
    <mergeCell ref="B530:F530"/>
    <mergeCell ref="A531:F531"/>
    <mergeCell ref="B532:C532"/>
    <mergeCell ref="E532:F532"/>
    <mergeCell ref="A522:A523"/>
    <mergeCell ref="B522:C523"/>
    <mergeCell ref="D522:F523"/>
    <mergeCell ref="B526:F526"/>
    <mergeCell ref="B527:F527"/>
    <mergeCell ref="E517:F517"/>
    <mergeCell ref="E518:F518"/>
    <mergeCell ref="E519:F519"/>
    <mergeCell ref="E520:F520"/>
    <mergeCell ref="E521:F521"/>
    <mergeCell ref="E512:F512"/>
    <mergeCell ref="E513:F513"/>
    <mergeCell ref="E514:F514"/>
    <mergeCell ref="E515:F515"/>
    <mergeCell ref="E516:F516"/>
    <mergeCell ref="A506:F506"/>
    <mergeCell ref="B507:C507"/>
    <mergeCell ref="E507:F507"/>
    <mergeCell ref="B508:C508"/>
    <mergeCell ref="E508:F508"/>
    <mergeCell ref="B501:F501"/>
    <mergeCell ref="B502:F502"/>
    <mergeCell ref="B503:F503"/>
    <mergeCell ref="B504:F504"/>
    <mergeCell ref="B505:F505"/>
    <mergeCell ref="E495:F495"/>
    <mergeCell ref="E496:F496"/>
    <mergeCell ref="A497:A498"/>
    <mergeCell ref="B497:C498"/>
    <mergeCell ref="D497:F498"/>
    <mergeCell ref="B483:C483"/>
    <mergeCell ref="E483:F483"/>
    <mergeCell ref="E492:F492"/>
    <mergeCell ref="E493:F493"/>
    <mergeCell ref="E494:F494"/>
    <mergeCell ref="B478:F478"/>
    <mergeCell ref="B479:F479"/>
    <mergeCell ref="B480:F480"/>
    <mergeCell ref="A481:F481"/>
    <mergeCell ref="B482:C482"/>
    <mergeCell ref="E482:F482"/>
    <mergeCell ref="A472:A473"/>
    <mergeCell ref="B472:C473"/>
    <mergeCell ref="D472:F473"/>
    <mergeCell ref="B476:F476"/>
    <mergeCell ref="B477:F477"/>
    <mergeCell ref="E467:F467"/>
    <mergeCell ref="E468:F468"/>
    <mergeCell ref="E469:F469"/>
    <mergeCell ref="E470:F470"/>
    <mergeCell ref="E471:F471"/>
    <mergeCell ref="E462:F462"/>
    <mergeCell ref="E463:F463"/>
    <mergeCell ref="E464:F464"/>
    <mergeCell ref="E465:F465"/>
    <mergeCell ref="E466:F466"/>
    <mergeCell ref="A456:F456"/>
    <mergeCell ref="B457:C457"/>
    <mergeCell ref="E457:F457"/>
    <mergeCell ref="B458:C458"/>
    <mergeCell ref="E458:F458"/>
    <mergeCell ref="B451:F451"/>
    <mergeCell ref="B452:F452"/>
    <mergeCell ref="B453:F453"/>
    <mergeCell ref="B454:F454"/>
    <mergeCell ref="B455:F455"/>
    <mergeCell ref="E445:F445"/>
    <mergeCell ref="E446:F446"/>
    <mergeCell ref="A447:A448"/>
    <mergeCell ref="B447:C448"/>
    <mergeCell ref="D447:F448"/>
    <mergeCell ref="E440:F440"/>
    <mergeCell ref="E441:F441"/>
    <mergeCell ref="E442:F442"/>
    <mergeCell ref="E443:F443"/>
    <mergeCell ref="E444:F444"/>
    <mergeCell ref="B433:C433"/>
    <mergeCell ref="E433:F433"/>
    <mergeCell ref="E437:F437"/>
    <mergeCell ref="E438:F438"/>
    <mergeCell ref="E439:F439"/>
    <mergeCell ref="B428:F428"/>
    <mergeCell ref="B429:F429"/>
    <mergeCell ref="B430:F430"/>
    <mergeCell ref="A431:F431"/>
    <mergeCell ref="B432:C432"/>
    <mergeCell ref="E432:F432"/>
    <mergeCell ref="A422:A423"/>
    <mergeCell ref="B422:C423"/>
    <mergeCell ref="D422:F423"/>
    <mergeCell ref="B426:F426"/>
    <mergeCell ref="B427:F427"/>
    <mergeCell ref="E417:F417"/>
    <mergeCell ref="E418:F418"/>
    <mergeCell ref="E419:F419"/>
    <mergeCell ref="E420:F420"/>
    <mergeCell ref="E421:F421"/>
    <mergeCell ref="E412:F412"/>
    <mergeCell ref="E413:F413"/>
    <mergeCell ref="E414:F414"/>
    <mergeCell ref="E415:F415"/>
    <mergeCell ref="E416:F416"/>
    <mergeCell ref="A406:F406"/>
    <mergeCell ref="B407:C407"/>
    <mergeCell ref="E407:F407"/>
    <mergeCell ref="B408:C408"/>
    <mergeCell ref="E408:F408"/>
    <mergeCell ref="B401:F401"/>
    <mergeCell ref="B402:F402"/>
    <mergeCell ref="B403:F403"/>
    <mergeCell ref="B404:F404"/>
    <mergeCell ref="B405:F405"/>
    <mergeCell ref="E395:F395"/>
    <mergeCell ref="E396:F396"/>
    <mergeCell ref="A397:A398"/>
    <mergeCell ref="B397:C398"/>
    <mergeCell ref="D397:F398"/>
    <mergeCell ref="E390:F390"/>
    <mergeCell ref="E391:F391"/>
    <mergeCell ref="E392:F392"/>
    <mergeCell ref="E393:F393"/>
    <mergeCell ref="E394:F394"/>
    <mergeCell ref="B383:C383"/>
    <mergeCell ref="E383:F383"/>
    <mergeCell ref="E387:F387"/>
    <mergeCell ref="E388:F388"/>
    <mergeCell ref="E389:F389"/>
    <mergeCell ref="B378:F378"/>
    <mergeCell ref="B379:F379"/>
    <mergeCell ref="B380:F380"/>
    <mergeCell ref="A381:F381"/>
    <mergeCell ref="B382:C382"/>
    <mergeCell ref="E382:F382"/>
    <mergeCell ref="A372:A373"/>
    <mergeCell ref="B372:C373"/>
    <mergeCell ref="D372:F373"/>
    <mergeCell ref="B376:F376"/>
    <mergeCell ref="B377:F377"/>
    <mergeCell ref="E367:F367"/>
    <mergeCell ref="E368:F368"/>
    <mergeCell ref="E369:F369"/>
    <mergeCell ref="E370:F370"/>
    <mergeCell ref="E371:F371"/>
    <mergeCell ref="E362:F362"/>
    <mergeCell ref="E363:F363"/>
    <mergeCell ref="E364:F364"/>
    <mergeCell ref="E365:F365"/>
    <mergeCell ref="E366:F366"/>
    <mergeCell ref="A356:F356"/>
    <mergeCell ref="B357:C357"/>
    <mergeCell ref="E357:F357"/>
    <mergeCell ref="B358:C358"/>
    <mergeCell ref="E358:F358"/>
    <mergeCell ref="B351:F351"/>
    <mergeCell ref="B352:F352"/>
    <mergeCell ref="B353:F353"/>
    <mergeCell ref="B354:F354"/>
    <mergeCell ref="B355:F355"/>
    <mergeCell ref="E345:F345"/>
    <mergeCell ref="E346:F346"/>
    <mergeCell ref="A347:A348"/>
    <mergeCell ref="B347:C348"/>
    <mergeCell ref="D347:F348"/>
    <mergeCell ref="E340:F340"/>
    <mergeCell ref="E341:F341"/>
    <mergeCell ref="E342:F342"/>
    <mergeCell ref="E343:F343"/>
    <mergeCell ref="E344:F344"/>
    <mergeCell ref="B333:C333"/>
    <mergeCell ref="E333:F333"/>
    <mergeCell ref="E337:F337"/>
    <mergeCell ref="E338:F338"/>
    <mergeCell ref="E339:F339"/>
    <mergeCell ref="B328:F328"/>
    <mergeCell ref="B329:F329"/>
    <mergeCell ref="B330:F330"/>
    <mergeCell ref="A331:F331"/>
    <mergeCell ref="B332:C332"/>
    <mergeCell ref="E332:F332"/>
    <mergeCell ref="A322:A323"/>
    <mergeCell ref="B322:C323"/>
    <mergeCell ref="D322:F323"/>
    <mergeCell ref="B326:F326"/>
    <mergeCell ref="B327:F327"/>
    <mergeCell ref="E317:F317"/>
    <mergeCell ref="E318:F318"/>
    <mergeCell ref="E319:F319"/>
    <mergeCell ref="E320:F320"/>
    <mergeCell ref="E321:F321"/>
    <mergeCell ref="E312:F312"/>
    <mergeCell ref="E313:F313"/>
    <mergeCell ref="E314:F314"/>
    <mergeCell ref="E315:F315"/>
    <mergeCell ref="E316:F316"/>
    <mergeCell ref="A306:F306"/>
    <mergeCell ref="B307:C307"/>
    <mergeCell ref="E307:F307"/>
    <mergeCell ref="B308:C308"/>
    <mergeCell ref="E308:F308"/>
    <mergeCell ref="B301:F301"/>
    <mergeCell ref="B302:F302"/>
    <mergeCell ref="B303:F303"/>
    <mergeCell ref="B304:F304"/>
    <mergeCell ref="B305:F305"/>
    <mergeCell ref="E295:F295"/>
    <mergeCell ref="E296:F296"/>
    <mergeCell ref="A297:A298"/>
    <mergeCell ref="B297:C298"/>
    <mergeCell ref="D297:F298"/>
    <mergeCell ref="E290:F290"/>
    <mergeCell ref="E291:F291"/>
    <mergeCell ref="E292:F292"/>
    <mergeCell ref="E293:F293"/>
    <mergeCell ref="E294:F294"/>
    <mergeCell ref="B283:C283"/>
    <mergeCell ref="E283:F283"/>
    <mergeCell ref="E287:F287"/>
    <mergeCell ref="E288:F288"/>
    <mergeCell ref="E289:F289"/>
    <mergeCell ref="B278:F278"/>
    <mergeCell ref="B279:F279"/>
    <mergeCell ref="B280:F280"/>
    <mergeCell ref="A281:F281"/>
    <mergeCell ref="B282:C282"/>
    <mergeCell ref="E282:F282"/>
    <mergeCell ref="A272:A273"/>
    <mergeCell ref="B272:C273"/>
    <mergeCell ref="D272:F273"/>
    <mergeCell ref="B276:F276"/>
    <mergeCell ref="B277:F277"/>
    <mergeCell ref="E267:F267"/>
    <mergeCell ref="E268:F268"/>
    <mergeCell ref="E269:F269"/>
    <mergeCell ref="E270:F270"/>
    <mergeCell ref="E271:F271"/>
    <mergeCell ref="E262:F262"/>
    <mergeCell ref="E263:F263"/>
    <mergeCell ref="E264:F264"/>
    <mergeCell ref="E265:F265"/>
    <mergeCell ref="E266:F266"/>
    <mergeCell ref="A256:F256"/>
    <mergeCell ref="B257:C257"/>
    <mergeCell ref="E257:F257"/>
    <mergeCell ref="B258:C258"/>
    <mergeCell ref="E258:F258"/>
    <mergeCell ref="B251:F251"/>
    <mergeCell ref="B252:F252"/>
    <mergeCell ref="B253:F253"/>
    <mergeCell ref="B254:F254"/>
    <mergeCell ref="B255:F255"/>
    <mergeCell ref="E245:F245"/>
    <mergeCell ref="E246:F246"/>
    <mergeCell ref="A247:A248"/>
    <mergeCell ref="B247:C248"/>
    <mergeCell ref="D247:F248"/>
    <mergeCell ref="E240:F240"/>
    <mergeCell ref="E241:F241"/>
    <mergeCell ref="E242:F242"/>
    <mergeCell ref="E243:F243"/>
    <mergeCell ref="E244:F244"/>
    <mergeCell ref="B233:C233"/>
    <mergeCell ref="E233:F233"/>
    <mergeCell ref="E237:F237"/>
    <mergeCell ref="E238:F238"/>
    <mergeCell ref="E239:F239"/>
    <mergeCell ref="B228:F228"/>
    <mergeCell ref="B229:F229"/>
    <mergeCell ref="B230:F230"/>
    <mergeCell ref="A231:F231"/>
    <mergeCell ref="B232:C232"/>
    <mergeCell ref="E232:F232"/>
    <mergeCell ref="A222:A223"/>
    <mergeCell ref="B222:C223"/>
    <mergeCell ref="D222:F223"/>
    <mergeCell ref="B226:F226"/>
    <mergeCell ref="B227:F227"/>
    <mergeCell ref="E217:F217"/>
    <mergeCell ref="E218:F218"/>
    <mergeCell ref="E219:F219"/>
    <mergeCell ref="E220:F220"/>
    <mergeCell ref="E221:F221"/>
    <mergeCell ref="E212:F212"/>
    <mergeCell ref="E213:F213"/>
    <mergeCell ref="E214:F214"/>
    <mergeCell ref="E215:F215"/>
    <mergeCell ref="E216:F216"/>
    <mergeCell ref="A206:F206"/>
    <mergeCell ref="B207:C207"/>
    <mergeCell ref="E207:F207"/>
    <mergeCell ref="B208:C208"/>
    <mergeCell ref="E208:F208"/>
    <mergeCell ref="B201:F201"/>
    <mergeCell ref="B202:F202"/>
    <mergeCell ref="B203:F203"/>
    <mergeCell ref="B204:F204"/>
    <mergeCell ref="B205:F205"/>
    <mergeCell ref="E195:F195"/>
    <mergeCell ref="E196:F196"/>
    <mergeCell ref="A197:A198"/>
    <mergeCell ref="B197:C198"/>
    <mergeCell ref="D197:F198"/>
    <mergeCell ref="E190:F190"/>
    <mergeCell ref="E191:F191"/>
    <mergeCell ref="E192:F192"/>
    <mergeCell ref="E193:F193"/>
    <mergeCell ref="E194:F194"/>
    <mergeCell ref="B183:C183"/>
    <mergeCell ref="E183:F183"/>
    <mergeCell ref="E187:F187"/>
    <mergeCell ref="E188:F188"/>
    <mergeCell ref="E189:F189"/>
    <mergeCell ref="B178:F178"/>
    <mergeCell ref="B179:F179"/>
    <mergeCell ref="B180:F180"/>
    <mergeCell ref="A181:F181"/>
    <mergeCell ref="B182:C182"/>
    <mergeCell ref="E182:F182"/>
    <mergeCell ref="A172:A173"/>
    <mergeCell ref="B172:C173"/>
    <mergeCell ref="D172:F173"/>
    <mergeCell ref="B176:F176"/>
    <mergeCell ref="B177:F177"/>
    <mergeCell ref="E167:F167"/>
    <mergeCell ref="E168:F168"/>
    <mergeCell ref="E169:F169"/>
    <mergeCell ref="E170:F170"/>
    <mergeCell ref="E171:F171"/>
    <mergeCell ref="E162:F162"/>
    <mergeCell ref="E163:F163"/>
    <mergeCell ref="E164:F164"/>
    <mergeCell ref="E165:F165"/>
    <mergeCell ref="E166:F166"/>
    <mergeCell ref="A156:F156"/>
    <mergeCell ref="B157:C157"/>
    <mergeCell ref="E157:F157"/>
    <mergeCell ref="B158:C158"/>
    <mergeCell ref="E158:F158"/>
    <mergeCell ref="B151:F151"/>
    <mergeCell ref="B152:F152"/>
    <mergeCell ref="B153:F153"/>
    <mergeCell ref="B154:F154"/>
    <mergeCell ref="B155:F155"/>
    <mergeCell ref="E145:F145"/>
    <mergeCell ref="E146:F146"/>
    <mergeCell ref="A147:A148"/>
    <mergeCell ref="B147:C148"/>
    <mergeCell ref="D147:F148"/>
    <mergeCell ref="E140:F140"/>
    <mergeCell ref="E141:F141"/>
    <mergeCell ref="E142:F142"/>
    <mergeCell ref="E143:F143"/>
    <mergeCell ref="E144:F144"/>
    <mergeCell ref="B133:C133"/>
    <mergeCell ref="E133:F133"/>
    <mergeCell ref="E137:F137"/>
    <mergeCell ref="E138:F138"/>
    <mergeCell ref="E139:F139"/>
    <mergeCell ref="B128:F128"/>
    <mergeCell ref="B129:F129"/>
    <mergeCell ref="B130:F130"/>
    <mergeCell ref="A131:F131"/>
    <mergeCell ref="B132:C132"/>
    <mergeCell ref="E132:F132"/>
    <mergeCell ref="A122:A123"/>
    <mergeCell ref="B122:C123"/>
    <mergeCell ref="D122:F123"/>
    <mergeCell ref="B126:F126"/>
    <mergeCell ref="B127:F127"/>
    <mergeCell ref="E117:F117"/>
    <mergeCell ref="E118:F118"/>
    <mergeCell ref="E119:F119"/>
    <mergeCell ref="E120:F120"/>
    <mergeCell ref="E121:F121"/>
    <mergeCell ref="E112:F112"/>
    <mergeCell ref="E113:F113"/>
    <mergeCell ref="E114:F114"/>
    <mergeCell ref="E115:F115"/>
    <mergeCell ref="E116:F116"/>
    <mergeCell ref="A106:F106"/>
    <mergeCell ref="B107:C107"/>
    <mergeCell ref="E107:F107"/>
    <mergeCell ref="B108:C108"/>
    <mergeCell ref="E108:F108"/>
    <mergeCell ref="B101:F101"/>
    <mergeCell ref="B102:F102"/>
    <mergeCell ref="B103:F103"/>
    <mergeCell ref="B104:F104"/>
    <mergeCell ref="B105:F105"/>
    <mergeCell ref="E95:F95"/>
    <mergeCell ref="E96:F96"/>
    <mergeCell ref="A97:A98"/>
    <mergeCell ref="B97:C98"/>
    <mergeCell ref="D97:F98"/>
    <mergeCell ref="E90:F90"/>
    <mergeCell ref="E91:F91"/>
    <mergeCell ref="E92:F92"/>
    <mergeCell ref="E93:F93"/>
    <mergeCell ref="E94:F94"/>
    <mergeCell ref="B83:C83"/>
    <mergeCell ref="E83:F83"/>
    <mergeCell ref="E87:F87"/>
    <mergeCell ref="E88:F88"/>
    <mergeCell ref="E89:F89"/>
    <mergeCell ref="B78:F78"/>
    <mergeCell ref="B79:F79"/>
    <mergeCell ref="B80:F80"/>
    <mergeCell ref="A81:F81"/>
    <mergeCell ref="B82:C82"/>
    <mergeCell ref="E82:F82"/>
    <mergeCell ref="A72:A73"/>
    <mergeCell ref="B72:C73"/>
    <mergeCell ref="D72:F73"/>
    <mergeCell ref="B76:F76"/>
    <mergeCell ref="B77:F77"/>
    <mergeCell ref="E67:F67"/>
    <mergeCell ref="E68:F68"/>
    <mergeCell ref="E69:F69"/>
    <mergeCell ref="E70:F70"/>
    <mergeCell ref="E71:F71"/>
    <mergeCell ref="E62:F62"/>
    <mergeCell ref="E63:F63"/>
    <mergeCell ref="E64:F64"/>
    <mergeCell ref="E65:F65"/>
    <mergeCell ref="E66:F66"/>
    <mergeCell ref="A56:F56"/>
    <mergeCell ref="B57:C57"/>
    <mergeCell ref="E57:F57"/>
    <mergeCell ref="B58:C58"/>
    <mergeCell ref="E58:F58"/>
    <mergeCell ref="B51:F51"/>
    <mergeCell ref="B52:F52"/>
    <mergeCell ref="B53:F53"/>
    <mergeCell ref="B54:F54"/>
    <mergeCell ref="B55:F55"/>
    <mergeCell ref="E43:F43"/>
    <mergeCell ref="E44:F44"/>
    <mergeCell ref="E45:F45"/>
    <mergeCell ref="E46:F46"/>
    <mergeCell ref="A47:A48"/>
    <mergeCell ref="B47:C48"/>
    <mergeCell ref="D47:F48"/>
    <mergeCell ref="E38:F38"/>
    <mergeCell ref="E39:F39"/>
    <mergeCell ref="E40:F40"/>
    <mergeCell ref="E41:F41"/>
    <mergeCell ref="E42:F42"/>
    <mergeCell ref="B32:C32"/>
    <mergeCell ref="E32:F32"/>
    <mergeCell ref="B33:C33"/>
    <mergeCell ref="E33:F33"/>
    <mergeCell ref="E37:F37"/>
    <mergeCell ref="B27:F27"/>
    <mergeCell ref="B28:F28"/>
    <mergeCell ref="B29:F29"/>
    <mergeCell ref="B30:F30"/>
    <mergeCell ref="A31:F31"/>
    <mergeCell ref="E21:F21"/>
    <mergeCell ref="A22:A23"/>
    <mergeCell ref="B22:C23"/>
    <mergeCell ref="D22:F23"/>
    <mergeCell ref="B26:F26"/>
    <mergeCell ref="A6:F6"/>
    <mergeCell ref="B1:F1"/>
    <mergeCell ref="B2:F2"/>
    <mergeCell ref="B3:F3"/>
    <mergeCell ref="B4:F4"/>
    <mergeCell ref="B5:F5"/>
    <mergeCell ref="E16:F16"/>
    <mergeCell ref="B7:C7"/>
    <mergeCell ref="E7:F7"/>
    <mergeCell ref="B8:C8"/>
    <mergeCell ref="E8:F8"/>
    <mergeCell ref="E12:F12"/>
    <mergeCell ref="E13:F13"/>
    <mergeCell ref="E14:F14"/>
    <mergeCell ref="E15:F15"/>
    <mergeCell ref="E17:F17"/>
    <mergeCell ref="E18:F18"/>
    <mergeCell ref="E19:F19"/>
    <mergeCell ref="E20:F20"/>
  </mergeCells>
  <pageMargins left="0.25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33"/>
  <sheetViews>
    <sheetView topLeftCell="AC1" zoomScale="96" zoomScaleNormal="96" workbookViewId="0">
      <selection activeCell="AN12" sqref="AN12"/>
    </sheetView>
  </sheetViews>
  <sheetFormatPr defaultColWidth="14.42578125" defaultRowHeight="15" x14ac:dyDescent="0.25"/>
  <cols>
    <col min="1" max="1" width="8.5703125" style="158" customWidth="1"/>
    <col min="2" max="2" width="22.85546875" style="158" customWidth="1"/>
    <col min="3" max="3" width="9.5703125" style="158" customWidth="1"/>
    <col min="4" max="4" width="8.140625" style="158" customWidth="1"/>
    <col min="5" max="5" width="10.28515625" style="158" customWidth="1"/>
    <col min="6" max="6" width="9.42578125" style="158" customWidth="1"/>
    <col min="7" max="7" width="10.42578125" style="158" customWidth="1"/>
    <col min="8" max="8" width="7.28515625" style="158" customWidth="1"/>
    <col min="9" max="9" width="7.7109375" style="158" customWidth="1"/>
    <col min="10" max="10" width="5.7109375" style="158" customWidth="1"/>
    <col min="11" max="11" width="9.28515625" style="158" customWidth="1"/>
    <col min="12" max="12" width="10" style="158" customWidth="1"/>
    <col min="13" max="13" width="8.85546875" style="158" customWidth="1"/>
    <col min="14" max="14" width="6.42578125" style="158" customWidth="1"/>
    <col min="15" max="15" width="8.5703125" style="158" customWidth="1"/>
    <col min="16" max="16" width="22.7109375" style="158" customWidth="1"/>
    <col min="17" max="17" width="9" style="226" customWidth="1"/>
    <col min="18" max="18" width="8" style="158" customWidth="1"/>
    <col min="19" max="19" width="10.42578125" style="158" customWidth="1"/>
    <col min="20" max="20" width="8.140625" style="158" customWidth="1"/>
    <col min="21" max="21" width="8.42578125" style="19" customWidth="1"/>
    <col min="22" max="22" width="7.7109375" style="158" customWidth="1"/>
    <col min="23" max="23" width="8.7109375" style="226" customWidth="1"/>
    <col min="24" max="24" width="7.7109375" style="158" customWidth="1"/>
    <col min="25" max="25" width="10" style="158" customWidth="1"/>
    <col min="26" max="26" width="8.7109375" style="158" customWidth="1"/>
    <col min="27" max="27" width="9.7109375" style="158" customWidth="1"/>
    <col min="28" max="28" width="7.28515625" style="158" customWidth="1"/>
    <col min="29" max="29" width="8.5703125" style="158" customWidth="1"/>
    <col min="30" max="30" width="23.140625" style="158" customWidth="1"/>
    <col min="31" max="31" width="8.5703125" style="226" customWidth="1"/>
    <col min="32" max="32" width="8" style="158" customWidth="1"/>
    <col min="33" max="33" width="9.85546875" style="158" customWidth="1"/>
    <col min="34" max="34" width="9.140625" style="158" customWidth="1"/>
    <col min="35" max="35" width="8.7109375" style="19" customWidth="1"/>
    <col min="36" max="36" width="6.7109375" style="158" customWidth="1"/>
    <col min="37" max="37" width="9" style="158" customWidth="1"/>
    <col min="38" max="38" width="10.42578125" style="158" customWidth="1"/>
    <col min="39" max="39" width="8.5703125" style="158" customWidth="1"/>
    <col min="40" max="40" width="23.5703125" style="158" customWidth="1"/>
    <col min="41" max="41" width="9.140625" style="158" customWidth="1"/>
    <col min="42" max="42" width="9.85546875" style="158" customWidth="1"/>
    <col min="43" max="43" width="8" style="158" customWidth="1"/>
    <col min="44" max="44" width="11.28515625" style="19" customWidth="1"/>
    <col min="45" max="45" width="10.42578125" style="19" customWidth="1"/>
    <col min="46" max="46" width="12.7109375" style="158" customWidth="1"/>
    <col min="47" max="47" width="13.7109375" style="158" customWidth="1"/>
    <col min="48" max="16384" width="14.42578125" style="158"/>
  </cols>
  <sheetData>
    <row r="1" spans="1:47" ht="15.75" customHeight="1" x14ac:dyDescent="0.25">
      <c r="A1" s="460" t="s">
        <v>0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2"/>
      <c r="O1" s="463" t="s">
        <v>0</v>
      </c>
      <c r="P1" s="463"/>
      <c r="Q1" s="463"/>
      <c r="R1" s="463"/>
      <c r="S1" s="463"/>
      <c r="T1" s="463"/>
      <c r="U1" s="463"/>
      <c r="V1" s="463"/>
      <c r="W1" s="463"/>
      <c r="X1" s="463"/>
      <c r="Y1" s="463"/>
      <c r="Z1" s="463"/>
      <c r="AA1" s="463"/>
      <c r="AB1" s="463"/>
      <c r="AC1" s="463" t="s">
        <v>0</v>
      </c>
      <c r="AD1" s="463"/>
      <c r="AE1" s="463"/>
      <c r="AF1" s="463"/>
      <c r="AG1" s="463"/>
      <c r="AH1" s="463"/>
      <c r="AI1" s="463"/>
      <c r="AJ1" s="463"/>
      <c r="AK1" s="463"/>
      <c r="AL1" s="463"/>
      <c r="AM1" s="460" t="s">
        <v>0</v>
      </c>
      <c r="AN1" s="461"/>
      <c r="AO1" s="461"/>
      <c r="AP1" s="461"/>
      <c r="AQ1" s="461"/>
      <c r="AR1" s="461"/>
      <c r="AS1" s="461"/>
      <c r="AT1" s="461"/>
      <c r="AU1" s="461"/>
    </row>
    <row r="2" spans="1:47" ht="14.45" customHeight="1" x14ac:dyDescent="0.25">
      <c r="A2" s="460" t="s">
        <v>7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2"/>
      <c r="O2" s="463" t="s">
        <v>7</v>
      </c>
      <c r="P2" s="463"/>
      <c r="Q2" s="463"/>
      <c r="R2" s="463"/>
      <c r="S2" s="463"/>
      <c r="T2" s="463"/>
      <c r="U2" s="463"/>
      <c r="V2" s="463"/>
      <c r="W2" s="463"/>
      <c r="X2" s="463"/>
      <c r="Y2" s="463"/>
      <c r="Z2" s="463"/>
      <c r="AA2" s="463"/>
      <c r="AB2" s="463"/>
      <c r="AC2" s="463" t="s">
        <v>7</v>
      </c>
      <c r="AD2" s="463"/>
      <c r="AE2" s="463"/>
      <c r="AF2" s="463"/>
      <c r="AG2" s="463"/>
      <c r="AH2" s="463"/>
      <c r="AI2" s="463"/>
      <c r="AJ2" s="463"/>
      <c r="AK2" s="463"/>
      <c r="AL2" s="463"/>
      <c r="AM2" s="460" t="s">
        <v>7</v>
      </c>
      <c r="AN2" s="461"/>
      <c r="AO2" s="461"/>
      <c r="AP2" s="461"/>
      <c r="AQ2" s="461"/>
      <c r="AR2" s="461"/>
      <c r="AS2" s="461"/>
      <c r="AT2" s="461"/>
      <c r="AU2" s="461"/>
    </row>
    <row r="3" spans="1:47" ht="15.75" customHeight="1" x14ac:dyDescent="0.25">
      <c r="A3" s="464" t="s">
        <v>62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6"/>
      <c r="O3" s="467" t="s">
        <v>62</v>
      </c>
      <c r="P3" s="467"/>
      <c r="Q3" s="467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 t="s">
        <v>62</v>
      </c>
      <c r="AD3" s="467"/>
      <c r="AE3" s="467"/>
      <c r="AF3" s="467"/>
      <c r="AG3" s="467"/>
      <c r="AH3" s="467"/>
      <c r="AI3" s="467"/>
      <c r="AJ3" s="467"/>
      <c r="AK3" s="467"/>
      <c r="AL3" s="467"/>
      <c r="AM3" s="467" t="s">
        <v>62</v>
      </c>
      <c r="AN3" s="467"/>
      <c r="AO3" s="467"/>
      <c r="AP3" s="467"/>
      <c r="AQ3" s="467"/>
      <c r="AR3" s="467"/>
      <c r="AS3" s="467"/>
      <c r="AT3" s="467"/>
      <c r="AU3" s="467"/>
    </row>
    <row r="4" spans="1:47" ht="12.6" customHeight="1" x14ac:dyDescent="0.25">
      <c r="A4" s="460" t="s">
        <v>479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2"/>
      <c r="O4" s="463" t="s">
        <v>479</v>
      </c>
      <c r="P4" s="463"/>
      <c r="Q4" s="463"/>
      <c r="R4" s="463"/>
      <c r="S4" s="463"/>
      <c r="T4" s="463"/>
      <c r="U4" s="463"/>
      <c r="V4" s="463"/>
      <c r="W4" s="463"/>
      <c r="X4" s="463"/>
      <c r="Y4" s="463"/>
      <c r="Z4" s="463"/>
      <c r="AA4" s="463"/>
      <c r="AB4" s="463"/>
      <c r="AC4" s="463" t="s">
        <v>479</v>
      </c>
      <c r="AD4" s="463"/>
      <c r="AE4" s="463"/>
      <c r="AF4" s="463"/>
      <c r="AG4" s="463"/>
      <c r="AH4" s="463"/>
      <c r="AI4" s="463"/>
      <c r="AJ4" s="463"/>
      <c r="AK4" s="463"/>
      <c r="AL4" s="463"/>
      <c r="AM4" s="463" t="s">
        <v>479</v>
      </c>
      <c r="AN4" s="463"/>
      <c r="AO4" s="463"/>
      <c r="AP4" s="463"/>
      <c r="AQ4" s="463"/>
      <c r="AR4" s="463"/>
      <c r="AS4" s="463"/>
      <c r="AT4" s="463"/>
      <c r="AU4" s="463"/>
    </row>
    <row r="5" spans="1:47" ht="15.75" customHeight="1" x14ac:dyDescent="0.25">
      <c r="A5" s="154" t="s">
        <v>19</v>
      </c>
      <c r="B5" s="154" t="s">
        <v>4</v>
      </c>
      <c r="C5" s="460" t="s">
        <v>11</v>
      </c>
      <c r="D5" s="461"/>
      <c r="E5" s="461"/>
      <c r="F5" s="461"/>
      <c r="G5" s="461"/>
      <c r="H5" s="462"/>
      <c r="I5" s="460" t="s">
        <v>12</v>
      </c>
      <c r="J5" s="461"/>
      <c r="K5" s="461"/>
      <c r="L5" s="461"/>
      <c r="M5" s="461"/>
      <c r="N5" s="462"/>
      <c r="O5" s="154" t="s">
        <v>19</v>
      </c>
      <c r="P5" s="154" t="s">
        <v>4</v>
      </c>
      <c r="Q5" s="463" t="s">
        <v>13</v>
      </c>
      <c r="R5" s="463"/>
      <c r="S5" s="463"/>
      <c r="T5" s="463"/>
      <c r="U5" s="463"/>
      <c r="V5" s="463"/>
      <c r="W5" s="463" t="s">
        <v>23</v>
      </c>
      <c r="X5" s="463"/>
      <c r="Y5" s="463"/>
      <c r="Z5" s="463"/>
      <c r="AA5" s="463"/>
      <c r="AB5" s="463"/>
      <c r="AC5" s="154" t="s">
        <v>19</v>
      </c>
      <c r="AD5" s="154" t="s">
        <v>4</v>
      </c>
      <c r="AE5" s="463" t="s">
        <v>39</v>
      </c>
      <c r="AF5" s="463"/>
      <c r="AG5" s="463"/>
      <c r="AH5" s="463"/>
      <c r="AI5" s="463"/>
      <c r="AJ5" s="463"/>
      <c r="AK5" s="463" t="s">
        <v>514</v>
      </c>
      <c r="AL5" s="463"/>
      <c r="AM5" s="154" t="s">
        <v>19</v>
      </c>
      <c r="AN5" s="154" t="s">
        <v>4</v>
      </c>
      <c r="AO5" s="154"/>
      <c r="AP5" s="154"/>
      <c r="AQ5" s="154"/>
      <c r="AR5" s="20"/>
      <c r="AS5" s="20"/>
      <c r="AT5" s="177"/>
      <c r="AU5" s="177"/>
    </row>
    <row r="6" spans="1:47" s="209" customFormat="1" ht="38.450000000000003" customHeight="1" x14ac:dyDescent="0.25">
      <c r="A6" s="204"/>
      <c r="B6" s="204"/>
      <c r="C6" s="155" t="s">
        <v>28</v>
      </c>
      <c r="D6" s="155" t="s">
        <v>35</v>
      </c>
      <c r="E6" s="155" t="s">
        <v>29</v>
      </c>
      <c r="F6" s="155" t="s">
        <v>30</v>
      </c>
      <c r="G6" s="155" t="s">
        <v>31</v>
      </c>
      <c r="H6" s="155" t="s">
        <v>36</v>
      </c>
      <c r="I6" s="155" t="s">
        <v>28</v>
      </c>
      <c r="J6" s="155" t="s">
        <v>35</v>
      </c>
      <c r="K6" s="155" t="s">
        <v>29</v>
      </c>
      <c r="L6" s="155" t="s">
        <v>30</v>
      </c>
      <c r="M6" s="155" t="s">
        <v>475</v>
      </c>
      <c r="N6" s="155" t="s">
        <v>36</v>
      </c>
      <c r="O6" s="205"/>
      <c r="P6" s="205"/>
      <c r="Q6" s="155" t="s">
        <v>28</v>
      </c>
      <c r="R6" s="155" t="s">
        <v>35</v>
      </c>
      <c r="S6" s="155" t="s">
        <v>29</v>
      </c>
      <c r="T6" s="155" t="s">
        <v>30</v>
      </c>
      <c r="U6" s="155" t="s">
        <v>31</v>
      </c>
      <c r="V6" s="155" t="s">
        <v>36</v>
      </c>
      <c r="W6" s="155" t="s">
        <v>28</v>
      </c>
      <c r="X6" s="155" t="s">
        <v>35</v>
      </c>
      <c r="Y6" s="155" t="s">
        <v>29</v>
      </c>
      <c r="Z6" s="155" t="s">
        <v>30</v>
      </c>
      <c r="AA6" s="155" t="s">
        <v>31</v>
      </c>
      <c r="AB6" s="155" t="s">
        <v>36</v>
      </c>
      <c r="AC6" s="205"/>
      <c r="AD6" s="205"/>
      <c r="AE6" s="155" t="s">
        <v>28</v>
      </c>
      <c r="AF6" s="155" t="s">
        <v>35</v>
      </c>
      <c r="AG6" s="155" t="s">
        <v>29</v>
      </c>
      <c r="AH6" s="155" t="s">
        <v>30</v>
      </c>
      <c r="AI6" s="155" t="s">
        <v>31</v>
      </c>
      <c r="AJ6" s="155" t="s">
        <v>36</v>
      </c>
      <c r="AK6" s="155" t="s">
        <v>481</v>
      </c>
      <c r="AL6" s="206" t="s">
        <v>484</v>
      </c>
      <c r="AM6" s="205"/>
      <c r="AN6" s="205"/>
      <c r="AO6" s="207" t="s">
        <v>476</v>
      </c>
      <c r="AP6" s="207" t="s">
        <v>477</v>
      </c>
      <c r="AQ6" s="207" t="s">
        <v>478</v>
      </c>
      <c r="AR6" s="207" t="s">
        <v>37</v>
      </c>
      <c r="AS6" s="208" t="s">
        <v>16</v>
      </c>
      <c r="AT6" s="207" t="s">
        <v>38</v>
      </c>
      <c r="AU6" s="207" t="s">
        <v>482</v>
      </c>
    </row>
    <row r="7" spans="1:47" ht="13.9" x14ac:dyDescent="0.25">
      <c r="A7" s="154">
        <v>1</v>
      </c>
      <c r="B7" s="187" t="s">
        <v>101</v>
      </c>
      <c r="C7" s="153">
        <v>7.5</v>
      </c>
      <c r="D7" s="153">
        <v>4</v>
      </c>
      <c r="E7" s="153">
        <v>4</v>
      </c>
      <c r="F7" s="188">
        <v>60.25</v>
      </c>
      <c r="G7" s="189">
        <f t="shared" ref="G7:G30" si="0">SUM(C7:F7)</f>
        <v>75.75</v>
      </c>
      <c r="H7" s="153" t="str">
        <f t="shared" ref="H7:H30" si="1">IF(G7&gt;=91,"A1",IF(G7&gt;=81,"A2",IF(G7&gt;=71,"B1",IF(G7&gt;=61,"B2",IF(G7&gt;=51,"C1",IF(G7&gt;=41,"C2",IF(G7&gt;=33,"D","E")))))))</f>
        <v>B1</v>
      </c>
      <c r="I7" s="23">
        <v>6.5</v>
      </c>
      <c r="J7" s="153">
        <v>4</v>
      </c>
      <c r="K7" s="153">
        <v>3.5</v>
      </c>
      <c r="L7" s="153">
        <v>55</v>
      </c>
      <c r="M7" s="21">
        <f t="shared" ref="M7:M30" si="2">SUM(I7:L7)</f>
        <v>69</v>
      </c>
      <c r="N7" s="153" t="str">
        <f t="shared" ref="N7:N34" si="3">IF(M7&gt;=91,"A1",IF(M7&gt;=81,"A2",IF(M7&gt;=71,"B1",IF(M7&gt;=61,"B2",IF(M7&gt;=51,"C1",IF(M7&gt;=41,"C2",IF(M7&gt;=33,"D","E")))))))</f>
        <v>B2</v>
      </c>
      <c r="O7" s="154">
        <v>1</v>
      </c>
      <c r="P7" s="187" t="s">
        <v>101</v>
      </c>
      <c r="Q7" s="153">
        <v>4.5</v>
      </c>
      <c r="R7" s="153">
        <v>3</v>
      </c>
      <c r="S7" s="153">
        <v>4</v>
      </c>
      <c r="T7" s="153">
        <v>44.5</v>
      </c>
      <c r="U7" s="21">
        <f t="shared" ref="U7:U34" si="4">SUM(Q7:T7)</f>
        <v>56</v>
      </c>
      <c r="V7" s="153" t="str">
        <f t="shared" ref="V7:V34" si="5">IF(U7&gt;=91,"A1",IF(U7&gt;=81,"A2",IF(U7&gt;=71,"B1",IF(U7&gt;=61,"B2",IF(U7&gt;=51,"C1",IF(U7&gt;=41,"C2",IF(U7&gt;=33,"D","E")))))))</f>
        <v>C1</v>
      </c>
      <c r="W7" s="153">
        <f>('RS- PA1'!F6/2)</f>
        <v>6.25</v>
      </c>
      <c r="X7" s="153">
        <v>4</v>
      </c>
      <c r="Y7" s="153">
        <v>4</v>
      </c>
      <c r="Z7" s="153">
        <v>42</v>
      </c>
      <c r="AA7" s="21">
        <f t="shared" ref="AA7:AA30" si="6">SUM(W7:Z7)</f>
        <v>56.25</v>
      </c>
      <c r="AB7" s="153" t="str">
        <f t="shared" ref="AB7:AB30" si="7">IF(AA7&gt;=91,"A1",IF(AA7&gt;=81,"A2",IF(AA7&gt;=71,"B1",IF(AA7&gt;=61,"B2",IF(AA7&gt;=51,"C1",IF(AA7&gt;=41,"C2",IF(AA7&gt;=33,"D","E")))))))</f>
        <v>C1</v>
      </c>
      <c r="AC7" s="154">
        <v>1</v>
      </c>
      <c r="AD7" s="187" t="s">
        <v>101</v>
      </c>
      <c r="AE7" s="153">
        <f>('RS- PA1'!G6/2)</f>
        <v>7.25</v>
      </c>
      <c r="AF7" s="153">
        <v>4</v>
      </c>
      <c r="AG7" s="153">
        <v>4</v>
      </c>
      <c r="AH7" s="153">
        <v>60.5</v>
      </c>
      <c r="AI7" s="21">
        <f t="shared" ref="AI7:AI27" si="8">SUM(AE7:AH7)</f>
        <v>75.75</v>
      </c>
      <c r="AJ7" s="153" t="str">
        <f t="shared" ref="AJ7:AJ30" si="9">IF(AI7&gt;=91,"A1",IF(AI7&gt;=81,"A2",IF(AI7&gt;=71,"B1",IF(AI7&gt;=61,"B2",IF(AI7&gt;=51,"C1",IF(AI7&gt;=41,"C2",IF(AI7&gt;=33,"D","E")))))))</f>
        <v>B1</v>
      </c>
      <c r="AK7" s="188">
        <v>38</v>
      </c>
      <c r="AL7" s="21">
        <f t="shared" ref="AL7:AL30" si="10">SUM(AK7:AK7)</f>
        <v>38</v>
      </c>
      <c r="AM7" s="154">
        <v>1</v>
      </c>
      <c r="AN7" s="187" t="s">
        <v>101</v>
      </c>
      <c r="AO7" s="190">
        <v>15</v>
      </c>
      <c r="AP7" s="241" t="s">
        <v>397</v>
      </c>
      <c r="AQ7" s="191">
        <v>13</v>
      </c>
      <c r="AR7" s="243">
        <f t="shared" ref="AR7:AR30" si="11">(G7+M7+U7+AA7+AI7+AL7)</f>
        <v>370.75</v>
      </c>
      <c r="AS7" s="192">
        <f t="shared" ref="AS7:AS30" si="12">(AR7/550)*100</f>
        <v>67.409090909090907</v>
      </c>
      <c r="AT7" s="153" t="str">
        <f t="shared" ref="AT7:AT30" si="13">IF(AS7&gt;=91,"A1",IF(AS7&gt;=81,"A2",IF(AS7&gt;=71,"B1",IF(AS7&gt;=61,"B2",IF(AS7&gt;=51,"C1",IF(AS7&gt;=41,"C2",IF(AS7&gt;=33,"D","E")))))))</f>
        <v>B2</v>
      </c>
      <c r="AU7" s="153">
        <v>80</v>
      </c>
    </row>
    <row r="8" spans="1:47" ht="13.9" x14ac:dyDescent="0.25">
      <c r="A8" s="154">
        <v>2</v>
      </c>
      <c r="B8" s="187" t="s">
        <v>119</v>
      </c>
      <c r="C8" s="153">
        <v>4.5</v>
      </c>
      <c r="D8" s="153">
        <v>4</v>
      </c>
      <c r="E8" s="153">
        <v>4</v>
      </c>
      <c r="F8" s="188">
        <v>46.5</v>
      </c>
      <c r="G8" s="189">
        <f t="shared" si="0"/>
        <v>59</v>
      </c>
      <c r="H8" s="153" t="str">
        <f t="shared" si="1"/>
        <v>C1</v>
      </c>
      <c r="I8" s="23">
        <v>4.5</v>
      </c>
      <c r="J8" s="153">
        <v>4</v>
      </c>
      <c r="K8" s="153">
        <v>4</v>
      </c>
      <c r="L8" s="153">
        <v>40</v>
      </c>
      <c r="M8" s="21">
        <f t="shared" si="2"/>
        <v>52.5</v>
      </c>
      <c r="N8" s="153" t="str">
        <f t="shared" si="3"/>
        <v>C1</v>
      </c>
      <c r="O8" s="154">
        <v>2</v>
      </c>
      <c r="P8" s="187" t="s">
        <v>119</v>
      </c>
      <c r="Q8" s="153">
        <f>('RS- PA1'!E7/2)</f>
        <v>3.5</v>
      </c>
      <c r="R8" s="153">
        <v>3</v>
      </c>
      <c r="S8" s="153">
        <v>3.5</v>
      </c>
      <c r="T8" s="153">
        <v>30.5</v>
      </c>
      <c r="U8" s="21">
        <f t="shared" si="4"/>
        <v>40.5</v>
      </c>
      <c r="V8" s="153" t="str">
        <f t="shared" si="5"/>
        <v>D</v>
      </c>
      <c r="W8" s="153">
        <f>('RS- PA1'!F7/2)</f>
        <v>3.75</v>
      </c>
      <c r="X8" s="153">
        <v>2</v>
      </c>
      <c r="Y8" s="153">
        <v>2</v>
      </c>
      <c r="Z8" s="153">
        <v>20</v>
      </c>
      <c r="AA8" s="21">
        <f t="shared" si="6"/>
        <v>27.75</v>
      </c>
      <c r="AB8" s="153" t="str">
        <f t="shared" si="7"/>
        <v>E</v>
      </c>
      <c r="AC8" s="154">
        <v>2</v>
      </c>
      <c r="AD8" s="187" t="s">
        <v>119</v>
      </c>
      <c r="AE8" s="153">
        <f>('RS- PA1'!G7/2)</f>
        <v>5.75</v>
      </c>
      <c r="AF8" s="153">
        <v>2</v>
      </c>
      <c r="AG8" s="153">
        <v>2</v>
      </c>
      <c r="AH8" s="153">
        <v>32.5</v>
      </c>
      <c r="AI8" s="21">
        <f t="shared" si="8"/>
        <v>42.25</v>
      </c>
      <c r="AJ8" s="153" t="str">
        <f t="shared" si="9"/>
        <v>C2</v>
      </c>
      <c r="AK8" s="188">
        <v>28.5</v>
      </c>
      <c r="AL8" s="21">
        <f t="shared" si="10"/>
        <v>28.5</v>
      </c>
      <c r="AM8" s="154">
        <v>2</v>
      </c>
      <c r="AN8" s="187" t="s">
        <v>119</v>
      </c>
      <c r="AO8" s="193">
        <v>7</v>
      </c>
      <c r="AP8" s="193">
        <v>17</v>
      </c>
      <c r="AQ8" s="193">
        <v>16.5</v>
      </c>
      <c r="AR8" s="243">
        <f t="shared" si="11"/>
        <v>250.5</v>
      </c>
      <c r="AS8" s="192">
        <f t="shared" si="12"/>
        <v>45.545454545454547</v>
      </c>
      <c r="AT8" s="153" t="str">
        <f t="shared" si="13"/>
        <v>C2</v>
      </c>
      <c r="AU8" s="153">
        <v>85</v>
      </c>
    </row>
    <row r="9" spans="1:47" ht="13.9" x14ac:dyDescent="0.25">
      <c r="A9" s="154">
        <v>3</v>
      </c>
      <c r="B9" s="187" t="s">
        <v>133</v>
      </c>
      <c r="C9" s="153">
        <v>4</v>
      </c>
      <c r="D9" s="153">
        <v>3</v>
      </c>
      <c r="E9" s="153">
        <v>3</v>
      </c>
      <c r="F9" s="152">
        <v>27.5</v>
      </c>
      <c r="G9" s="189">
        <f t="shared" si="0"/>
        <v>37.5</v>
      </c>
      <c r="H9" s="152" t="str">
        <f t="shared" si="1"/>
        <v>D</v>
      </c>
      <c r="I9" s="152">
        <v>2</v>
      </c>
      <c r="J9" s="153">
        <v>3</v>
      </c>
      <c r="K9" s="153">
        <v>4</v>
      </c>
      <c r="L9" s="153">
        <v>22.5</v>
      </c>
      <c r="M9" s="21">
        <f t="shared" si="2"/>
        <v>31.5</v>
      </c>
      <c r="N9" s="153" t="str">
        <f t="shared" si="3"/>
        <v>E</v>
      </c>
      <c r="O9" s="154">
        <v>3</v>
      </c>
      <c r="P9" s="187" t="s">
        <v>133</v>
      </c>
      <c r="Q9" s="153">
        <f>('RS- PA1'!E8/2)</f>
        <v>1.5</v>
      </c>
      <c r="R9" s="153">
        <v>2.5</v>
      </c>
      <c r="S9" s="153">
        <v>2.5</v>
      </c>
      <c r="T9" s="153">
        <v>22</v>
      </c>
      <c r="U9" s="21">
        <f t="shared" si="4"/>
        <v>28.5</v>
      </c>
      <c r="V9" s="153" t="str">
        <f t="shared" si="5"/>
        <v>E</v>
      </c>
      <c r="W9" s="153">
        <f>('RS- PA1'!F8/2)</f>
        <v>2.75</v>
      </c>
      <c r="X9" s="153">
        <v>2</v>
      </c>
      <c r="Y9" s="153">
        <v>2</v>
      </c>
      <c r="Z9" s="153">
        <v>14</v>
      </c>
      <c r="AA9" s="21">
        <f t="shared" si="6"/>
        <v>20.75</v>
      </c>
      <c r="AB9" s="153" t="str">
        <f t="shared" si="7"/>
        <v>E</v>
      </c>
      <c r="AC9" s="154">
        <v>3</v>
      </c>
      <c r="AD9" s="187" t="s">
        <v>133</v>
      </c>
      <c r="AE9" s="153">
        <f>('RS- PA1'!G8/2)</f>
        <v>3</v>
      </c>
      <c r="AF9" s="153">
        <v>2</v>
      </c>
      <c r="AG9" s="153">
        <v>2</v>
      </c>
      <c r="AH9" s="153">
        <v>17.5</v>
      </c>
      <c r="AI9" s="21">
        <f t="shared" si="8"/>
        <v>24.5</v>
      </c>
      <c r="AJ9" s="153" t="str">
        <f t="shared" si="9"/>
        <v>E</v>
      </c>
      <c r="AK9" s="188">
        <v>8</v>
      </c>
      <c r="AL9" s="21">
        <f t="shared" si="10"/>
        <v>8</v>
      </c>
      <c r="AM9" s="154">
        <v>3</v>
      </c>
      <c r="AN9" s="187" t="s">
        <v>133</v>
      </c>
      <c r="AO9" s="194">
        <v>0</v>
      </c>
      <c r="AP9" s="194">
        <v>6.5</v>
      </c>
      <c r="AQ9" s="194">
        <v>3</v>
      </c>
      <c r="AR9" s="243">
        <f t="shared" si="11"/>
        <v>150.75</v>
      </c>
      <c r="AS9" s="192">
        <f t="shared" si="12"/>
        <v>27.40909090909091</v>
      </c>
      <c r="AT9" s="153" t="str">
        <f t="shared" si="13"/>
        <v>E</v>
      </c>
      <c r="AU9" s="153">
        <v>77</v>
      </c>
    </row>
    <row r="10" spans="1:47" ht="13.9" x14ac:dyDescent="0.25">
      <c r="A10" s="154">
        <v>4</v>
      </c>
      <c r="B10" s="187" t="s">
        <v>411</v>
      </c>
      <c r="C10" s="153">
        <v>4.75</v>
      </c>
      <c r="D10" s="153">
        <v>5</v>
      </c>
      <c r="E10" s="153">
        <v>4</v>
      </c>
      <c r="F10" s="152">
        <v>44.5</v>
      </c>
      <c r="G10" s="189">
        <f t="shared" si="0"/>
        <v>58.25</v>
      </c>
      <c r="H10" s="152" t="str">
        <f t="shared" si="1"/>
        <v>C1</v>
      </c>
      <c r="I10" s="152">
        <v>5</v>
      </c>
      <c r="J10" s="153">
        <v>3</v>
      </c>
      <c r="K10" s="153">
        <v>4</v>
      </c>
      <c r="L10" s="153">
        <v>35</v>
      </c>
      <c r="M10" s="21">
        <f t="shared" si="2"/>
        <v>47</v>
      </c>
      <c r="N10" s="153" t="str">
        <f t="shared" si="3"/>
        <v>C2</v>
      </c>
      <c r="O10" s="154">
        <v>4</v>
      </c>
      <c r="P10" s="187" t="s">
        <v>411</v>
      </c>
      <c r="Q10" s="153">
        <f>('RS- PA1'!E9/2)</f>
        <v>5</v>
      </c>
      <c r="R10" s="153">
        <v>3</v>
      </c>
      <c r="S10" s="153">
        <v>3</v>
      </c>
      <c r="T10" s="153">
        <v>34</v>
      </c>
      <c r="U10" s="21">
        <f t="shared" si="4"/>
        <v>45</v>
      </c>
      <c r="V10" s="153" t="str">
        <f t="shared" si="5"/>
        <v>C2</v>
      </c>
      <c r="W10" s="153">
        <f>('RS- PA1'!F9/2)</f>
        <v>5.25</v>
      </c>
      <c r="X10" s="153">
        <v>4</v>
      </c>
      <c r="Y10" s="153">
        <v>5</v>
      </c>
      <c r="Z10" s="153">
        <v>30.5</v>
      </c>
      <c r="AA10" s="21">
        <f t="shared" si="6"/>
        <v>44.75</v>
      </c>
      <c r="AB10" s="153" t="str">
        <f t="shared" si="7"/>
        <v>C2</v>
      </c>
      <c r="AC10" s="154">
        <v>4</v>
      </c>
      <c r="AD10" s="187" t="s">
        <v>411</v>
      </c>
      <c r="AE10" s="153">
        <f>('RS- PA1'!G9/2)</f>
        <v>4.75</v>
      </c>
      <c r="AF10" s="153">
        <v>4</v>
      </c>
      <c r="AG10" s="153">
        <v>5</v>
      </c>
      <c r="AH10" s="153">
        <v>27</v>
      </c>
      <c r="AI10" s="21">
        <f t="shared" si="8"/>
        <v>40.75</v>
      </c>
      <c r="AJ10" s="153" t="str">
        <f t="shared" si="9"/>
        <v>D</v>
      </c>
      <c r="AK10" s="188">
        <v>22</v>
      </c>
      <c r="AL10" s="21">
        <f t="shared" si="10"/>
        <v>22</v>
      </c>
      <c r="AM10" s="154">
        <v>4</v>
      </c>
      <c r="AN10" s="187" t="s">
        <v>411</v>
      </c>
      <c r="AO10" s="194">
        <v>12.5</v>
      </c>
      <c r="AP10" s="194">
        <v>28</v>
      </c>
      <c r="AQ10" s="194">
        <v>14.5</v>
      </c>
      <c r="AR10" s="243">
        <f t="shared" si="11"/>
        <v>257.75</v>
      </c>
      <c r="AS10" s="192">
        <f t="shared" si="12"/>
        <v>46.86363636363636</v>
      </c>
      <c r="AT10" s="153" t="str">
        <f t="shared" si="13"/>
        <v>C2</v>
      </c>
      <c r="AU10" s="153">
        <v>85</v>
      </c>
    </row>
    <row r="11" spans="1:47" ht="13.9" x14ac:dyDescent="0.25">
      <c r="A11" s="154">
        <v>5</v>
      </c>
      <c r="B11" s="187" t="s">
        <v>158</v>
      </c>
      <c r="C11" s="153">
        <v>9</v>
      </c>
      <c r="D11" s="153">
        <v>5</v>
      </c>
      <c r="E11" s="153">
        <v>5</v>
      </c>
      <c r="F11" s="152">
        <v>78.5</v>
      </c>
      <c r="G11" s="189">
        <f t="shared" si="0"/>
        <v>97.5</v>
      </c>
      <c r="H11" s="152" t="str">
        <f t="shared" si="1"/>
        <v>A1</v>
      </c>
      <c r="I11" s="152">
        <v>8.5</v>
      </c>
      <c r="J11" s="153">
        <v>5</v>
      </c>
      <c r="K11" s="153">
        <v>5</v>
      </c>
      <c r="L11" s="153">
        <v>66.5</v>
      </c>
      <c r="M11" s="21">
        <f t="shared" si="2"/>
        <v>85</v>
      </c>
      <c r="N11" s="153" t="str">
        <f t="shared" si="3"/>
        <v>A2</v>
      </c>
      <c r="O11" s="154">
        <v>5</v>
      </c>
      <c r="P11" s="187" t="s">
        <v>158</v>
      </c>
      <c r="Q11" s="153">
        <f>('RS- PA1'!E10/2)</f>
        <v>9</v>
      </c>
      <c r="R11" s="153">
        <v>4.5</v>
      </c>
      <c r="S11" s="153">
        <v>4.5</v>
      </c>
      <c r="T11" s="153">
        <v>65.5</v>
      </c>
      <c r="U11" s="21">
        <f t="shared" si="4"/>
        <v>83.5</v>
      </c>
      <c r="V11" s="153" t="str">
        <f t="shared" si="5"/>
        <v>A2</v>
      </c>
      <c r="W11" s="153">
        <f>('RS- PA1'!F10/2)</f>
        <v>9</v>
      </c>
      <c r="X11" s="153">
        <v>5</v>
      </c>
      <c r="Y11" s="153">
        <v>5</v>
      </c>
      <c r="Z11" s="153">
        <v>63</v>
      </c>
      <c r="AA11" s="21">
        <f t="shared" si="6"/>
        <v>82</v>
      </c>
      <c r="AB11" s="153" t="str">
        <f t="shared" si="7"/>
        <v>A2</v>
      </c>
      <c r="AC11" s="154">
        <v>5</v>
      </c>
      <c r="AD11" s="187" t="s">
        <v>158</v>
      </c>
      <c r="AE11" s="153">
        <f>('RS- PA1'!G10/2)</f>
        <v>9</v>
      </c>
      <c r="AF11" s="153">
        <v>5</v>
      </c>
      <c r="AG11" s="153">
        <v>5</v>
      </c>
      <c r="AH11" s="153">
        <v>75</v>
      </c>
      <c r="AI11" s="21">
        <f t="shared" si="8"/>
        <v>94</v>
      </c>
      <c r="AJ11" s="153" t="str">
        <f t="shared" si="9"/>
        <v>A1</v>
      </c>
      <c r="AK11" s="188">
        <v>49</v>
      </c>
      <c r="AL11" s="21">
        <f t="shared" si="10"/>
        <v>49</v>
      </c>
      <c r="AM11" s="154">
        <v>5</v>
      </c>
      <c r="AN11" s="187" t="s">
        <v>158</v>
      </c>
      <c r="AO11" s="194">
        <v>31</v>
      </c>
      <c r="AP11" s="194">
        <v>43.5</v>
      </c>
      <c r="AQ11" s="194">
        <v>30</v>
      </c>
      <c r="AR11" s="243">
        <f t="shared" si="11"/>
        <v>491</v>
      </c>
      <c r="AS11" s="192">
        <f t="shared" si="12"/>
        <v>89.272727272727266</v>
      </c>
      <c r="AT11" s="153" t="str">
        <f t="shared" si="13"/>
        <v>A2</v>
      </c>
      <c r="AU11" s="153">
        <v>82</v>
      </c>
    </row>
    <row r="12" spans="1:47" ht="13.9" x14ac:dyDescent="0.25">
      <c r="A12" s="154">
        <v>6</v>
      </c>
      <c r="B12" s="187" t="s">
        <v>169</v>
      </c>
      <c r="C12" s="153">
        <v>7.25</v>
      </c>
      <c r="D12" s="153">
        <v>5</v>
      </c>
      <c r="E12" s="153">
        <v>5</v>
      </c>
      <c r="F12" s="152">
        <v>70.5</v>
      </c>
      <c r="G12" s="189">
        <f t="shared" si="0"/>
        <v>87.75</v>
      </c>
      <c r="H12" s="152" t="str">
        <f t="shared" si="1"/>
        <v>A2</v>
      </c>
      <c r="I12" s="152">
        <v>7.5</v>
      </c>
      <c r="J12" s="153">
        <v>4</v>
      </c>
      <c r="K12" s="153">
        <v>4.5</v>
      </c>
      <c r="L12" s="153">
        <v>45.5</v>
      </c>
      <c r="M12" s="21">
        <f t="shared" si="2"/>
        <v>61.5</v>
      </c>
      <c r="N12" s="153" t="str">
        <f t="shared" si="3"/>
        <v>B2</v>
      </c>
      <c r="O12" s="154">
        <v>6</v>
      </c>
      <c r="P12" s="187" t="s">
        <v>169</v>
      </c>
      <c r="Q12" s="153">
        <f>('RS- PA1'!E11/2)</f>
        <v>5.5</v>
      </c>
      <c r="R12" s="153">
        <v>4.5</v>
      </c>
      <c r="S12" s="153">
        <v>4.5</v>
      </c>
      <c r="T12" s="153">
        <v>57</v>
      </c>
      <c r="U12" s="21">
        <f t="shared" si="4"/>
        <v>71.5</v>
      </c>
      <c r="V12" s="153" t="str">
        <f t="shared" si="5"/>
        <v>B1</v>
      </c>
      <c r="W12" s="153">
        <f>('RS- PA1'!F11/2)</f>
        <v>8.25</v>
      </c>
      <c r="X12" s="153">
        <v>5</v>
      </c>
      <c r="Y12" s="153">
        <v>4</v>
      </c>
      <c r="Z12" s="153">
        <v>56.5</v>
      </c>
      <c r="AA12" s="21">
        <f t="shared" si="6"/>
        <v>73.75</v>
      </c>
      <c r="AB12" s="153" t="str">
        <f t="shared" si="7"/>
        <v>B1</v>
      </c>
      <c r="AC12" s="154">
        <v>6</v>
      </c>
      <c r="AD12" s="187" t="s">
        <v>169</v>
      </c>
      <c r="AE12" s="153">
        <f>('RS- PA1'!G11/2)</f>
        <v>8.25</v>
      </c>
      <c r="AF12" s="153">
        <v>5</v>
      </c>
      <c r="AG12" s="153">
        <v>4</v>
      </c>
      <c r="AH12" s="153">
        <v>59.5</v>
      </c>
      <c r="AI12" s="21">
        <f t="shared" si="8"/>
        <v>76.75</v>
      </c>
      <c r="AJ12" s="153" t="str">
        <f t="shared" si="9"/>
        <v>B1</v>
      </c>
      <c r="AK12" s="188">
        <v>48.5</v>
      </c>
      <c r="AL12" s="21">
        <f t="shared" si="10"/>
        <v>48.5</v>
      </c>
      <c r="AM12" s="154">
        <v>6</v>
      </c>
      <c r="AN12" s="187" t="s">
        <v>169</v>
      </c>
      <c r="AO12" s="194">
        <v>16.5</v>
      </c>
      <c r="AP12" s="194">
        <v>39</v>
      </c>
      <c r="AQ12" s="194">
        <v>16</v>
      </c>
      <c r="AR12" s="243">
        <f t="shared" si="11"/>
        <v>419.75</v>
      </c>
      <c r="AS12" s="192">
        <f t="shared" si="12"/>
        <v>76.318181818181813</v>
      </c>
      <c r="AT12" s="153" t="str">
        <f t="shared" si="13"/>
        <v>B1</v>
      </c>
      <c r="AU12" s="153">
        <v>88</v>
      </c>
    </row>
    <row r="13" spans="1:47" ht="13.9" x14ac:dyDescent="0.25">
      <c r="A13" s="154">
        <v>7</v>
      </c>
      <c r="B13" s="187" t="s">
        <v>179</v>
      </c>
      <c r="C13" s="153">
        <v>5.25</v>
      </c>
      <c r="D13" s="153">
        <v>4.5</v>
      </c>
      <c r="E13" s="153">
        <v>3.5</v>
      </c>
      <c r="F13" s="152">
        <v>54.5</v>
      </c>
      <c r="G13" s="189">
        <f t="shared" si="0"/>
        <v>67.75</v>
      </c>
      <c r="H13" s="152" t="str">
        <f t="shared" si="1"/>
        <v>B2</v>
      </c>
      <c r="I13" s="152">
        <v>7</v>
      </c>
      <c r="J13" s="153">
        <v>4</v>
      </c>
      <c r="K13" s="153">
        <v>4</v>
      </c>
      <c r="L13" s="153">
        <v>51</v>
      </c>
      <c r="M13" s="21">
        <f t="shared" si="2"/>
        <v>66</v>
      </c>
      <c r="N13" s="153" t="str">
        <f t="shared" si="3"/>
        <v>B2</v>
      </c>
      <c r="O13" s="154">
        <v>7</v>
      </c>
      <c r="P13" s="187" t="s">
        <v>179</v>
      </c>
      <c r="Q13" s="153">
        <f>('RS- PA1'!E12/2)</f>
        <v>5.5</v>
      </c>
      <c r="R13" s="153">
        <v>4</v>
      </c>
      <c r="S13" s="153">
        <v>4</v>
      </c>
      <c r="T13" s="153">
        <v>48</v>
      </c>
      <c r="U13" s="21">
        <f t="shared" si="4"/>
        <v>61.5</v>
      </c>
      <c r="V13" s="153" t="str">
        <f t="shared" si="5"/>
        <v>B2</v>
      </c>
      <c r="W13" s="153">
        <f>('RS- PA1'!F12/2)</f>
        <v>6.25</v>
      </c>
      <c r="X13" s="153">
        <v>3</v>
      </c>
      <c r="Y13" s="153">
        <v>3</v>
      </c>
      <c r="Z13" s="153">
        <v>34.5</v>
      </c>
      <c r="AA13" s="21">
        <f t="shared" si="6"/>
        <v>46.75</v>
      </c>
      <c r="AB13" s="153" t="str">
        <f t="shared" si="7"/>
        <v>C2</v>
      </c>
      <c r="AC13" s="154">
        <v>7</v>
      </c>
      <c r="AD13" s="187" t="s">
        <v>179</v>
      </c>
      <c r="AE13" s="153">
        <f>('RS- PA1'!G12/2)</f>
        <v>8.25</v>
      </c>
      <c r="AF13" s="153">
        <v>3</v>
      </c>
      <c r="AG13" s="153">
        <v>3</v>
      </c>
      <c r="AH13" s="153">
        <v>48</v>
      </c>
      <c r="AI13" s="21">
        <f t="shared" si="8"/>
        <v>62.25</v>
      </c>
      <c r="AJ13" s="153" t="str">
        <f t="shared" si="9"/>
        <v>B2</v>
      </c>
      <c r="AK13" s="188">
        <v>38.5</v>
      </c>
      <c r="AL13" s="21">
        <f t="shared" si="10"/>
        <v>38.5</v>
      </c>
      <c r="AM13" s="154">
        <v>7</v>
      </c>
      <c r="AN13" s="187" t="s">
        <v>179</v>
      </c>
      <c r="AO13" s="194">
        <v>22</v>
      </c>
      <c r="AP13" s="194">
        <v>33</v>
      </c>
      <c r="AQ13" s="194">
        <v>30</v>
      </c>
      <c r="AR13" s="243">
        <f t="shared" si="11"/>
        <v>342.75</v>
      </c>
      <c r="AS13" s="192">
        <f t="shared" si="12"/>
        <v>62.31818181818182</v>
      </c>
      <c r="AT13" s="153" t="str">
        <f t="shared" si="13"/>
        <v>B2</v>
      </c>
      <c r="AU13" s="153">
        <v>86</v>
      </c>
    </row>
    <row r="14" spans="1:47" ht="13.9" x14ac:dyDescent="0.25">
      <c r="A14" s="154">
        <v>8</v>
      </c>
      <c r="B14" s="187" t="s">
        <v>191</v>
      </c>
      <c r="C14" s="153">
        <v>5.25</v>
      </c>
      <c r="D14" s="153">
        <v>4</v>
      </c>
      <c r="E14" s="153">
        <v>4</v>
      </c>
      <c r="F14" s="152">
        <v>62.5</v>
      </c>
      <c r="G14" s="189">
        <f t="shared" si="0"/>
        <v>75.75</v>
      </c>
      <c r="H14" s="152" t="str">
        <f t="shared" si="1"/>
        <v>B1</v>
      </c>
      <c r="I14" s="152">
        <v>5.75</v>
      </c>
      <c r="J14" s="153">
        <v>4</v>
      </c>
      <c r="K14" s="153">
        <v>4.5</v>
      </c>
      <c r="L14" s="153">
        <v>56</v>
      </c>
      <c r="M14" s="21">
        <f t="shared" si="2"/>
        <v>70.25</v>
      </c>
      <c r="N14" s="153" t="str">
        <f t="shared" si="3"/>
        <v>B2</v>
      </c>
      <c r="O14" s="154">
        <v>8</v>
      </c>
      <c r="P14" s="187" t="s">
        <v>191</v>
      </c>
      <c r="Q14" s="153">
        <f>('RS- PA1'!E13/2)</f>
        <v>4.25</v>
      </c>
      <c r="R14" s="153">
        <v>3.5</v>
      </c>
      <c r="S14" s="153">
        <v>4</v>
      </c>
      <c r="T14" s="153">
        <v>44.5</v>
      </c>
      <c r="U14" s="21">
        <f t="shared" si="4"/>
        <v>56.25</v>
      </c>
      <c r="V14" s="153" t="str">
        <f t="shared" si="5"/>
        <v>C1</v>
      </c>
      <c r="W14" s="153">
        <f>('RS- PA1'!F13/2)</f>
        <v>6.75</v>
      </c>
      <c r="X14" s="153">
        <v>4</v>
      </c>
      <c r="Y14" s="153">
        <v>4</v>
      </c>
      <c r="Z14" s="153">
        <v>40.5</v>
      </c>
      <c r="AA14" s="21">
        <f t="shared" si="6"/>
        <v>55.25</v>
      </c>
      <c r="AB14" s="153" t="str">
        <f t="shared" si="7"/>
        <v>C1</v>
      </c>
      <c r="AC14" s="154">
        <v>8</v>
      </c>
      <c r="AD14" s="187" t="s">
        <v>191</v>
      </c>
      <c r="AE14" s="153">
        <f>('RS- PA1'!G13/2)</f>
        <v>6.75</v>
      </c>
      <c r="AF14" s="153">
        <v>4</v>
      </c>
      <c r="AG14" s="153">
        <v>4</v>
      </c>
      <c r="AH14" s="153">
        <v>54.5</v>
      </c>
      <c r="AI14" s="21">
        <f t="shared" si="8"/>
        <v>69.25</v>
      </c>
      <c r="AJ14" s="153" t="str">
        <f t="shared" si="9"/>
        <v>B2</v>
      </c>
      <c r="AK14" s="188">
        <v>34.5</v>
      </c>
      <c r="AL14" s="21">
        <f t="shared" si="10"/>
        <v>34.5</v>
      </c>
      <c r="AM14" s="154">
        <v>8</v>
      </c>
      <c r="AN14" s="187" t="s">
        <v>191</v>
      </c>
      <c r="AO14" s="194">
        <v>22</v>
      </c>
      <c r="AP14" s="194">
        <v>32.5</v>
      </c>
      <c r="AQ14" s="194">
        <v>31.5</v>
      </c>
      <c r="AR14" s="243">
        <f t="shared" si="11"/>
        <v>361.25</v>
      </c>
      <c r="AS14" s="192">
        <f t="shared" si="12"/>
        <v>65.681818181818187</v>
      </c>
      <c r="AT14" s="153" t="str">
        <f t="shared" si="13"/>
        <v>B2</v>
      </c>
      <c r="AU14" s="153">
        <v>73</v>
      </c>
    </row>
    <row r="15" spans="1:47" ht="13.9" x14ac:dyDescent="0.25">
      <c r="A15" s="154">
        <v>9</v>
      </c>
      <c r="B15" s="187" t="s">
        <v>202</v>
      </c>
      <c r="C15" s="153">
        <v>4.75</v>
      </c>
      <c r="D15" s="153">
        <v>4</v>
      </c>
      <c r="E15" s="153">
        <v>4</v>
      </c>
      <c r="F15" s="152">
        <v>57</v>
      </c>
      <c r="G15" s="189">
        <f t="shared" si="0"/>
        <v>69.75</v>
      </c>
      <c r="H15" s="152" t="str">
        <f t="shared" si="1"/>
        <v>B2</v>
      </c>
      <c r="I15" s="152">
        <v>5.5</v>
      </c>
      <c r="J15" s="153">
        <v>4</v>
      </c>
      <c r="K15" s="153">
        <v>4</v>
      </c>
      <c r="L15" s="153">
        <v>47</v>
      </c>
      <c r="M15" s="21">
        <f t="shared" si="2"/>
        <v>60.5</v>
      </c>
      <c r="N15" s="153" t="str">
        <f t="shared" si="3"/>
        <v>C1</v>
      </c>
      <c r="O15" s="154">
        <v>9</v>
      </c>
      <c r="P15" s="187" t="s">
        <v>202</v>
      </c>
      <c r="Q15" s="153">
        <f>('RS- PA1'!E14/2)</f>
        <v>3.5</v>
      </c>
      <c r="R15" s="153">
        <v>3</v>
      </c>
      <c r="S15" s="153">
        <v>3.5</v>
      </c>
      <c r="T15" s="153">
        <v>35</v>
      </c>
      <c r="U15" s="21">
        <f t="shared" si="4"/>
        <v>45</v>
      </c>
      <c r="V15" s="153" t="str">
        <f t="shared" si="5"/>
        <v>C2</v>
      </c>
      <c r="W15" s="153">
        <f>('RS- PA1'!F14/2)</f>
        <v>5.25</v>
      </c>
      <c r="X15" s="153">
        <v>3</v>
      </c>
      <c r="Y15" s="153">
        <v>3</v>
      </c>
      <c r="Z15" s="153">
        <v>31</v>
      </c>
      <c r="AA15" s="21">
        <f t="shared" si="6"/>
        <v>42.25</v>
      </c>
      <c r="AB15" s="153" t="str">
        <f t="shared" si="7"/>
        <v>C2</v>
      </c>
      <c r="AC15" s="154">
        <v>9</v>
      </c>
      <c r="AD15" s="187" t="s">
        <v>202</v>
      </c>
      <c r="AE15" s="153">
        <f>('RS- PA1'!G14/2)</f>
        <v>3.75</v>
      </c>
      <c r="AF15" s="153">
        <v>3</v>
      </c>
      <c r="AG15" s="153">
        <v>3</v>
      </c>
      <c r="AH15" s="153">
        <v>28.5</v>
      </c>
      <c r="AI15" s="21">
        <f t="shared" si="8"/>
        <v>38.25</v>
      </c>
      <c r="AJ15" s="153" t="str">
        <f t="shared" si="9"/>
        <v>D</v>
      </c>
      <c r="AK15" s="188">
        <v>30.5</v>
      </c>
      <c r="AL15" s="21">
        <f t="shared" si="10"/>
        <v>30.5</v>
      </c>
      <c r="AM15" s="154">
        <v>9</v>
      </c>
      <c r="AN15" s="187" t="s">
        <v>202</v>
      </c>
      <c r="AO15" s="194">
        <v>8.5</v>
      </c>
      <c r="AP15" s="194">
        <v>26.5</v>
      </c>
      <c r="AQ15" s="194">
        <v>11</v>
      </c>
      <c r="AR15" s="243">
        <f t="shared" si="11"/>
        <v>286.25</v>
      </c>
      <c r="AS15" s="192">
        <f t="shared" si="12"/>
        <v>52.045454545454547</v>
      </c>
      <c r="AT15" s="153" t="str">
        <f t="shared" si="13"/>
        <v>C1</v>
      </c>
      <c r="AU15" s="153">
        <v>83</v>
      </c>
    </row>
    <row r="16" spans="1:47" ht="13.9" x14ac:dyDescent="0.25">
      <c r="A16" s="154">
        <v>10</v>
      </c>
      <c r="B16" s="187" t="s">
        <v>213</v>
      </c>
      <c r="C16" s="153">
        <v>4</v>
      </c>
      <c r="D16" s="153">
        <v>3</v>
      </c>
      <c r="E16" s="153">
        <v>3</v>
      </c>
      <c r="F16" s="152">
        <v>28</v>
      </c>
      <c r="G16" s="189">
        <f t="shared" si="0"/>
        <v>38</v>
      </c>
      <c r="H16" s="152" t="str">
        <f t="shared" si="1"/>
        <v>D</v>
      </c>
      <c r="I16" s="152">
        <v>4.5</v>
      </c>
      <c r="J16" s="153">
        <v>4</v>
      </c>
      <c r="K16" s="153">
        <v>4.5</v>
      </c>
      <c r="L16" s="153">
        <v>30</v>
      </c>
      <c r="M16" s="21">
        <f t="shared" si="2"/>
        <v>43</v>
      </c>
      <c r="N16" s="153" t="str">
        <f t="shared" si="3"/>
        <v>C2</v>
      </c>
      <c r="O16" s="154">
        <v>10</v>
      </c>
      <c r="P16" s="187" t="s">
        <v>213</v>
      </c>
      <c r="Q16" s="153">
        <f>('RS- PA1'!E15/2)</f>
        <v>3.5</v>
      </c>
      <c r="R16" s="153">
        <v>3</v>
      </c>
      <c r="S16" s="153">
        <v>3.5</v>
      </c>
      <c r="T16" s="153">
        <v>36</v>
      </c>
      <c r="U16" s="21">
        <f t="shared" si="4"/>
        <v>46</v>
      </c>
      <c r="V16" s="153" t="str">
        <f t="shared" si="5"/>
        <v>C2</v>
      </c>
      <c r="W16" s="153">
        <f>('RS- PA1'!F15/2)</f>
        <v>3.75</v>
      </c>
      <c r="X16" s="153">
        <v>2</v>
      </c>
      <c r="Y16" s="153">
        <v>2</v>
      </c>
      <c r="Z16" s="153">
        <v>14</v>
      </c>
      <c r="AA16" s="21">
        <f t="shared" si="6"/>
        <v>21.75</v>
      </c>
      <c r="AB16" s="153" t="str">
        <f t="shared" si="7"/>
        <v>E</v>
      </c>
      <c r="AC16" s="154">
        <v>10</v>
      </c>
      <c r="AD16" s="187" t="s">
        <v>213</v>
      </c>
      <c r="AE16" s="153">
        <f>('RS- PA1'!G15/2)</f>
        <v>4.5</v>
      </c>
      <c r="AF16" s="153">
        <v>2</v>
      </c>
      <c r="AG16" s="153">
        <v>2</v>
      </c>
      <c r="AH16" s="153">
        <v>34</v>
      </c>
      <c r="AI16" s="21">
        <f t="shared" si="8"/>
        <v>42.5</v>
      </c>
      <c r="AJ16" s="153" t="str">
        <f t="shared" si="9"/>
        <v>C2</v>
      </c>
      <c r="AK16" s="188">
        <v>18.5</v>
      </c>
      <c r="AL16" s="21">
        <f t="shared" si="10"/>
        <v>18.5</v>
      </c>
      <c r="AM16" s="154">
        <v>10</v>
      </c>
      <c r="AN16" s="187" t="s">
        <v>213</v>
      </c>
      <c r="AO16" s="194">
        <v>5.5</v>
      </c>
      <c r="AP16" s="194">
        <v>7.5</v>
      </c>
      <c r="AQ16" s="194">
        <v>11</v>
      </c>
      <c r="AR16" s="243">
        <f t="shared" si="11"/>
        <v>209.75</v>
      </c>
      <c r="AS16" s="192">
        <f t="shared" si="12"/>
        <v>38.136363636363633</v>
      </c>
      <c r="AT16" s="153" t="str">
        <f t="shared" si="13"/>
        <v>D</v>
      </c>
      <c r="AU16" s="153">
        <v>81</v>
      </c>
    </row>
    <row r="17" spans="1:47" ht="13.9" x14ac:dyDescent="0.25">
      <c r="A17" s="154">
        <v>11</v>
      </c>
      <c r="B17" s="187" t="s">
        <v>219</v>
      </c>
      <c r="C17" s="153">
        <v>7.25</v>
      </c>
      <c r="D17" s="153">
        <v>4.5</v>
      </c>
      <c r="E17" s="153">
        <v>4</v>
      </c>
      <c r="F17" s="152">
        <v>66</v>
      </c>
      <c r="G17" s="189">
        <f t="shared" si="0"/>
        <v>81.75</v>
      </c>
      <c r="H17" s="152" t="str">
        <f t="shared" si="1"/>
        <v>A2</v>
      </c>
      <c r="I17" s="152">
        <v>7.5</v>
      </c>
      <c r="J17" s="153">
        <v>4.5</v>
      </c>
      <c r="K17" s="153">
        <v>4</v>
      </c>
      <c r="L17" s="153">
        <v>57</v>
      </c>
      <c r="M17" s="21">
        <f t="shared" si="2"/>
        <v>73</v>
      </c>
      <c r="N17" s="153" t="str">
        <f t="shared" si="3"/>
        <v>B1</v>
      </c>
      <c r="O17" s="154">
        <v>11</v>
      </c>
      <c r="P17" s="187" t="s">
        <v>219</v>
      </c>
      <c r="Q17" s="153">
        <f>('RS- PA1'!E16/2)</f>
        <v>5.5</v>
      </c>
      <c r="R17" s="153">
        <v>4.5</v>
      </c>
      <c r="S17" s="153">
        <v>4.5</v>
      </c>
      <c r="T17" s="153">
        <v>52</v>
      </c>
      <c r="U17" s="21">
        <f t="shared" si="4"/>
        <v>66.5</v>
      </c>
      <c r="V17" s="153" t="str">
        <f t="shared" si="5"/>
        <v>B2</v>
      </c>
      <c r="W17" s="153">
        <f>('RS- PA1'!F16/2)</f>
        <v>9</v>
      </c>
      <c r="X17" s="153">
        <v>5</v>
      </c>
      <c r="Y17" s="153">
        <v>5</v>
      </c>
      <c r="Z17" s="153">
        <v>51</v>
      </c>
      <c r="AA17" s="21">
        <f t="shared" si="6"/>
        <v>70</v>
      </c>
      <c r="AB17" s="153" t="str">
        <f t="shared" si="7"/>
        <v>B2</v>
      </c>
      <c r="AC17" s="154">
        <v>11</v>
      </c>
      <c r="AD17" s="187" t="s">
        <v>219</v>
      </c>
      <c r="AE17" s="153">
        <f>('RS- PA1'!G16/2)</f>
        <v>9.25</v>
      </c>
      <c r="AF17" s="153">
        <v>5</v>
      </c>
      <c r="AG17" s="153">
        <v>5</v>
      </c>
      <c r="AH17" s="153">
        <v>53.5</v>
      </c>
      <c r="AI17" s="21">
        <f t="shared" si="8"/>
        <v>72.75</v>
      </c>
      <c r="AJ17" s="153" t="str">
        <f t="shared" si="9"/>
        <v>B1</v>
      </c>
      <c r="AK17" s="188">
        <v>44</v>
      </c>
      <c r="AL17" s="21">
        <f t="shared" si="10"/>
        <v>44</v>
      </c>
      <c r="AM17" s="154">
        <v>11</v>
      </c>
      <c r="AN17" s="187" t="s">
        <v>219</v>
      </c>
      <c r="AO17" s="194">
        <v>18</v>
      </c>
      <c r="AP17" s="194">
        <v>48</v>
      </c>
      <c r="AQ17" s="194">
        <v>15</v>
      </c>
      <c r="AR17" s="243">
        <f t="shared" si="11"/>
        <v>408</v>
      </c>
      <c r="AS17" s="192">
        <f t="shared" si="12"/>
        <v>74.181818181818187</v>
      </c>
      <c r="AT17" s="153" t="str">
        <f t="shared" si="13"/>
        <v>B1</v>
      </c>
      <c r="AU17" s="153">
        <v>90</v>
      </c>
    </row>
    <row r="18" spans="1:47" ht="13.9" x14ac:dyDescent="0.25">
      <c r="A18" s="154">
        <v>12</v>
      </c>
      <c r="B18" s="187" t="s">
        <v>230</v>
      </c>
      <c r="C18" s="153">
        <v>7.25</v>
      </c>
      <c r="D18" s="153">
        <v>4</v>
      </c>
      <c r="E18" s="153">
        <v>5</v>
      </c>
      <c r="F18" s="152">
        <v>66.5</v>
      </c>
      <c r="G18" s="189">
        <f t="shared" si="0"/>
        <v>82.75</v>
      </c>
      <c r="H18" s="152" t="str">
        <f t="shared" si="1"/>
        <v>A2</v>
      </c>
      <c r="I18" s="152">
        <v>7.5</v>
      </c>
      <c r="J18" s="153">
        <v>4</v>
      </c>
      <c r="K18" s="153">
        <v>4.5</v>
      </c>
      <c r="L18" s="153">
        <v>56.5</v>
      </c>
      <c r="M18" s="21">
        <f t="shared" si="2"/>
        <v>72.5</v>
      </c>
      <c r="N18" s="153" t="str">
        <f t="shared" si="3"/>
        <v>B1</v>
      </c>
      <c r="O18" s="154">
        <v>12</v>
      </c>
      <c r="P18" s="187" t="s">
        <v>230</v>
      </c>
      <c r="Q18" s="153">
        <f>('RS- PA1'!E17/2)</f>
        <v>5.75</v>
      </c>
      <c r="R18" s="153">
        <v>4.5</v>
      </c>
      <c r="S18" s="153">
        <v>4.5</v>
      </c>
      <c r="T18" s="153">
        <v>56</v>
      </c>
      <c r="U18" s="21">
        <f t="shared" si="4"/>
        <v>70.75</v>
      </c>
      <c r="V18" s="153" t="str">
        <f t="shared" si="5"/>
        <v>B2</v>
      </c>
      <c r="W18" s="153">
        <f>('RS- PA1'!F17/2)</f>
        <v>6.5</v>
      </c>
      <c r="X18" s="153">
        <v>5</v>
      </c>
      <c r="Y18" s="153">
        <v>5</v>
      </c>
      <c r="Z18" s="153">
        <v>50</v>
      </c>
      <c r="AA18" s="21">
        <f t="shared" si="6"/>
        <v>66.5</v>
      </c>
      <c r="AB18" s="153" t="str">
        <f t="shared" si="7"/>
        <v>B2</v>
      </c>
      <c r="AC18" s="154">
        <v>12</v>
      </c>
      <c r="AD18" s="187" t="s">
        <v>230</v>
      </c>
      <c r="AE18" s="153">
        <f>('RS- PA1'!G17/2)</f>
        <v>8.5</v>
      </c>
      <c r="AF18" s="153">
        <v>5</v>
      </c>
      <c r="AG18" s="153">
        <v>5</v>
      </c>
      <c r="AH18" s="153">
        <v>56</v>
      </c>
      <c r="AI18" s="21">
        <f t="shared" si="8"/>
        <v>74.5</v>
      </c>
      <c r="AJ18" s="153" t="str">
        <f t="shared" si="9"/>
        <v>B1</v>
      </c>
      <c r="AK18" s="188">
        <v>41</v>
      </c>
      <c r="AL18" s="21">
        <f t="shared" si="10"/>
        <v>41</v>
      </c>
      <c r="AM18" s="154">
        <v>12</v>
      </c>
      <c r="AN18" s="187" t="s">
        <v>230</v>
      </c>
      <c r="AO18" s="194">
        <v>23</v>
      </c>
      <c r="AP18" s="194">
        <v>37</v>
      </c>
      <c r="AQ18" s="194">
        <v>35.5</v>
      </c>
      <c r="AR18" s="243">
        <f t="shared" si="11"/>
        <v>408</v>
      </c>
      <c r="AS18" s="192">
        <f t="shared" si="12"/>
        <v>74.181818181818187</v>
      </c>
      <c r="AT18" s="153" t="str">
        <f t="shared" si="13"/>
        <v>B1</v>
      </c>
      <c r="AU18" s="153">
        <v>90</v>
      </c>
    </row>
    <row r="19" spans="1:47" ht="13.9" x14ac:dyDescent="0.25">
      <c r="A19" s="154">
        <v>13</v>
      </c>
      <c r="B19" s="187" t="s">
        <v>238</v>
      </c>
      <c r="C19" s="153">
        <v>4.75</v>
      </c>
      <c r="D19" s="153">
        <v>4</v>
      </c>
      <c r="E19" s="153">
        <v>4</v>
      </c>
      <c r="F19" s="152">
        <v>56</v>
      </c>
      <c r="G19" s="189">
        <f t="shared" si="0"/>
        <v>68.75</v>
      </c>
      <c r="H19" s="152" t="str">
        <f t="shared" si="1"/>
        <v>B2</v>
      </c>
      <c r="I19" s="152">
        <v>7</v>
      </c>
      <c r="J19" s="153">
        <v>4</v>
      </c>
      <c r="K19" s="153">
        <v>4.5</v>
      </c>
      <c r="L19" s="153">
        <v>57.5</v>
      </c>
      <c r="M19" s="21">
        <f t="shared" si="2"/>
        <v>73</v>
      </c>
      <c r="N19" s="153" t="str">
        <f t="shared" si="3"/>
        <v>B1</v>
      </c>
      <c r="O19" s="154">
        <v>13</v>
      </c>
      <c r="P19" s="187" t="s">
        <v>238</v>
      </c>
      <c r="Q19" s="153">
        <f>('RS- PA1'!E18/2)</f>
        <v>1</v>
      </c>
      <c r="R19" s="153">
        <v>3</v>
      </c>
      <c r="S19" s="153">
        <v>3</v>
      </c>
      <c r="T19" s="153">
        <v>35.5</v>
      </c>
      <c r="U19" s="21">
        <f t="shared" si="4"/>
        <v>42.5</v>
      </c>
      <c r="V19" s="153" t="str">
        <f t="shared" si="5"/>
        <v>C2</v>
      </c>
      <c r="W19" s="153">
        <f>('RS- PA1'!F18/2)</f>
        <v>5.75</v>
      </c>
      <c r="X19" s="153">
        <v>4</v>
      </c>
      <c r="Y19" s="153">
        <v>4</v>
      </c>
      <c r="Z19" s="153">
        <v>39.5</v>
      </c>
      <c r="AA19" s="21">
        <f t="shared" si="6"/>
        <v>53.25</v>
      </c>
      <c r="AB19" s="153" t="str">
        <f t="shared" si="7"/>
        <v>C1</v>
      </c>
      <c r="AC19" s="154">
        <v>13</v>
      </c>
      <c r="AD19" s="187" t="s">
        <v>238</v>
      </c>
      <c r="AE19" s="153">
        <f>('RS- PA1'!G18/2)</f>
        <v>7.25</v>
      </c>
      <c r="AF19" s="153">
        <v>4</v>
      </c>
      <c r="AG19" s="153">
        <v>4</v>
      </c>
      <c r="AH19" s="153">
        <v>56</v>
      </c>
      <c r="AI19" s="21">
        <f t="shared" si="8"/>
        <v>71.25</v>
      </c>
      <c r="AJ19" s="153" t="str">
        <f t="shared" si="9"/>
        <v>B1</v>
      </c>
      <c r="AK19" s="188">
        <v>39.5</v>
      </c>
      <c r="AL19" s="21">
        <f t="shared" si="10"/>
        <v>39.5</v>
      </c>
      <c r="AM19" s="154">
        <v>13</v>
      </c>
      <c r="AN19" s="187" t="s">
        <v>238</v>
      </c>
      <c r="AO19" s="194">
        <v>11</v>
      </c>
      <c r="AP19" s="194">
        <v>19</v>
      </c>
      <c r="AQ19" s="194">
        <v>18.5</v>
      </c>
      <c r="AR19" s="243">
        <f t="shared" si="11"/>
        <v>348.25</v>
      </c>
      <c r="AS19" s="192">
        <f t="shared" si="12"/>
        <v>63.31818181818182</v>
      </c>
      <c r="AT19" s="153" t="str">
        <f t="shared" si="13"/>
        <v>B2</v>
      </c>
      <c r="AU19" s="153">
        <v>85</v>
      </c>
    </row>
    <row r="20" spans="1:47" ht="13.9" x14ac:dyDescent="0.25">
      <c r="A20" s="154">
        <v>14</v>
      </c>
      <c r="B20" s="195" t="s">
        <v>245</v>
      </c>
      <c r="C20" s="153">
        <v>2</v>
      </c>
      <c r="D20" s="153">
        <v>3</v>
      </c>
      <c r="E20" s="153">
        <v>3</v>
      </c>
      <c r="F20" s="152">
        <v>26.5</v>
      </c>
      <c r="G20" s="189">
        <f t="shared" si="0"/>
        <v>34.5</v>
      </c>
      <c r="H20" s="152" t="str">
        <f t="shared" si="1"/>
        <v>D</v>
      </c>
      <c r="I20" s="152">
        <v>4</v>
      </c>
      <c r="J20" s="153">
        <v>4</v>
      </c>
      <c r="K20" s="153">
        <v>4</v>
      </c>
      <c r="L20" s="153">
        <v>27</v>
      </c>
      <c r="M20" s="21">
        <f t="shared" si="2"/>
        <v>39</v>
      </c>
      <c r="N20" s="153" t="str">
        <f t="shared" si="3"/>
        <v>D</v>
      </c>
      <c r="O20" s="154">
        <v>14</v>
      </c>
      <c r="P20" s="195" t="s">
        <v>245</v>
      </c>
      <c r="Q20" s="153">
        <f>('RS- PA1'!E19/2)</f>
        <v>1.5</v>
      </c>
      <c r="R20" s="153">
        <v>2.5</v>
      </c>
      <c r="S20" s="153">
        <v>2.5</v>
      </c>
      <c r="T20" s="153">
        <v>12.5</v>
      </c>
      <c r="U20" s="21">
        <f t="shared" si="4"/>
        <v>19</v>
      </c>
      <c r="V20" s="153" t="str">
        <f t="shared" si="5"/>
        <v>E</v>
      </c>
      <c r="W20" s="153">
        <f>('RS- PA1'!F19/2)</f>
        <v>4.25</v>
      </c>
      <c r="X20" s="153">
        <v>2</v>
      </c>
      <c r="Y20" s="153">
        <v>2</v>
      </c>
      <c r="Z20" s="153">
        <v>21</v>
      </c>
      <c r="AA20" s="21">
        <f t="shared" si="6"/>
        <v>29.25</v>
      </c>
      <c r="AB20" s="153" t="str">
        <f t="shared" si="7"/>
        <v>E</v>
      </c>
      <c r="AC20" s="154">
        <v>14</v>
      </c>
      <c r="AD20" s="195" t="s">
        <v>245</v>
      </c>
      <c r="AE20" s="153">
        <f>('RS- PA1'!G19/2)</f>
        <v>3</v>
      </c>
      <c r="AF20" s="153">
        <v>2</v>
      </c>
      <c r="AG20" s="153">
        <v>2</v>
      </c>
      <c r="AH20" s="153">
        <v>25</v>
      </c>
      <c r="AI20" s="21">
        <f t="shared" si="8"/>
        <v>32</v>
      </c>
      <c r="AJ20" s="153" t="str">
        <f t="shared" si="9"/>
        <v>E</v>
      </c>
      <c r="AK20" s="188">
        <v>26</v>
      </c>
      <c r="AL20" s="21">
        <f t="shared" si="10"/>
        <v>26</v>
      </c>
      <c r="AM20" s="154">
        <v>14</v>
      </c>
      <c r="AN20" s="195" t="s">
        <v>245</v>
      </c>
      <c r="AO20" s="194">
        <v>2</v>
      </c>
      <c r="AP20" s="194">
        <v>11</v>
      </c>
      <c r="AQ20" s="194">
        <v>5</v>
      </c>
      <c r="AR20" s="243">
        <f t="shared" si="11"/>
        <v>179.75</v>
      </c>
      <c r="AS20" s="192">
        <f t="shared" si="12"/>
        <v>32.681818181818187</v>
      </c>
      <c r="AT20" s="153" t="str">
        <f t="shared" si="13"/>
        <v>E</v>
      </c>
      <c r="AU20" s="153">
        <v>80</v>
      </c>
    </row>
    <row r="21" spans="1:47" ht="13.9" x14ac:dyDescent="0.25">
      <c r="A21" s="154">
        <v>15</v>
      </c>
      <c r="B21" s="187" t="s">
        <v>254</v>
      </c>
      <c r="C21" s="153">
        <v>6.75</v>
      </c>
      <c r="D21" s="153">
        <v>5</v>
      </c>
      <c r="E21" s="153">
        <v>5</v>
      </c>
      <c r="F21" s="152">
        <v>72.5</v>
      </c>
      <c r="G21" s="189">
        <f t="shared" si="0"/>
        <v>89.25</v>
      </c>
      <c r="H21" s="152" t="str">
        <f t="shared" si="1"/>
        <v>A2</v>
      </c>
      <c r="I21" s="152">
        <v>7.75</v>
      </c>
      <c r="J21" s="153">
        <v>4.5</v>
      </c>
      <c r="K21" s="153">
        <v>5</v>
      </c>
      <c r="L21" s="153">
        <v>60</v>
      </c>
      <c r="M21" s="21">
        <f t="shared" si="2"/>
        <v>77.25</v>
      </c>
      <c r="N21" s="153" t="str">
        <f t="shared" si="3"/>
        <v>B1</v>
      </c>
      <c r="O21" s="154">
        <v>15</v>
      </c>
      <c r="P21" s="187" t="s">
        <v>254</v>
      </c>
      <c r="Q21" s="153">
        <f>('RS- PA1'!E20/2)</f>
        <v>5.5</v>
      </c>
      <c r="R21" s="153">
        <v>4</v>
      </c>
      <c r="S21" s="153">
        <v>4</v>
      </c>
      <c r="T21" s="153">
        <v>53</v>
      </c>
      <c r="U21" s="21">
        <f t="shared" si="4"/>
        <v>66.5</v>
      </c>
      <c r="V21" s="153" t="str">
        <f t="shared" si="5"/>
        <v>B2</v>
      </c>
      <c r="W21" s="153">
        <f>('RS- PA1'!F20/2)</f>
        <v>9</v>
      </c>
      <c r="X21" s="153">
        <v>5</v>
      </c>
      <c r="Y21" s="153">
        <v>5</v>
      </c>
      <c r="Z21" s="153">
        <v>49.5</v>
      </c>
      <c r="AA21" s="21">
        <f t="shared" si="6"/>
        <v>68.5</v>
      </c>
      <c r="AB21" s="153" t="str">
        <f t="shared" si="7"/>
        <v>B2</v>
      </c>
      <c r="AC21" s="154">
        <v>15</v>
      </c>
      <c r="AD21" s="187" t="s">
        <v>254</v>
      </c>
      <c r="AE21" s="153">
        <f>('RS- PA1'!G20/2)</f>
        <v>8</v>
      </c>
      <c r="AF21" s="153">
        <v>5</v>
      </c>
      <c r="AG21" s="153">
        <v>5</v>
      </c>
      <c r="AH21" s="240" t="s">
        <v>397</v>
      </c>
      <c r="AI21" s="21">
        <f t="shared" si="8"/>
        <v>18</v>
      </c>
      <c r="AJ21" s="153" t="str">
        <f t="shared" si="9"/>
        <v>E</v>
      </c>
      <c r="AK21" s="188">
        <v>50</v>
      </c>
      <c r="AL21" s="21">
        <f t="shared" si="10"/>
        <v>50</v>
      </c>
      <c r="AM21" s="154">
        <v>15</v>
      </c>
      <c r="AN21" s="187" t="s">
        <v>254</v>
      </c>
      <c r="AO21" s="194">
        <v>23.5</v>
      </c>
      <c r="AP21" s="194">
        <v>43</v>
      </c>
      <c r="AQ21" s="194">
        <v>29.5</v>
      </c>
      <c r="AR21" s="243">
        <f t="shared" si="11"/>
        <v>369.5</v>
      </c>
      <c r="AS21" s="192">
        <f t="shared" si="12"/>
        <v>67.181818181818187</v>
      </c>
      <c r="AT21" s="153" t="str">
        <f t="shared" si="13"/>
        <v>B2</v>
      </c>
      <c r="AU21" s="153">
        <v>86</v>
      </c>
    </row>
    <row r="22" spans="1:47" ht="13.9" x14ac:dyDescent="0.25">
      <c r="A22" s="154">
        <v>16</v>
      </c>
      <c r="B22" s="187" t="s">
        <v>264</v>
      </c>
      <c r="C22" s="153">
        <v>7.25</v>
      </c>
      <c r="D22" s="153">
        <v>5</v>
      </c>
      <c r="E22" s="153">
        <v>5</v>
      </c>
      <c r="F22" s="152">
        <v>66.5</v>
      </c>
      <c r="G22" s="189">
        <f t="shared" si="0"/>
        <v>83.75</v>
      </c>
      <c r="H22" s="152" t="str">
        <f t="shared" si="1"/>
        <v>A2</v>
      </c>
      <c r="I22" s="152">
        <v>7</v>
      </c>
      <c r="J22" s="153">
        <v>4</v>
      </c>
      <c r="K22" s="153">
        <v>4</v>
      </c>
      <c r="L22" s="153">
        <v>56.5</v>
      </c>
      <c r="M22" s="21">
        <f t="shared" si="2"/>
        <v>71.5</v>
      </c>
      <c r="N22" s="153" t="str">
        <f t="shared" si="3"/>
        <v>B1</v>
      </c>
      <c r="O22" s="154">
        <v>16</v>
      </c>
      <c r="P22" s="187" t="s">
        <v>264</v>
      </c>
      <c r="Q22" s="153">
        <f>('RS- PA1'!E21/2)</f>
        <v>5</v>
      </c>
      <c r="R22" s="153">
        <v>4</v>
      </c>
      <c r="S22" s="153">
        <v>4.5</v>
      </c>
      <c r="T22" s="153">
        <v>55</v>
      </c>
      <c r="U22" s="21">
        <f t="shared" si="4"/>
        <v>68.5</v>
      </c>
      <c r="V22" s="153" t="str">
        <f t="shared" si="5"/>
        <v>B2</v>
      </c>
      <c r="W22" s="153">
        <f>('RS- PA1'!F21/2)</f>
        <v>7.5</v>
      </c>
      <c r="X22" s="153">
        <v>5</v>
      </c>
      <c r="Y22" s="153">
        <v>5</v>
      </c>
      <c r="Z22" s="153">
        <v>56</v>
      </c>
      <c r="AA22" s="21">
        <f t="shared" si="6"/>
        <v>73.5</v>
      </c>
      <c r="AB22" s="153" t="str">
        <f t="shared" si="7"/>
        <v>B1</v>
      </c>
      <c r="AC22" s="154">
        <v>16</v>
      </c>
      <c r="AD22" s="187" t="s">
        <v>264</v>
      </c>
      <c r="AE22" s="153">
        <f>('RS- PA1'!G21/2)</f>
        <v>8.5</v>
      </c>
      <c r="AF22" s="153">
        <v>5</v>
      </c>
      <c r="AG22" s="153">
        <v>5</v>
      </c>
      <c r="AH22" s="153">
        <v>59</v>
      </c>
      <c r="AI22" s="21">
        <f t="shared" si="8"/>
        <v>77.5</v>
      </c>
      <c r="AJ22" s="153" t="str">
        <f t="shared" si="9"/>
        <v>B1</v>
      </c>
      <c r="AK22" s="188">
        <v>47</v>
      </c>
      <c r="AL22" s="21">
        <f t="shared" si="10"/>
        <v>47</v>
      </c>
      <c r="AM22" s="154">
        <v>16</v>
      </c>
      <c r="AN22" s="187" t="s">
        <v>264</v>
      </c>
      <c r="AO22" s="194">
        <v>35</v>
      </c>
      <c r="AP22" s="194">
        <v>36</v>
      </c>
      <c r="AQ22" s="194">
        <v>25</v>
      </c>
      <c r="AR22" s="243">
        <f t="shared" si="11"/>
        <v>421.75</v>
      </c>
      <c r="AS22" s="192">
        <f t="shared" si="12"/>
        <v>76.681818181818187</v>
      </c>
      <c r="AT22" s="153" t="str">
        <f t="shared" si="13"/>
        <v>B1</v>
      </c>
      <c r="AU22" s="153">
        <v>77</v>
      </c>
    </row>
    <row r="23" spans="1:47" ht="15.75" customHeight="1" x14ac:dyDescent="0.25">
      <c r="A23" s="154">
        <v>17</v>
      </c>
      <c r="B23" s="187" t="s">
        <v>480</v>
      </c>
      <c r="C23" s="153">
        <v>4.75</v>
      </c>
      <c r="D23" s="153">
        <v>3.5</v>
      </c>
      <c r="E23" s="153">
        <v>3.5</v>
      </c>
      <c r="F23" s="152">
        <v>55</v>
      </c>
      <c r="G23" s="189">
        <f t="shared" si="0"/>
        <v>66.75</v>
      </c>
      <c r="H23" s="152" t="str">
        <f t="shared" si="1"/>
        <v>B2</v>
      </c>
      <c r="I23" s="152">
        <v>6.75</v>
      </c>
      <c r="J23" s="153">
        <v>3</v>
      </c>
      <c r="K23" s="153">
        <v>3</v>
      </c>
      <c r="L23" s="153">
        <v>42</v>
      </c>
      <c r="M23" s="21">
        <f t="shared" si="2"/>
        <v>54.75</v>
      </c>
      <c r="N23" s="153" t="str">
        <f t="shared" si="3"/>
        <v>C1</v>
      </c>
      <c r="O23" s="154">
        <v>17</v>
      </c>
      <c r="P23" s="187" t="s">
        <v>480</v>
      </c>
      <c r="Q23" s="153">
        <f>('RS- PA1'!E22/2)</f>
        <v>3</v>
      </c>
      <c r="R23" s="153">
        <v>3</v>
      </c>
      <c r="S23" s="153">
        <v>4</v>
      </c>
      <c r="T23" s="153">
        <v>44</v>
      </c>
      <c r="U23" s="21">
        <f t="shared" si="4"/>
        <v>54</v>
      </c>
      <c r="V23" s="153" t="str">
        <f t="shared" si="5"/>
        <v>C1</v>
      </c>
      <c r="W23" s="153">
        <f>('RS- PA1'!F22/2)</f>
        <v>4.25</v>
      </c>
      <c r="X23" s="153">
        <v>2</v>
      </c>
      <c r="Y23" s="153">
        <v>3</v>
      </c>
      <c r="Z23" s="153">
        <v>32</v>
      </c>
      <c r="AA23" s="21">
        <f t="shared" si="6"/>
        <v>41.25</v>
      </c>
      <c r="AB23" s="153" t="str">
        <f t="shared" si="7"/>
        <v>C2</v>
      </c>
      <c r="AC23" s="154">
        <v>17</v>
      </c>
      <c r="AD23" s="187" t="s">
        <v>396</v>
      </c>
      <c r="AE23" s="153">
        <f>('RS- PA1'!G22/2)</f>
        <v>6.75</v>
      </c>
      <c r="AF23" s="153">
        <v>2</v>
      </c>
      <c r="AG23" s="153">
        <v>3</v>
      </c>
      <c r="AH23" s="153">
        <v>37.5</v>
      </c>
      <c r="AI23" s="21">
        <f t="shared" si="8"/>
        <v>49.25</v>
      </c>
      <c r="AJ23" s="153" t="str">
        <f t="shared" si="9"/>
        <v>C2</v>
      </c>
      <c r="AK23" s="188">
        <v>42.5</v>
      </c>
      <c r="AL23" s="21">
        <f t="shared" si="10"/>
        <v>42.5</v>
      </c>
      <c r="AM23" s="154">
        <v>17</v>
      </c>
      <c r="AN23" s="187" t="s">
        <v>396</v>
      </c>
      <c r="AO23" s="194">
        <v>6.5</v>
      </c>
      <c r="AP23" s="194">
        <v>21</v>
      </c>
      <c r="AQ23" s="194">
        <v>15</v>
      </c>
      <c r="AR23" s="243">
        <f t="shared" si="11"/>
        <v>308.5</v>
      </c>
      <c r="AS23" s="192">
        <f t="shared" si="12"/>
        <v>56.090909090909093</v>
      </c>
      <c r="AT23" s="153" t="str">
        <f t="shared" si="13"/>
        <v>C1</v>
      </c>
      <c r="AU23" s="153">
        <v>85</v>
      </c>
    </row>
    <row r="24" spans="1:47" ht="15.75" customHeight="1" x14ac:dyDescent="0.25">
      <c r="A24" s="154">
        <v>18</v>
      </c>
      <c r="B24" s="187" t="s">
        <v>283</v>
      </c>
      <c r="C24" s="153">
        <v>6.5</v>
      </c>
      <c r="D24" s="153">
        <v>5</v>
      </c>
      <c r="E24" s="153">
        <v>5</v>
      </c>
      <c r="F24" s="152">
        <v>64</v>
      </c>
      <c r="G24" s="189">
        <f t="shared" si="0"/>
        <v>80.5</v>
      </c>
      <c r="H24" s="152" t="str">
        <f t="shared" si="1"/>
        <v>B1</v>
      </c>
      <c r="I24" s="152">
        <v>6.25</v>
      </c>
      <c r="J24" s="153">
        <v>4</v>
      </c>
      <c r="K24" s="153">
        <v>4.5</v>
      </c>
      <c r="L24" s="153">
        <v>44</v>
      </c>
      <c r="M24" s="21">
        <f t="shared" si="2"/>
        <v>58.75</v>
      </c>
      <c r="N24" s="153" t="str">
        <f t="shared" si="3"/>
        <v>C1</v>
      </c>
      <c r="O24" s="154">
        <v>18</v>
      </c>
      <c r="P24" s="187" t="s">
        <v>283</v>
      </c>
      <c r="Q24" s="153" t="s">
        <v>397</v>
      </c>
      <c r="R24" s="153">
        <v>4</v>
      </c>
      <c r="S24" s="153">
        <v>4</v>
      </c>
      <c r="T24" s="153">
        <v>46</v>
      </c>
      <c r="U24" s="21">
        <f t="shared" si="4"/>
        <v>54</v>
      </c>
      <c r="V24" s="153" t="str">
        <f t="shared" si="5"/>
        <v>C1</v>
      </c>
      <c r="W24" s="153">
        <f>('RS- PA1'!F23/2)</f>
        <v>5</v>
      </c>
      <c r="X24" s="153">
        <v>3</v>
      </c>
      <c r="Y24" s="153">
        <v>3</v>
      </c>
      <c r="Z24" s="153">
        <v>36</v>
      </c>
      <c r="AA24" s="21">
        <f t="shared" si="6"/>
        <v>47</v>
      </c>
      <c r="AB24" s="153" t="str">
        <f t="shared" si="7"/>
        <v>C2</v>
      </c>
      <c r="AC24" s="154">
        <v>18</v>
      </c>
      <c r="AD24" s="187" t="s">
        <v>283</v>
      </c>
      <c r="AE24" s="153" t="s">
        <v>397</v>
      </c>
      <c r="AF24" s="153">
        <v>3</v>
      </c>
      <c r="AG24" s="153">
        <v>3</v>
      </c>
      <c r="AH24" s="153">
        <v>53</v>
      </c>
      <c r="AI24" s="21">
        <f t="shared" si="8"/>
        <v>59</v>
      </c>
      <c r="AJ24" s="153" t="str">
        <f t="shared" si="9"/>
        <v>C1</v>
      </c>
      <c r="AK24" s="188">
        <v>45</v>
      </c>
      <c r="AL24" s="21">
        <f t="shared" si="10"/>
        <v>45</v>
      </c>
      <c r="AM24" s="154">
        <v>18</v>
      </c>
      <c r="AN24" s="187" t="s">
        <v>283</v>
      </c>
      <c r="AO24" s="194">
        <v>24</v>
      </c>
      <c r="AP24" s="242" t="s">
        <v>397</v>
      </c>
      <c r="AQ24" s="194">
        <v>35</v>
      </c>
      <c r="AR24" s="243">
        <f t="shared" si="11"/>
        <v>344.25</v>
      </c>
      <c r="AS24" s="192">
        <f t="shared" si="12"/>
        <v>62.590909090909086</v>
      </c>
      <c r="AT24" s="153" t="str">
        <f t="shared" si="13"/>
        <v>B2</v>
      </c>
      <c r="AU24" s="153">
        <v>83</v>
      </c>
    </row>
    <row r="25" spans="1:47" ht="15.75" customHeight="1" x14ac:dyDescent="0.25">
      <c r="A25" s="154">
        <v>19</v>
      </c>
      <c r="B25" s="187" t="s">
        <v>293</v>
      </c>
      <c r="C25" s="153">
        <v>7.75</v>
      </c>
      <c r="D25" s="153">
        <v>5</v>
      </c>
      <c r="E25" s="153">
        <v>5</v>
      </c>
      <c r="F25" s="152">
        <v>70.5</v>
      </c>
      <c r="G25" s="189">
        <f t="shared" si="0"/>
        <v>88.25</v>
      </c>
      <c r="H25" s="152" t="str">
        <f t="shared" si="1"/>
        <v>A2</v>
      </c>
      <c r="I25" s="152">
        <v>8</v>
      </c>
      <c r="J25" s="153">
        <v>3.5</v>
      </c>
      <c r="K25" s="153">
        <v>3.5</v>
      </c>
      <c r="L25" s="153">
        <v>60.5</v>
      </c>
      <c r="M25" s="21">
        <f t="shared" si="2"/>
        <v>75.5</v>
      </c>
      <c r="N25" s="153" t="str">
        <f t="shared" si="3"/>
        <v>B1</v>
      </c>
      <c r="O25" s="154">
        <v>19</v>
      </c>
      <c r="P25" s="187" t="s">
        <v>293</v>
      </c>
      <c r="Q25" s="153">
        <f>('RS- PA1'!E24/2)</f>
        <v>8.5</v>
      </c>
      <c r="R25" s="153">
        <v>4.5</v>
      </c>
      <c r="S25" s="153">
        <v>4.5</v>
      </c>
      <c r="T25" s="153">
        <v>66.5</v>
      </c>
      <c r="U25" s="21">
        <f t="shared" si="4"/>
        <v>84</v>
      </c>
      <c r="V25" s="153" t="str">
        <f t="shared" si="5"/>
        <v>A2</v>
      </c>
      <c r="W25" s="153">
        <f>('RS- PA1'!F24/2)</f>
        <v>8.5</v>
      </c>
      <c r="X25" s="153">
        <v>5</v>
      </c>
      <c r="Y25" s="153">
        <v>5</v>
      </c>
      <c r="Z25" s="153">
        <v>64</v>
      </c>
      <c r="AA25" s="21">
        <f t="shared" si="6"/>
        <v>82.5</v>
      </c>
      <c r="AB25" s="153" t="str">
        <f t="shared" si="7"/>
        <v>A2</v>
      </c>
      <c r="AC25" s="154">
        <v>19</v>
      </c>
      <c r="AD25" s="187" t="s">
        <v>293</v>
      </c>
      <c r="AE25" s="153">
        <f>('RS- PA1'!G24/2)</f>
        <v>9.25</v>
      </c>
      <c r="AF25" s="153">
        <v>5</v>
      </c>
      <c r="AG25" s="153">
        <v>5</v>
      </c>
      <c r="AH25" s="153">
        <v>77.5</v>
      </c>
      <c r="AI25" s="21">
        <f t="shared" si="8"/>
        <v>96.75</v>
      </c>
      <c r="AJ25" s="153" t="str">
        <f t="shared" si="9"/>
        <v>A1</v>
      </c>
      <c r="AK25" s="188">
        <v>50</v>
      </c>
      <c r="AL25" s="21">
        <f t="shared" si="10"/>
        <v>50</v>
      </c>
      <c r="AM25" s="154">
        <v>19</v>
      </c>
      <c r="AN25" s="187" t="s">
        <v>293</v>
      </c>
      <c r="AO25" s="194">
        <v>38</v>
      </c>
      <c r="AP25" s="194">
        <v>44</v>
      </c>
      <c r="AQ25" s="194">
        <v>46.5</v>
      </c>
      <c r="AR25" s="243">
        <f t="shared" si="11"/>
        <v>477</v>
      </c>
      <c r="AS25" s="192">
        <f t="shared" si="12"/>
        <v>86.727272727272734</v>
      </c>
      <c r="AT25" s="153" t="str">
        <f t="shared" si="13"/>
        <v>A2</v>
      </c>
      <c r="AU25" s="153">
        <v>90</v>
      </c>
    </row>
    <row r="26" spans="1:47" ht="15.75" customHeight="1" x14ac:dyDescent="0.25">
      <c r="A26" s="154">
        <v>20</v>
      </c>
      <c r="B26" s="187" t="s">
        <v>302</v>
      </c>
      <c r="C26" s="153">
        <v>9.25</v>
      </c>
      <c r="D26" s="153">
        <v>5</v>
      </c>
      <c r="E26" s="153">
        <v>5</v>
      </c>
      <c r="F26" s="152">
        <v>72.5</v>
      </c>
      <c r="G26" s="189">
        <f t="shared" si="0"/>
        <v>91.75</v>
      </c>
      <c r="H26" s="152" t="str">
        <f t="shared" si="1"/>
        <v>A1</v>
      </c>
      <c r="I26" s="152">
        <v>7.25</v>
      </c>
      <c r="J26" s="153">
        <v>4</v>
      </c>
      <c r="K26" s="153">
        <v>4</v>
      </c>
      <c r="L26" s="153">
        <v>53</v>
      </c>
      <c r="M26" s="21">
        <f t="shared" si="2"/>
        <v>68.25</v>
      </c>
      <c r="N26" s="153" t="str">
        <f t="shared" si="3"/>
        <v>B2</v>
      </c>
      <c r="O26" s="154">
        <v>20</v>
      </c>
      <c r="P26" s="187" t="s">
        <v>302</v>
      </c>
      <c r="Q26" s="153">
        <f>('RS- PA1'!E25/2)</f>
        <v>7</v>
      </c>
      <c r="R26" s="153">
        <v>5</v>
      </c>
      <c r="S26" s="153">
        <v>5</v>
      </c>
      <c r="T26" s="153">
        <v>77.5</v>
      </c>
      <c r="U26" s="21">
        <f t="shared" si="4"/>
        <v>94.5</v>
      </c>
      <c r="V26" s="153" t="str">
        <f t="shared" si="5"/>
        <v>A1</v>
      </c>
      <c r="W26" s="153">
        <f>('RS- PA1'!F25/2)</f>
        <v>7.75</v>
      </c>
      <c r="X26" s="153">
        <v>4</v>
      </c>
      <c r="Y26" s="153">
        <v>4</v>
      </c>
      <c r="Z26" s="153">
        <v>55</v>
      </c>
      <c r="AA26" s="21">
        <f t="shared" si="6"/>
        <v>70.75</v>
      </c>
      <c r="AB26" s="153" t="str">
        <f t="shared" si="7"/>
        <v>B2</v>
      </c>
      <c r="AC26" s="154">
        <v>20</v>
      </c>
      <c r="AD26" s="187" t="s">
        <v>302</v>
      </c>
      <c r="AE26" s="153">
        <f>('RS- PA1'!G25/2)</f>
        <v>8.75</v>
      </c>
      <c r="AF26" s="153">
        <v>4</v>
      </c>
      <c r="AG26" s="153">
        <v>4</v>
      </c>
      <c r="AH26" s="153">
        <v>70.5</v>
      </c>
      <c r="AI26" s="21">
        <f t="shared" si="8"/>
        <v>87.25</v>
      </c>
      <c r="AJ26" s="153" t="str">
        <f t="shared" si="9"/>
        <v>A2</v>
      </c>
      <c r="AK26" s="188">
        <v>49</v>
      </c>
      <c r="AL26" s="21">
        <f t="shared" si="10"/>
        <v>49</v>
      </c>
      <c r="AM26" s="154">
        <v>20</v>
      </c>
      <c r="AN26" s="187" t="s">
        <v>302</v>
      </c>
      <c r="AO26" s="194">
        <v>14</v>
      </c>
      <c r="AP26" s="194">
        <v>45</v>
      </c>
      <c r="AQ26" s="194">
        <v>26</v>
      </c>
      <c r="AR26" s="243">
        <f t="shared" si="11"/>
        <v>461.5</v>
      </c>
      <c r="AS26" s="192">
        <f t="shared" si="12"/>
        <v>83.909090909090907</v>
      </c>
      <c r="AT26" s="153" t="str">
        <f t="shared" si="13"/>
        <v>A2</v>
      </c>
      <c r="AU26" s="153">
        <v>77</v>
      </c>
    </row>
    <row r="27" spans="1:47" ht="15.75" customHeight="1" x14ac:dyDescent="0.25">
      <c r="A27" s="154">
        <v>21</v>
      </c>
      <c r="B27" s="196" t="s">
        <v>312</v>
      </c>
      <c r="C27" s="153">
        <v>4.75</v>
      </c>
      <c r="D27" s="153">
        <v>3.5</v>
      </c>
      <c r="E27" s="153">
        <v>4</v>
      </c>
      <c r="F27" s="152">
        <v>50.5</v>
      </c>
      <c r="G27" s="189">
        <f t="shared" si="0"/>
        <v>62.75</v>
      </c>
      <c r="H27" s="152" t="str">
        <f t="shared" si="1"/>
        <v>B2</v>
      </c>
      <c r="I27" s="152">
        <v>8</v>
      </c>
      <c r="J27" s="153">
        <v>4</v>
      </c>
      <c r="K27" s="153">
        <v>4.5</v>
      </c>
      <c r="L27" s="153">
        <v>61</v>
      </c>
      <c r="M27" s="21">
        <f t="shared" si="2"/>
        <v>77.5</v>
      </c>
      <c r="N27" s="153" t="str">
        <f t="shared" si="3"/>
        <v>B1</v>
      </c>
      <c r="O27" s="154">
        <v>21</v>
      </c>
      <c r="P27" s="196" t="s">
        <v>312</v>
      </c>
      <c r="Q27" s="153">
        <f>('RS- PA1'!E26/2)</f>
        <v>5</v>
      </c>
      <c r="R27" s="153">
        <v>4</v>
      </c>
      <c r="S27" s="153">
        <v>4</v>
      </c>
      <c r="T27" s="153">
        <v>34.5</v>
      </c>
      <c r="U27" s="21">
        <f t="shared" si="4"/>
        <v>47.5</v>
      </c>
      <c r="V27" s="153" t="str">
        <f t="shared" si="5"/>
        <v>C2</v>
      </c>
      <c r="W27" s="153">
        <f>('RS- PA1'!F26/2)</f>
        <v>4</v>
      </c>
      <c r="X27" s="153">
        <v>3</v>
      </c>
      <c r="Y27" s="153">
        <v>4</v>
      </c>
      <c r="Z27" s="153">
        <v>27</v>
      </c>
      <c r="AA27" s="21">
        <f t="shared" si="6"/>
        <v>38</v>
      </c>
      <c r="AB27" s="153" t="str">
        <f t="shared" si="7"/>
        <v>D</v>
      </c>
      <c r="AC27" s="154">
        <v>21</v>
      </c>
      <c r="AD27" s="196" t="s">
        <v>312</v>
      </c>
      <c r="AE27" s="153">
        <f>('RS- PA1'!G26/2)</f>
        <v>7.25</v>
      </c>
      <c r="AF27" s="153">
        <v>3</v>
      </c>
      <c r="AG27" s="153">
        <v>4</v>
      </c>
      <c r="AH27" s="153">
        <v>49.5</v>
      </c>
      <c r="AI27" s="21">
        <f t="shared" si="8"/>
        <v>63.75</v>
      </c>
      <c r="AJ27" s="153" t="str">
        <f t="shared" si="9"/>
        <v>B2</v>
      </c>
      <c r="AK27" s="188">
        <v>48.5</v>
      </c>
      <c r="AL27" s="21">
        <f t="shared" si="10"/>
        <v>48.5</v>
      </c>
      <c r="AM27" s="154">
        <v>21</v>
      </c>
      <c r="AN27" s="196" t="s">
        <v>312</v>
      </c>
      <c r="AO27" s="194">
        <v>13</v>
      </c>
      <c r="AP27" s="194">
        <v>26</v>
      </c>
      <c r="AQ27" s="194">
        <v>37</v>
      </c>
      <c r="AR27" s="243">
        <f t="shared" si="11"/>
        <v>338</v>
      </c>
      <c r="AS27" s="192">
        <f t="shared" si="12"/>
        <v>61.454545454545453</v>
      </c>
      <c r="AT27" s="153" t="str">
        <f t="shared" si="13"/>
        <v>B2</v>
      </c>
      <c r="AU27" s="153">
        <v>74</v>
      </c>
    </row>
    <row r="28" spans="1:47" ht="15.75" customHeight="1" x14ac:dyDescent="0.25">
      <c r="A28" s="154">
        <v>22</v>
      </c>
      <c r="B28" s="187" t="s">
        <v>319</v>
      </c>
      <c r="C28" s="153">
        <v>9.75</v>
      </c>
      <c r="D28" s="153">
        <v>5</v>
      </c>
      <c r="E28" s="153">
        <v>5</v>
      </c>
      <c r="F28" s="152">
        <v>76.5</v>
      </c>
      <c r="G28" s="189">
        <f t="shared" si="0"/>
        <v>96.25</v>
      </c>
      <c r="H28" s="152" t="str">
        <f t="shared" si="1"/>
        <v>A1</v>
      </c>
      <c r="I28" s="152">
        <v>8.75</v>
      </c>
      <c r="J28" s="153">
        <v>5</v>
      </c>
      <c r="K28" s="153">
        <v>5</v>
      </c>
      <c r="L28" s="153">
        <v>73.5</v>
      </c>
      <c r="M28" s="21">
        <f t="shared" si="2"/>
        <v>92.25</v>
      </c>
      <c r="N28" s="153" t="str">
        <f t="shared" si="3"/>
        <v>A1</v>
      </c>
      <c r="O28" s="154">
        <v>22</v>
      </c>
      <c r="P28" s="187" t="s">
        <v>319</v>
      </c>
      <c r="Q28" s="153">
        <f>('RS- PA1'!E27/2)</f>
        <v>8.5</v>
      </c>
      <c r="R28" s="153">
        <v>5</v>
      </c>
      <c r="S28" s="153">
        <v>5</v>
      </c>
      <c r="T28" s="153">
        <v>78</v>
      </c>
      <c r="U28" s="21">
        <f t="shared" si="4"/>
        <v>96.5</v>
      </c>
      <c r="V28" s="153" t="str">
        <f t="shared" si="5"/>
        <v>A1</v>
      </c>
      <c r="W28" s="153">
        <f>('RS- PA1'!F27/2)</f>
        <v>9</v>
      </c>
      <c r="X28" s="153">
        <v>5</v>
      </c>
      <c r="Y28" s="153">
        <v>5</v>
      </c>
      <c r="Z28" s="153">
        <v>77</v>
      </c>
      <c r="AA28" s="21">
        <f t="shared" si="6"/>
        <v>96</v>
      </c>
      <c r="AB28" s="153" t="str">
        <f t="shared" si="7"/>
        <v>A1</v>
      </c>
      <c r="AC28" s="154">
        <v>22</v>
      </c>
      <c r="AD28" s="187" t="s">
        <v>319</v>
      </c>
      <c r="AE28" s="153">
        <f>('RS- PA1'!G27/2)</f>
        <v>10</v>
      </c>
      <c r="AF28" s="153">
        <v>5</v>
      </c>
      <c r="AG28" s="153">
        <v>5</v>
      </c>
      <c r="AH28" s="153">
        <v>77.5</v>
      </c>
      <c r="AI28" s="21">
        <f t="shared" ref="AI28:AI34" si="14">SUM(AE28:AH28)</f>
        <v>97.5</v>
      </c>
      <c r="AJ28" s="153" t="str">
        <f t="shared" si="9"/>
        <v>A1</v>
      </c>
      <c r="AK28" s="188">
        <v>50</v>
      </c>
      <c r="AL28" s="21">
        <f t="shared" si="10"/>
        <v>50</v>
      </c>
      <c r="AM28" s="154">
        <v>22</v>
      </c>
      <c r="AN28" s="187" t="s">
        <v>319</v>
      </c>
      <c r="AO28" s="197">
        <v>44</v>
      </c>
      <c r="AP28" s="197">
        <v>48</v>
      </c>
      <c r="AQ28" s="197">
        <v>48</v>
      </c>
      <c r="AR28" s="243">
        <f t="shared" si="11"/>
        <v>528.5</v>
      </c>
      <c r="AS28" s="192">
        <f t="shared" si="12"/>
        <v>96.090909090909093</v>
      </c>
      <c r="AT28" s="153" t="str">
        <f t="shared" si="13"/>
        <v>A1</v>
      </c>
      <c r="AU28" s="153">
        <v>90</v>
      </c>
    </row>
    <row r="29" spans="1:47" ht="15.75" customHeight="1" x14ac:dyDescent="0.25">
      <c r="A29" s="154">
        <v>23</v>
      </c>
      <c r="B29" s="187" t="s">
        <v>329</v>
      </c>
      <c r="C29" s="153">
        <v>4</v>
      </c>
      <c r="D29" s="153">
        <v>3</v>
      </c>
      <c r="E29" s="153">
        <v>3</v>
      </c>
      <c r="F29" s="152">
        <v>30.5</v>
      </c>
      <c r="G29" s="189">
        <f t="shared" si="0"/>
        <v>40.5</v>
      </c>
      <c r="H29" s="152" t="str">
        <f t="shared" si="1"/>
        <v>D</v>
      </c>
      <c r="I29" s="152">
        <v>6.25</v>
      </c>
      <c r="J29" s="153">
        <v>3.5</v>
      </c>
      <c r="K29" s="153">
        <v>4</v>
      </c>
      <c r="L29" s="153">
        <v>46</v>
      </c>
      <c r="M29" s="21">
        <f t="shared" si="2"/>
        <v>59.75</v>
      </c>
      <c r="N29" s="153" t="str">
        <f t="shared" si="3"/>
        <v>C1</v>
      </c>
      <c r="O29" s="154">
        <v>23</v>
      </c>
      <c r="P29" s="187" t="s">
        <v>329</v>
      </c>
      <c r="Q29" s="153">
        <f>('RS- PA1'!E28/2)</f>
        <v>1.5</v>
      </c>
      <c r="R29" s="153">
        <v>3</v>
      </c>
      <c r="S29" s="153">
        <v>3.5</v>
      </c>
      <c r="T29" s="153">
        <v>26</v>
      </c>
      <c r="U29" s="21">
        <f t="shared" si="4"/>
        <v>34</v>
      </c>
      <c r="V29" s="153" t="str">
        <f t="shared" si="5"/>
        <v>D</v>
      </c>
      <c r="W29" s="153">
        <f>('RS- PA1'!F28/2)</f>
        <v>3</v>
      </c>
      <c r="X29" s="153">
        <v>2</v>
      </c>
      <c r="Y29" s="153">
        <v>4</v>
      </c>
      <c r="Z29" s="153">
        <v>14</v>
      </c>
      <c r="AA29" s="21">
        <f t="shared" si="6"/>
        <v>23</v>
      </c>
      <c r="AB29" s="153" t="str">
        <f t="shared" si="7"/>
        <v>E</v>
      </c>
      <c r="AC29" s="154">
        <v>23</v>
      </c>
      <c r="AD29" s="187" t="s">
        <v>329</v>
      </c>
      <c r="AE29" s="153">
        <f>('RS- PA1'!G28/2)</f>
        <v>7</v>
      </c>
      <c r="AF29" s="153">
        <v>2</v>
      </c>
      <c r="AG29" s="153">
        <v>4</v>
      </c>
      <c r="AH29" s="153">
        <v>25</v>
      </c>
      <c r="AI29" s="21">
        <f t="shared" si="14"/>
        <v>38</v>
      </c>
      <c r="AJ29" s="153" t="str">
        <f t="shared" si="9"/>
        <v>D</v>
      </c>
      <c r="AK29" s="188">
        <v>19</v>
      </c>
      <c r="AL29" s="21">
        <f t="shared" si="10"/>
        <v>19</v>
      </c>
      <c r="AM29" s="154">
        <v>23</v>
      </c>
      <c r="AN29" s="187" t="s">
        <v>329</v>
      </c>
      <c r="AO29" s="39">
        <v>5</v>
      </c>
      <c r="AP29" s="39">
        <v>14</v>
      </c>
      <c r="AQ29" s="198">
        <v>5</v>
      </c>
      <c r="AR29" s="243">
        <f t="shared" si="11"/>
        <v>214.25</v>
      </c>
      <c r="AS29" s="192">
        <f t="shared" si="12"/>
        <v>38.954545454545453</v>
      </c>
      <c r="AT29" s="153" t="str">
        <f t="shared" si="13"/>
        <v>D</v>
      </c>
      <c r="AU29" s="153">
        <v>78</v>
      </c>
    </row>
    <row r="30" spans="1:47" ht="15.75" customHeight="1" x14ac:dyDescent="0.25">
      <c r="A30" s="154">
        <v>24</v>
      </c>
      <c r="B30" s="187" t="s">
        <v>338</v>
      </c>
      <c r="C30" s="153">
        <v>4.75</v>
      </c>
      <c r="D30" s="153">
        <v>4</v>
      </c>
      <c r="E30" s="153">
        <v>4</v>
      </c>
      <c r="F30" s="152">
        <v>57</v>
      </c>
      <c r="G30" s="189">
        <f t="shared" si="0"/>
        <v>69.75</v>
      </c>
      <c r="H30" s="152" t="str">
        <f t="shared" si="1"/>
        <v>B2</v>
      </c>
      <c r="I30" s="152">
        <v>4.75</v>
      </c>
      <c r="J30" s="153">
        <v>4</v>
      </c>
      <c r="K30" s="153">
        <v>4.5</v>
      </c>
      <c r="L30" s="153">
        <v>33</v>
      </c>
      <c r="M30" s="21">
        <f t="shared" si="2"/>
        <v>46.25</v>
      </c>
      <c r="N30" s="153" t="str">
        <f t="shared" si="3"/>
        <v>C2</v>
      </c>
      <c r="O30" s="154">
        <v>24</v>
      </c>
      <c r="P30" s="187" t="s">
        <v>338</v>
      </c>
      <c r="Q30" s="153">
        <f>('RS- PA1'!E29/2)</f>
        <v>4</v>
      </c>
      <c r="R30" s="153">
        <v>3</v>
      </c>
      <c r="S30" s="153">
        <v>3</v>
      </c>
      <c r="T30" s="153">
        <v>29.5</v>
      </c>
      <c r="U30" s="21">
        <f t="shared" si="4"/>
        <v>39.5</v>
      </c>
      <c r="V30" s="153" t="str">
        <f t="shared" si="5"/>
        <v>D</v>
      </c>
      <c r="W30" s="153">
        <f>('RS- PA1'!F29/2)</f>
        <v>2</v>
      </c>
      <c r="X30" s="153">
        <v>2</v>
      </c>
      <c r="Y30" s="153">
        <v>4</v>
      </c>
      <c r="Z30" s="153">
        <v>15</v>
      </c>
      <c r="AA30" s="21">
        <f t="shared" si="6"/>
        <v>23</v>
      </c>
      <c r="AB30" s="153" t="str">
        <f t="shared" si="7"/>
        <v>E</v>
      </c>
      <c r="AC30" s="154">
        <v>24</v>
      </c>
      <c r="AD30" s="187" t="s">
        <v>338</v>
      </c>
      <c r="AE30" s="153">
        <f>('RS- PA1'!G29/2)</f>
        <v>4</v>
      </c>
      <c r="AF30" s="153">
        <v>2</v>
      </c>
      <c r="AG30" s="153">
        <v>4</v>
      </c>
      <c r="AH30" s="153">
        <v>26</v>
      </c>
      <c r="AI30" s="21">
        <f t="shared" si="14"/>
        <v>36</v>
      </c>
      <c r="AJ30" s="153" t="str">
        <f t="shared" si="9"/>
        <v>D</v>
      </c>
      <c r="AK30" s="188">
        <v>24</v>
      </c>
      <c r="AL30" s="21">
        <f t="shared" si="10"/>
        <v>24</v>
      </c>
      <c r="AM30" s="154">
        <v>24</v>
      </c>
      <c r="AN30" s="187" t="s">
        <v>338</v>
      </c>
      <c r="AO30" s="198">
        <v>6.5</v>
      </c>
      <c r="AP30" s="39">
        <v>24.5</v>
      </c>
      <c r="AQ30" s="198">
        <v>28.5</v>
      </c>
      <c r="AR30" s="243">
        <f t="shared" si="11"/>
        <v>238.5</v>
      </c>
      <c r="AS30" s="192">
        <f t="shared" si="12"/>
        <v>43.363636363636367</v>
      </c>
      <c r="AT30" s="153" t="str">
        <f t="shared" si="13"/>
        <v>C2</v>
      </c>
      <c r="AU30" s="153">
        <v>71</v>
      </c>
    </row>
    <row r="31" spans="1:47" ht="15.75" customHeight="1" x14ac:dyDescent="0.25">
      <c r="A31" s="154">
        <v>26</v>
      </c>
      <c r="B31" s="187" t="s">
        <v>355</v>
      </c>
      <c r="C31" s="153">
        <v>3.5</v>
      </c>
      <c r="D31" s="153">
        <v>3.5</v>
      </c>
      <c r="E31" s="153">
        <v>3.5</v>
      </c>
      <c r="F31" s="152">
        <v>41.5</v>
      </c>
      <c r="G31" s="189">
        <f>SUM(C31:F31)</f>
        <v>52</v>
      </c>
      <c r="H31" s="152" t="str">
        <f>IF(G31&gt;=91,"A1",IF(G31&gt;=81,"A2",IF(G31&gt;=71,"B1",IF(G31&gt;=61,"B2",IF(G31&gt;=51,"C1",IF(G31&gt;=41,"C2",IF(G31&gt;=33,"D","E")))))))</f>
        <v>C1</v>
      </c>
      <c r="I31" s="152">
        <v>5.25</v>
      </c>
      <c r="J31" s="153">
        <v>3</v>
      </c>
      <c r="K31" s="153">
        <v>3</v>
      </c>
      <c r="L31" s="153">
        <v>34.5</v>
      </c>
      <c r="M31" s="21">
        <f>SUM(I31:L31)</f>
        <v>45.75</v>
      </c>
      <c r="N31" s="153" t="str">
        <f t="shared" si="3"/>
        <v>C2</v>
      </c>
      <c r="O31" s="154">
        <v>26</v>
      </c>
      <c r="P31" s="187" t="s">
        <v>355</v>
      </c>
      <c r="Q31" s="153">
        <f>('RS- PA1'!E31/2)</f>
        <v>5</v>
      </c>
      <c r="R31" s="153">
        <v>2.5</v>
      </c>
      <c r="S31" s="153">
        <v>2.5</v>
      </c>
      <c r="T31" s="153">
        <v>20</v>
      </c>
      <c r="U31" s="21">
        <f t="shared" si="4"/>
        <v>30</v>
      </c>
      <c r="V31" s="153" t="str">
        <f t="shared" si="5"/>
        <v>E</v>
      </c>
      <c r="W31" s="153">
        <f>('RS- PA1'!F31/2)</f>
        <v>3.5</v>
      </c>
      <c r="X31" s="153">
        <v>2</v>
      </c>
      <c r="Y31" s="153">
        <v>2</v>
      </c>
      <c r="Z31" s="153">
        <v>14.5</v>
      </c>
      <c r="AA31" s="21">
        <f>SUM(W31:Z31)</f>
        <v>22</v>
      </c>
      <c r="AB31" s="153" t="str">
        <f>IF(AA31&gt;=91,"A1",IF(AA31&gt;=81,"A2",IF(AA31&gt;=71,"B1",IF(AA31&gt;=61,"B2",IF(AA31&gt;=51,"C1",IF(AA31&gt;=41,"C2",IF(AA31&gt;=33,"D","E")))))))</f>
        <v>E</v>
      </c>
      <c r="AC31" s="154">
        <v>26</v>
      </c>
      <c r="AD31" s="187" t="s">
        <v>355</v>
      </c>
      <c r="AE31" s="153">
        <f>('RS- PA1'!G31/2)</f>
        <v>4.25</v>
      </c>
      <c r="AF31" s="153">
        <v>2</v>
      </c>
      <c r="AG31" s="153">
        <v>2</v>
      </c>
      <c r="AH31" s="153">
        <v>14</v>
      </c>
      <c r="AI31" s="21">
        <f t="shared" si="14"/>
        <v>22.25</v>
      </c>
      <c r="AJ31" s="153" t="str">
        <f>IF(AI31&gt;=91,"A1",IF(AI31&gt;=81,"A2",IF(AI31&gt;=71,"B1",IF(AI31&gt;=61,"B2",IF(AI31&gt;=51,"C1",IF(AI31&gt;=41,"C2",IF(AI31&gt;=33,"D","E")))))))</f>
        <v>E</v>
      </c>
      <c r="AK31" s="188">
        <v>21.5</v>
      </c>
      <c r="AL31" s="21">
        <f>SUM(AK31:AK31)</f>
        <v>21.5</v>
      </c>
      <c r="AM31" s="154">
        <v>26</v>
      </c>
      <c r="AN31" s="187" t="s">
        <v>355</v>
      </c>
      <c r="AO31" s="198">
        <v>8.5</v>
      </c>
      <c r="AP31" s="39">
        <v>10.5</v>
      </c>
      <c r="AQ31" s="198">
        <v>11</v>
      </c>
      <c r="AR31" s="243">
        <f>(G31+M31+U31+AA31+AI31+AL31)</f>
        <v>193.5</v>
      </c>
      <c r="AS31" s="192">
        <f>(AR31/550)*100</f>
        <v>35.18181818181818</v>
      </c>
      <c r="AT31" s="153" t="str">
        <f>IF(AS31&gt;=91,"A1",IF(AS31&gt;=81,"A2",IF(AS31&gt;=71,"B1",IF(AS31&gt;=61,"B2",IF(AS31&gt;=51,"C1",IF(AS31&gt;=41,"C2",IF(AS31&gt;=33,"D","E")))))))</f>
        <v>D</v>
      </c>
      <c r="AU31" s="153">
        <v>72</v>
      </c>
    </row>
    <row r="32" spans="1:47" ht="15.75" customHeight="1" x14ac:dyDescent="0.25">
      <c r="A32" s="154">
        <v>27</v>
      </c>
      <c r="B32" s="187" t="s">
        <v>365</v>
      </c>
      <c r="C32" s="153">
        <v>2</v>
      </c>
      <c r="D32" s="153">
        <v>3.5</v>
      </c>
      <c r="E32" s="153">
        <v>3.5</v>
      </c>
      <c r="F32" s="152">
        <v>35.5</v>
      </c>
      <c r="G32" s="189">
        <f>SUM(C32:F32)</f>
        <v>44.5</v>
      </c>
      <c r="H32" s="152" t="str">
        <f>IF(G32&gt;=91,"A1",IF(G32&gt;=81,"A2",IF(G32&gt;=71,"B1",IF(G32&gt;=61,"B2",IF(G32&gt;=51,"C1",IF(G32&gt;=41,"C2",IF(G32&gt;=33,"D","E")))))))</f>
        <v>C2</v>
      </c>
      <c r="I32" s="152">
        <v>4.75</v>
      </c>
      <c r="J32" s="153">
        <v>3</v>
      </c>
      <c r="K32" s="153">
        <v>3</v>
      </c>
      <c r="L32" s="153">
        <v>30</v>
      </c>
      <c r="M32" s="21">
        <f>SUM(I32:L32)</f>
        <v>40.75</v>
      </c>
      <c r="N32" s="153" t="str">
        <f t="shared" si="3"/>
        <v>D</v>
      </c>
      <c r="O32" s="154">
        <v>27</v>
      </c>
      <c r="P32" s="187" t="s">
        <v>365</v>
      </c>
      <c r="Q32" s="153">
        <f>('RS- PA1'!E32/2)</f>
        <v>1.5</v>
      </c>
      <c r="R32" s="153">
        <v>2.5</v>
      </c>
      <c r="S32" s="153">
        <v>2.5</v>
      </c>
      <c r="T32" s="153">
        <v>28</v>
      </c>
      <c r="U32" s="21">
        <f t="shared" si="4"/>
        <v>34.5</v>
      </c>
      <c r="V32" s="153" t="str">
        <f t="shared" si="5"/>
        <v>D</v>
      </c>
      <c r="W32" s="153">
        <f>('RS- PA1'!F32/2)</f>
        <v>3</v>
      </c>
      <c r="X32" s="153">
        <v>2</v>
      </c>
      <c r="Y32" s="153">
        <v>2</v>
      </c>
      <c r="Z32" s="153">
        <v>13</v>
      </c>
      <c r="AA32" s="21">
        <f>SUM(W32:Z32)</f>
        <v>20</v>
      </c>
      <c r="AB32" s="153" t="str">
        <f>IF(AA32&gt;=91,"A1",IF(AA32&gt;=81,"A2",IF(AA32&gt;=71,"B1",IF(AA32&gt;=61,"B2",IF(AA32&gt;=51,"C1",IF(AA32&gt;=41,"C2",IF(AA32&gt;=33,"D","E")))))))</f>
        <v>E</v>
      </c>
      <c r="AC32" s="154">
        <v>27</v>
      </c>
      <c r="AD32" s="187" t="s">
        <v>365</v>
      </c>
      <c r="AE32" s="153">
        <f>('RS- PA1'!G32/2)</f>
        <v>4.75</v>
      </c>
      <c r="AF32" s="153">
        <v>2</v>
      </c>
      <c r="AG32" s="153">
        <v>2</v>
      </c>
      <c r="AH32" s="153">
        <v>24</v>
      </c>
      <c r="AI32" s="21">
        <f t="shared" si="14"/>
        <v>32.75</v>
      </c>
      <c r="AJ32" s="153" t="str">
        <f>IF(AI32&gt;=91,"A1",IF(AI32&gt;=81,"A2",IF(AI32&gt;=71,"B1",IF(AI32&gt;=61,"B2",IF(AI32&gt;=51,"C1",IF(AI32&gt;=41,"C2",IF(AI32&gt;=33,"D","E")))))))</f>
        <v>E</v>
      </c>
      <c r="AK32" s="188">
        <v>19.5</v>
      </c>
      <c r="AL32" s="21">
        <f>SUM(AK32:AK32)</f>
        <v>19.5</v>
      </c>
      <c r="AM32" s="154">
        <v>27</v>
      </c>
      <c r="AN32" s="187" t="s">
        <v>365</v>
      </c>
      <c r="AO32" s="198">
        <v>5.5</v>
      </c>
      <c r="AP32" s="39">
        <v>17</v>
      </c>
      <c r="AQ32" s="198">
        <v>22</v>
      </c>
      <c r="AR32" s="243">
        <f>(G32+M32+U32+AA32+AI32+AL32)</f>
        <v>192</v>
      </c>
      <c r="AS32" s="192">
        <f>(AR32/550)*100</f>
        <v>34.909090909090914</v>
      </c>
      <c r="AT32" s="153" t="str">
        <f>IF(AS32&gt;=91,"A1",IF(AS32&gt;=81,"A2",IF(AS32&gt;=71,"B1",IF(AS32&gt;=61,"B2",IF(AS32&gt;=51,"C1",IF(AS32&gt;=41,"C2",IF(AS32&gt;=33,"D","E")))))))</f>
        <v>D</v>
      </c>
      <c r="AU32" s="153">
        <v>78</v>
      </c>
    </row>
    <row r="33" spans="1:47" ht="15.75" customHeight="1" x14ac:dyDescent="0.25">
      <c r="A33" s="154">
        <v>28</v>
      </c>
      <c r="B33" s="187" t="s">
        <v>374</v>
      </c>
      <c r="C33" s="153">
        <v>7.25</v>
      </c>
      <c r="D33" s="153">
        <v>5</v>
      </c>
      <c r="E33" s="153">
        <v>5</v>
      </c>
      <c r="F33" s="152">
        <v>66</v>
      </c>
      <c r="G33" s="189">
        <f>SUM(C33:F33)</f>
        <v>83.25</v>
      </c>
      <c r="H33" s="152" t="str">
        <f>IF(G33&gt;=91,"A1",IF(G33&gt;=81,"A2",IF(G33&gt;=71,"B1",IF(G33&gt;=61,"B2",IF(G33&gt;=51,"C1",IF(G33&gt;=41,"C2",IF(G33&gt;=33,"D","E")))))))</f>
        <v>A2</v>
      </c>
      <c r="I33" s="152">
        <v>8</v>
      </c>
      <c r="J33" s="153">
        <v>5</v>
      </c>
      <c r="K33" s="153">
        <v>5</v>
      </c>
      <c r="L33" s="153">
        <v>55.5</v>
      </c>
      <c r="M33" s="21">
        <f>SUM(I33:L33)</f>
        <v>73.5</v>
      </c>
      <c r="N33" s="153" t="str">
        <f t="shared" si="3"/>
        <v>B1</v>
      </c>
      <c r="O33" s="154">
        <v>28</v>
      </c>
      <c r="P33" s="187" t="s">
        <v>374</v>
      </c>
      <c r="Q33" s="153">
        <f>('RS- PA1'!E33/2)</f>
        <v>8</v>
      </c>
      <c r="R33" s="153">
        <v>4.5</v>
      </c>
      <c r="S33" s="153">
        <v>4.5</v>
      </c>
      <c r="T33" s="153">
        <v>58.5</v>
      </c>
      <c r="U33" s="21">
        <f t="shared" si="4"/>
        <v>75.5</v>
      </c>
      <c r="V33" s="153" t="str">
        <f t="shared" si="5"/>
        <v>B1</v>
      </c>
      <c r="W33" s="153">
        <f>('RS- PA1'!F33/2)</f>
        <v>4.5</v>
      </c>
      <c r="X33" s="153">
        <v>4</v>
      </c>
      <c r="Y33" s="153">
        <v>4</v>
      </c>
      <c r="Z33" s="153">
        <v>41</v>
      </c>
      <c r="AA33" s="21">
        <f>SUM(W33:Z33)</f>
        <v>53.5</v>
      </c>
      <c r="AB33" s="153" t="str">
        <f>IF(AA33&gt;=91,"A1",IF(AA33&gt;=81,"A2",IF(AA33&gt;=71,"B1",IF(AA33&gt;=61,"B2",IF(AA33&gt;=51,"C1",IF(AA33&gt;=41,"C2",IF(AA33&gt;=33,"D","E")))))))</f>
        <v>C1</v>
      </c>
      <c r="AC33" s="154">
        <v>28</v>
      </c>
      <c r="AD33" s="187" t="s">
        <v>374</v>
      </c>
      <c r="AE33" s="153">
        <f>('RS- PA1'!G33/2)</f>
        <v>8.25</v>
      </c>
      <c r="AF33" s="153">
        <v>4</v>
      </c>
      <c r="AG33" s="153">
        <v>4</v>
      </c>
      <c r="AH33" s="153">
        <v>48</v>
      </c>
      <c r="AI33" s="21">
        <f t="shared" si="14"/>
        <v>64.25</v>
      </c>
      <c r="AJ33" s="153" t="str">
        <f>IF(AI33&gt;=91,"A1",IF(AI33&gt;=81,"A2",IF(AI33&gt;=71,"B1",IF(AI33&gt;=61,"B2",IF(AI33&gt;=51,"C1",IF(AI33&gt;=41,"C2",IF(AI33&gt;=33,"D","E")))))))</f>
        <v>B2</v>
      </c>
      <c r="AK33" s="188">
        <v>47</v>
      </c>
      <c r="AL33" s="21">
        <f>SUM(AK33:AK33)</f>
        <v>47</v>
      </c>
      <c r="AM33" s="154">
        <v>28</v>
      </c>
      <c r="AN33" s="187" t="s">
        <v>374</v>
      </c>
      <c r="AO33" s="198">
        <v>9</v>
      </c>
      <c r="AP33" s="39">
        <v>27</v>
      </c>
      <c r="AQ33" s="198">
        <v>44.5</v>
      </c>
      <c r="AR33" s="243">
        <f>(G33+M33+U33+AA33+AI33+AL33)</f>
        <v>397</v>
      </c>
      <c r="AS33" s="192">
        <f>(AR33/550)*100</f>
        <v>72.181818181818187</v>
      </c>
      <c r="AT33" s="153" t="str">
        <f>IF(AS33&gt;=91,"A1",IF(AS33&gt;=81,"A2",IF(AS33&gt;=71,"B1",IF(AS33&gt;=61,"B2",IF(AS33&gt;=51,"C1",IF(AS33&gt;=41,"C2",IF(AS33&gt;=33,"D","E")))))))</f>
        <v>B1</v>
      </c>
      <c r="AU33" s="153">
        <v>86</v>
      </c>
    </row>
    <row r="34" spans="1:47" ht="15.75" customHeight="1" x14ac:dyDescent="0.25">
      <c r="A34" s="210">
        <v>29</v>
      </c>
      <c r="B34" s="211" t="s">
        <v>385</v>
      </c>
      <c r="C34" s="212">
        <v>5.5</v>
      </c>
      <c r="D34" s="212">
        <v>4</v>
      </c>
      <c r="E34" s="212">
        <v>4</v>
      </c>
      <c r="F34" s="213">
        <v>52.5</v>
      </c>
      <c r="G34" s="214">
        <f>SUM(C34:F34)</f>
        <v>66</v>
      </c>
      <c r="H34" s="213" t="str">
        <f>IF(G34&gt;=91,"A1",IF(G34&gt;=81,"A2",IF(G34&gt;=71,"B1",IF(G34&gt;=61,"B2",IF(G34&gt;=51,"C1",IF(G34&gt;=41,"C2",IF(G34&gt;=33,"D","E")))))))</f>
        <v>B2</v>
      </c>
      <c r="I34" s="213">
        <v>6.5</v>
      </c>
      <c r="J34" s="212">
        <v>4.5</v>
      </c>
      <c r="K34" s="212">
        <v>4</v>
      </c>
      <c r="L34" s="212">
        <v>49</v>
      </c>
      <c r="M34" s="215">
        <f>SUM(I34:L34)</f>
        <v>64</v>
      </c>
      <c r="N34" s="212" t="str">
        <f t="shared" si="3"/>
        <v>B2</v>
      </c>
      <c r="O34" s="210">
        <v>29</v>
      </c>
      <c r="P34" s="211" t="s">
        <v>385</v>
      </c>
      <c r="Q34" s="212">
        <f>('RS- PA1'!E34/2)</f>
        <v>5</v>
      </c>
      <c r="R34" s="212">
        <v>3.5</v>
      </c>
      <c r="S34" s="212">
        <v>4</v>
      </c>
      <c r="T34" s="212">
        <v>38</v>
      </c>
      <c r="U34" s="215">
        <f t="shared" si="4"/>
        <v>50.5</v>
      </c>
      <c r="V34" s="212" t="str">
        <f t="shared" si="5"/>
        <v>C2</v>
      </c>
      <c r="W34" s="212">
        <f>('RS- PA1'!F34/2)</f>
        <v>7.5</v>
      </c>
      <c r="X34" s="212">
        <v>4</v>
      </c>
      <c r="Y34" s="212">
        <v>4</v>
      </c>
      <c r="Z34" s="212">
        <v>42.5</v>
      </c>
      <c r="AA34" s="215">
        <f>SUM(W34:Z34)</f>
        <v>58</v>
      </c>
      <c r="AB34" s="212" t="str">
        <f>IF(AA34&gt;=91,"A1",IF(AA34&gt;=81,"A2",IF(AA34&gt;=71,"B1",IF(AA34&gt;=61,"B2",IF(AA34&gt;=51,"C1",IF(AA34&gt;=41,"C2",IF(AA34&gt;=33,"D","E")))))))</f>
        <v>C1</v>
      </c>
      <c r="AC34" s="210">
        <v>29</v>
      </c>
      <c r="AD34" s="211" t="s">
        <v>385</v>
      </c>
      <c r="AE34" s="212">
        <f>('RS- PA1'!G34/2)</f>
        <v>5.5</v>
      </c>
      <c r="AF34" s="212">
        <v>4</v>
      </c>
      <c r="AG34" s="212">
        <v>4</v>
      </c>
      <c r="AH34" s="212">
        <v>39.5</v>
      </c>
      <c r="AI34" s="215">
        <f t="shared" si="14"/>
        <v>53</v>
      </c>
      <c r="AJ34" s="212" t="str">
        <f>IF(AI34&gt;=91,"A1",IF(AI34&gt;=81,"A2",IF(AI34&gt;=71,"B1",IF(AI34&gt;=61,"B2",IF(AI34&gt;=51,"C1",IF(AI34&gt;=41,"C2",IF(AI34&gt;=33,"D","E")))))))</f>
        <v>C1</v>
      </c>
      <c r="AK34" s="216">
        <v>36.5</v>
      </c>
      <c r="AL34" s="215">
        <f>SUM(AK34:AK34)</f>
        <v>36.5</v>
      </c>
      <c r="AM34" s="154">
        <v>29</v>
      </c>
      <c r="AN34" s="187" t="s">
        <v>385</v>
      </c>
      <c r="AO34" s="198">
        <v>7.5</v>
      </c>
      <c r="AP34" s="198">
        <v>29</v>
      </c>
      <c r="AQ34" s="198">
        <v>15</v>
      </c>
      <c r="AR34" s="243">
        <f>(G34+M34+U34+AA34+AI34+AL34)</f>
        <v>328</v>
      </c>
      <c r="AS34" s="192">
        <f>(AR34/550)*100</f>
        <v>59.636363636363633</v>
      </c>
      <c r="AT34" s="153" t="str">
        <f>IF(AS34&gt;=91,"A1",IF(AS34&gt;=81,"A2",IF(AS34&gt;=71,"B1",IF(AS34&gt;=61,"B2",IF(AS34&gt;=51,"C1",IF(AS34&gt;=41,"C2",IF(AS34&gt;=33,"D","E")))))))</f>
        <v>C1</v>
      </c>
      <c r="AU34" s="153">
        <v>90</v>
      </c>
    </row>
    <row r="35" spans="1:47" ht="15.75" customHeight="1" x14ac:dyDescent="0.25">
      <c r="A35" s="217"/>
      <c r="B35" s="218"/>
      <c r="C35" s="219"/>
      <c r="D35" s="220"/>
      <c r="E35" s="220"/>
      <c r="F35" s="219"/>
      <c r="G35" s="221"/>
      <c r="H35" s="219"/>
      <c r="I35" s="219"/>
      <c r="J35" s="220"/>
      <c r="K35" s="220"/>
      <c r="L35" s="220"/>
      <c r="M35" s="222"/>
      <c r="N35" s="220"/>
      <c r="O35" s="217"/>
      <c r="P35" s="218"/>
      <c r="Q35" s="220"/>
      <c r="R35" s="220"/>
      <c r="S35" s="220"/>
      <c r="T35" s="220"/>
      <c r="U35" s="222"/>
      <c r="V35" s="220"/>
      <c r="W35" s="220"/>
      <c r="X35" s="220"/>
      <c r="Y35" s="220"/>
      <c r="Z35" s="220"/>
      <c r="AA35" s="222"/>
      <c r="AB35" s="220"/>
      <c r="AC35" s="217"/>
      <c r="AD35" s="218"/>
      <c r="AE35" s="220"/>
      <c r="AF35" s="220"/>
      <c r="AG35" s="220"/>
      <c r="AH35" s="220"/>
      <c r="AI35" s="222"/>
      <c r="AJ35" s="220"/>
      <c r="AK35" s="223"/>
      <c r="AL35" s="222"/>
      <c r="AM35" s="217"/>
      <c r="AN35" s="218"/>
      <c r="AO35" s="220"/>
      <c r="AP35" s="220"/>
      <c r="AQ35" s="220"/>
      <c r="AR35" s="224"/>
      <c r="AS35" s="222"/>
      <c r="AT35" s="220"/>
      <c r="AU35" s="225"/>
    </row>
    <row r="36" spans="1:47" ht="15.75" customHeight="1" x14ac:dyDescent="0.25">
      <c r="A36" s="199"/>
      <c r="B36" s="200"/>
      <c r="C36" s="199"/>
      <c r="D36" s="199"/>
      <c r="E36" s="199"/>
      <c r="F36" s="199"/>
      <c r="G36" s="199"/>
      <c r="H36" s="201"/>
      <c r="I36" s="202"/>
      <c r="O36" s="199"/>
      <c r="P36" s="200"/>
      <c r="AC36" s="199"/>
      <c r="AD36" s="200"/>
      <c r="AM36" s="199"/>
      <c r="AN36" s="200"/>
    </row>
    <row r="37" spans="1:47" ht="15.75" customHeight="1" x14ac:dyDescent="0.25">
      <c r="A37" s="199"/>
      <c r="B37" s="200"/>
      <c r="C37" s="199"/>
      <c r="D37" s="199"/>
      <c r="E37" s="199"/>
      <c r="F37" s="199"/>
      <c r="G37" s="199"/>
      <c r="H37" s="201"/>
      <c r="I37" s="202"/>
      <c r="O37" s="199"/>
      <c r="P37" s="200"/>
      <c r="AC37" s="199"/>
      <c r="AD37" s="200"/>
      <c r="AM37" s="199"/>
      <c r="AN37" s="200"/>
    </row>
    <row r="38" spans="1:47" ht="15.75" customHeight="1" x14ac:dyDescent="0.25">
      <c r="A38" s="199"/>
      <c r="B38" s="200"/>
      <c r="C38" s="199"/>
      <c r="D38" s="199"/>
      <c r="E38" s="199"/>
      <c r="F38" s="199"/>
      <c r="G38" s="199"/>
      <c r="H38" s="201"/>
      <c r="I38" s="202"/>
      <c r="O38" s="199"/>
      <c r="P38" s="200"/>
      <c r="AC38" s="199"/>
      <c r="AD38" s="200"/>
      <c r="AM38" s="199"/>
      <c r="AN38" s="200"/>
    </row>
    <row r="39" spans="1:47" ht="15.75" customHeight="1" x14ac:dyDescent="0.25">
      <c r="A39" s="199"/>
      <c r="B39" s="200"/>
      <c r="C39" s="199"/>
      <c r="D39" s="199"/>
      <c r="E39" s="199"/>
      <c r="F39" s="199"/>
      <c r="G39" s="199"/>
      <c r="H39" s="201"/>
      <c r="I39" s="202"/>
      <c r="O39" s="199"/>
      <c r="P39" s="200"/>
      <c r="AC39" s="199"/>
      <c r="AD39" s="200"/>
      <c r="AM39" s="199"/>
      <c r="AN39" s="200"/>
    </row>
    <row r="40" spans="1:47" ht="15.75" customHeight="1" x14ac:dyDescent="0.25">
      <c r="A40" s="199"/>
      <c r="B40" s="200"/>
      <c r="C40" s="199"/>
      <c r="D40" s="199"/>
      <c r="E40" s="199"/>
      <c r="F40" s="199"/>
      <c r="G40" s="199"/>
      <c r="H40" s="201"/>
      <c r="I40" s="202"/>
      <c r="O40" s="199"/>
      <c r="P40" s="200"/>
      <c r="AC40" s="199"/>
      <c r="AD40" s="200"/>
      <c r="AM40" s="199"/>
      <c r="AN40" s="200"/>
    </row>
    <row r="41" spans="1:47" ht="15.75" customHeight="1" x14ac:dyDescent="0.25">
      <c r="A41" s="199"/>
      <c r="B41" s="200"/>
      <c r="C41" s="199"/>
      <c r="D41" s="199"/>
      <c r="E41" s="199"/>
      <c r="F41" s="199"/>
      <c r="G41" s="199"/>
      <c r="H41" s="201"/>
      <c r="I41" s="202"/>
      <c r="O41" s="199"/>
      <c r="P41" s="200"/>
      <c r="AC41" s="199"/>
      <c r="AD41" s="200"/>
      <c r="AM41" s="199"/>
      <c r="AN41" s="200"/>
    </row>
    <row r="42" spans="1:47" ht="15.75" customHeight="1" x14ac:dyDescent="0.25">
      <c r="A42" s="199"/>
      <c r="B42" s="200"/>
      <c r="C42" s="199"/>
      <c r="D42" s="199"/>
      <c r="E42" s="199"/>
      <c r="F42" s="199"/>
      <c r="G42" s="199"/>
      <c r="H42" s="201"/>
      <c r="I42" s="202"/>
      <c r="O42" s="199"/>
      <c r="P42" s="200"/>
      <c r="AC42" s="199"/>
      <c r="AD42" s="200"/>
      <c r="AM42" s="199"/>
      <c r="AN42" s="200"/>
    </row>
    <row r="43" spans="1:47" ht="15.75" customHeight="1" x14ac:dyDescent="0.25">
      <c r="A43" s="199"/>
      <c r="B43" s="200"/>
      <c r="C43" s="199"/>
      <c r="D43" s="199"/>
      <c r="E43" s="199"/>
      <c r="F43" s="199"/>
      <c r="G43" s="199"/>
      <c r="H43" s="201"/>
      <c r="I43" s="202"/>
      <c r="O43" s="199"/>
      <c r="P43" s="200"/>
      <c r="AC43" s="199"/>
      <c r="AD43" s="200"/>
      <c r="AM43" s="199"/>
      <c r="AN43" s="200"/>
    </row>
    <row r="44" spans="1:47" ht="15.75" customHeight="1" x14ac:dyDescent="0.25">
      <c r="A44" s="199"/>
      <c r="B44" s="200"/>
      <c r="C44" s="199"/>
      <c r="D44" s="199"/>
      <c r="E44" s="199"/>
      <c r="F44" s="199"/>
      <c r="G44" s="199"/>
      <c r="H44" s="201"/>
      <c r="I44" s="202"/>
      <c r="O44" s="199"/>
      <c r="P44" s="200"/>
      <c r="AC44" s="199"/>
      <c r="AD44" s="200"/>
      <c r="AM44" s="199"/>
      <c r="AN44" s="200"/>
    </row>
    <row r="45" spans="1:47" x14ac:dyDescent="0.25">
      <c r="A45" s="199"/>
      <c r="B45" s="200"/>
      <c r="C45" s="199"/>
      <c r="D45" s="199"/>
      <c r="E45" s="199"/>
      <c r="F45" s="199"/>
      <c r="G45" s="199"/>
      <c r="H45" s="201"/>
      <c r="I45" s="202"/>
      <c r="O45" s="199"/>
      <c r="P45" s="200"/>
      <c r="AC45" s="199"/>
      <c r="AD45" s="200"/>
      <c r="AM45" s="199"/>
      <c r="AN45" s="200"/>
    </row>
    <row r="46" spans="1:47" x14ac:dyDescent="0.25">
      <c r="A46" s="199"/>
      <c r="B46" s="200"/>
      <c r="C46" s="199"/>
      <c r="D46" s="199"/>
      <c r="E46" s="199"/>
      <c r="F46" s="199"/>
      <c r="G46" s="199"/>
      <c r="H46" s="201"/>
      <c r="I46" s="202"/>
      <c r="O46" s="199"/>
      <c r="P46" s="200"/>
      <c r="AC46" s="199"/>
      <c r="AD46" s="200"/>
      <c r="AM46" s="199"/>
      <c r="AN46" s="200"/>
    </row>
    <row r="47" spans="1:47" x14ac:dyDescent="0.25">
      <c r="A47" s="199"/>
      <c r="B47" s="200"/>
      <c r="C47" s="199"/>
      <c r="D47" s="199"/>
      <c r="E47" s="199"/>
      <c r="F47" s="199"/>
      <c r="G47" s="199"/>
      <c r="H47" s="201"/>
      <c r="I47" s="202"/>
      <c r="O47" s="199"/>
      <c r="P47" s="200"/>
      <c r="AC47" s="199"/>
      <c r="AD47" s="200"/>
      <c r="AM47" s="199"/>
      <c r="AN47" s="200"/>
    </row>
    <row r="48" spans="1:47" x14ac:dyDescent="0.25">
      <c r="A48" s="199"/>
      <c r="B48" s="200"/>
      <c r="C48" s="199"/>
      <c r="D48" s="199"/>
      <c r="E48" s="199"/>
      <c r="F48" s="199"/>
      <c r="G48" s="199"/>
      <c r="H48" s="201"/>
      <c r="I48" s="202"/>
      <c r="O48" s="199"/>
      <c r="P48" s="200"/>
      <c r="AC48" s="199"/>
      <c r="AD48" s="200"/>
      <c r="AM48" s="199"/>
      <c r="AN48" s="200"/>
    </row>
    <row r="49" spans="1:40" x14ac:dyDescent="0.25">
      <c r="A49" s="199"/>
      <c r="B49" s="200"/>
      <c r="C49" s="199"/>
      <c r="D49" s="199"/>
      <c r="E49" s="199"/>
      <c r="F49" s="199"/>
      <c r="G49" s="199"/>
      <c r="H49" s="201"/>
      <c r="I49" s="202"/>
      <c r="O49" s="199"/>
      <c r="P49" s="200"/>
      <c r="AC49" s="199"/>
      <c r="AD49" s="200"/>
      <c r="AM49" s="199"/>
      <c r="AN49" s="200"/>
    </row>
    <row r="50" spans="1:40" x14ac:dyDescent="0.25">
      <c r="A50" s="199"/>
      <c r="B50" s="200"/>
      <c r="C50" s="199"/>
      <c r="D50" s="199"/>
      <c r="E50" s="199"/>
      <c r="F50" s="199"/>
      <c r="G50" s="199"/>
      <c r="H50" s="201"/>
      <c r="I50" s="202"/>
      <c r="O50" s="199"/>
      <c r="P50" s="200"/>
      <c r="AC50" s="199"/>
      <c r="AD50" s="200"/>
      <c r="AM50" s="199"/>
      <c r="AN50" s="200"/>
    </row>
    <row r="51" spans="1:40" x14ac:dyDescent="0.25">
      <c r="A51" s="199"/>
      <c r="B51" s="200"/>
      <c r="C51" s="199"/>
      <c r="D51" s="199"/>
      <c r="E51" s="199"/>
      <c r="F51" s="199"/>
      <c r="G51" s="199"/>
      <c r="H51" s="201"/>
      <c r="I51" s="202"/>
      <c r="O51" s="199"/>
      <c r="P51" s="200"/>
      <c r="AC51" s="199"/>
      <c r="AD51" s="200"/>
      <c r="AM51" s="199"/>
      <c r="AN51" s="200"/>
    </row>
    <row r="52" spans="1:40" x14ac:dyDescent="0.25">
      <c r="A52" s="199"/>
      <c r="B52" s="200"/>
      <c r="C52" s="199"/>
      <c r="D52" s="199"/>
      <c r="E52" s="199"/>
      <c r="F52" s="199"/>
      <c r="G52" s="199"/>
      <c r="H52" s="201"/>
      <c r="I52" s="202"/>
      <c r="O52" s="199"/>
      <c r="P52" s="200"/>
      <c r="AC52" s="199"/>
      <c r="AD52" s="200"/>
      <c r="AM52" s="199"/>
      <c r="AN52" s="200"/>
    </row>
    <row r="53" spans="1:40" x14ac:dyDescent="0.25">
      <c r="A53" s="199"/>
      <c r="B53" s="200"/>
      <c r="C53" s="199"/>
      <c r="D53" s="199"/>
      <c r="E53" s="199"/>
      <c r="F53" s="199"/>
      <c r="G53" s="199"/>
      <c r="H53" s="201"/>
      <c r="I53" s="202"/>
      <c r="O53" s="199"/>
      <c r="P53" s="200"/>
      <c r="AC53" s="199"/>
      <c r="AD53" s="200"/>
      <c r="AM53" s="199"/>
      <c r="AN53" s="200"/>
    </row>
    <row r="54" spans="1:40" x14ac:dyDescent="0.25">
      <c r="A54" s="199"/>
      <c r="B54" s="200"/>
      <c r="C54" s="199"/>
      <c r="D54" s="199"/>
      <c r="E54" s="199"/>
      <c r="F54" s="199"/>
      <c r="G54" s="199"/>
      <c r="H54" s="201"/>
      <c r="I54" s="202"/>
      <c r="O54" s="199"/>
      <c r="P54" s="200"/>
      <c r="AC54" s="199"/>
      <c r="AD54" s="200"/>
      <c r="AM54" s="199"/>
      <c r="AN54" s="200"/>
    </row>
    <row r="55" spans="1:40" x14ac:dyDescent="0.25">
      <c r="A55" s="199"/>
      <c r="B55" s="200"/>
      <c r="C55" s="199"/>
      <c r="D55" s="199"/>
      <c r="E55" s="199"/>
      <c r="F55" s="199"/>
      <c r="G55" s="199"/>
      <c r="H55" s="201"/>
      <c r="I55" s="202"/>
      <c r="O55" s="199"/>
      <c r="P55" s="200"/>
      <c r="AC55" s="199"/>
      <c r="AD55" s="200"/>
      <c r="AM55" s="199"/>
      <c r="AN55" s="200"/>
    </row>
    <row r="56" spans="1:40" x14ac:dyDescent="0.25">
      <c r="A56" s="199"/>
      <c r="B56" s="200"/>
      <c r="C56" s="199"/>
      <c r="D56" s="199"/>
      <c r="E56" s="199"/>
      <c r="F56" s="199"/>
      <c r="G56" s="199"/>
      <c r="H56" s="201"/>
      <c r="I56" s="202"/>
      <c r="O56" s="199"/>
      <c r="P56" s="200"/>
      <c r="AC56" s="199"/>
      <c r="AD56" s="200"/>
      <c r="AM56" s="199"/>
      <c r="AN56" s="200"/>
    </row>
    <row r="57" spans="1:40" x14ac:dyDescent="0.25">
      <c r="A57" s="199"/>
      <c r="B57" s="200"/>
      <c r="C57" s="199"/>
      <c r="D57" s="199"/>
      <c r="E57" s="199"/>
      <c r="F57" s="199"/>
      <c r="G57" s="199"/>
      <c r="H57" s="201"/>
      <c r="I57" s="202"/>
      <c r="O57" s="199"/>
      <c r="P57" s="200"/>
      <c r="AC57" s="199"/>
      <c r="AD57" s="200"/>
      <c r="AM57" s="199"/>
      <c r="AN57" s="200"/>
    </row>
    <row r="58" spans="1:40" x14ac:dyDescent="0.25">
      <c r="A58" s="199"/>
      <c r="B58" s="200"/>
      <c r="C58" s="199"/>
      <c r="D58" s="199"/>
      <c r="E58" s="199"/>
      <c r="F58" s="199"/>
      <c r="G58" s="199"/>
      <c r="H58" s="201"/>
      <c r="I58" s="202"/>
      <c r="O58" s="199"/>
      <c r="P58" s="200"/>
      <c r="AC58" s="199"/>
      <c r="AD58" s="200"/>
      <c r="AM58" s="199"/>
      <c r="AN58" s="200"/>
    </row>
    <row r="59" spans="1:40" x14ac:dyDescent="0.25">
      <c r="A59" s="199"/>
      <c r="B59" s="200"/>
      <c r="C59" s="199"/>
      <c r="D59" s="199"/>
      <c r="E59" s="199"/>
      <c r="F59" s="199"/>
      <c r="G59" s="199"/>
      <c r="H59" s="201"/>
      <c r="I59" s="202"/>
      <c r="O59" s="199"/>
      <c r="P59" s="200"/>
      <c r="AC59" s="199"/>
      <c r="AD59" s="200"/>
      <c r="AM59" s="199"/>
      <c r="AN59" s="200"/>
    </row>
    <row r="60" spans="1:40" x14ac:dyDescent="0.25">
      <c r="A60" s="199"/>
      <c r="B60" s="200"/>
      <c r="C60" s="199"/>
      <c r="D60" s="199"/>
      <c r="E60" s="199"/>
      <c r="F60" s="199"/>
      <c r="G60" s="199"/>
      <c r="H60" s="201"/>
      <c r="I60" s="202"/>
      <c r="O60" s="199"/>
      <c r="P60" s="200"/>
      <c r="AC60" s="199"/>
      <c r="AD60" s="200"/>
      <c r="AM60" s="199"/>
      <c r="AN60" s="200"/>
    </row>
    <row r="61" spans="1:40" x14ac:dyDescent="0.25">
      <c r="A61" s="199"/>
      <c r="B61" s="200"/>
      <c r="C61" s="199"/>
      <c r="D61" s="199"/>
      <c r="E61" s="199"/>
      <c r="F61" s="199"/>
      <c r="G61" s="199"/>
      <c r="H61" s="201"/>
      <c r="I61" s="202"/>
      <c r="O61" s="199"/>
      <c r="P61" s="200"/>
      <c r="AC61" s="199"/>
      <c r="AD61" s="200"/>
      <c r="AM61" s="199"/>
      <c r="AN61" s="200"/>
    </row>
    <row r="62" spans="1:40" x14ac:dyDescent="0.25">
      <c r="A62" s="199"/>
      <c r="B62" s="200"/>
      <c r="C62" s="199"/>
      <c r="D62" s="199"/>
      <c r="E62" s="199"/>
      <c r="F62" s="199"/>
      <c r="G62" s="199"/>
      <c r="H62" s="201"/>
      <c r="I62" s="202"/>
      <c r="O62" s="199"/>
      <c r="P62" s="200"/>
      <c r="AC62" s="199"/>
      <c r="AD62" s="200"/>
      <c r="AM62" s="199"/>
      <c r="AN62" s="200"/>
    </row>
    <row r="63" spans="1:40" x14ac:dyDescent="0.25">
      <c r="A63" s="199"/>
      <c r="B63" s="200"/>
      <c r="C63" s="199"/>
      <c r="D63" s="199"/>
      <c r="E63" s="199"/>
      <c r="F63" s="199"/>
      <c r="G63" s="199"/>
      <c r="H63" s="201"/>
      <c r="I63" s="202"/>
      <c r="O63" s="199"/>
      <c r="P63" s="200"/>
      <c r="AC63" s="199"/>
      <c r="AD63" s="200"/>
      <c r="AM63" s="199"/>
      <c r="AN63" s="200"/>
    </row>
    <row r="64" spans="1:40" x14ac:dyDescent="0.25">
      <c r="A64" s="202"/>
      <c r="B64" s="202"/>
      <c r="C64" s="202"/>
      <c r="D64" s="202"/>
      <c r="E64" s="202"/>
      <c r="F64" s="202"/>
      <c r="G64" s="202"/>
      <c r="H64" s="203"/>
      <c r="I64" s="202"/>
      <c r="O64" s="202"/>
      <c r="P64" s="202"/>
      <c r="AC64" s="202"/>
      <c r="AD64" s="202"/>
      <c r="AM64" s="202"/>
      <c r="AN64" s="202"/>
    </row>
    <row r="65" spans="1:40" x14ac:dyDescent="0.25">
      <c r="A65" s="202"/>
      <c r="B65" s="202"/>
      <c r="C65" s="202"/>
      <c r="D65" s="202"/>
      <c r="E65" s="202"/>
      <c r="F65" s="202"/>
      <c r="G65" s="202"/>
      <c r="H65" s="203"/>
      <c r="I65" s="202"/>
      <c r="O65" s="202"/>
      <c r="P65" s="202"/>
      <c r="AC65" s="202"/>
      <c r="AD65" s="202"/>
      <c r="AM65" s="202"/>
      <c r="AN65" s="202"/>
    </row>
    <row r="66" spans="1:40" x14ac:dyDescent="0.25">
      <c r="A66" s="202"/>
      <c r="B66" s="202"/>
      <c r="C66" s="202"/>
      <c r="D66" s="202"/>
      <c r="E66" s="202"/>
      <c r="F66" s="202"/>
      <c r="G66" s="202"/>
      <c r="H66" s="203"/>
      <c r="I66" s="202"/>
      <c r="O66" s="202"/>
      <c r="P66" s="202"/>
      <c r="AC66" s="202"/>
      <c r="AD66" s="202"/>
      <c r="AM66" s="202"/>
      <c r="AN66" s="202"/>
    </row>
    <row r="67" spans="1:40" x14ac:dyDescent="0.25">
      <c r="A67" s="202"/>
      <c r="B67" s="202"/>
      <c r="C67" s="202"/>
      <c r="D67" s="202"/>
      <c r="E67" s="202"/>
      <c r="F67" s="202"/>
      <c r="G67" s="202"/>
      <c r="H67" s="203"/>
      <c r="I67" s="202"/>
      <c r="O67" s="202"/>
      <c r="P67" s="202"/>
      <c r="AC67" s="202"/>
      <c r="AD67" s="202"/>
      <c r="AM67" s="202"/>
      <c r="AN67" s="202"/>
    </row>
    <row r="68" spans="1:40" x14ac:dyDescent="0.25">
      <c r="A68" s="202"/>
      <c r="B68" s="202"/>
      <c r="C68" s="202"/>
      <c r="D68" s="202"/>
      <c r="E68" s="202"/>
      <c r="F68" s="202"/>
      <c r="G68" s="202"/>
      <c r="H68" s="203"/>
      <c r="I68" s="202"/>
      <c r="O68" s="202"/>
      <c r="P68" s="202"/>
      <c r="AC68" s="202"/>
      <c r="AD68" s="202"/>
      <c r="AM68" s="202"/>
      <c r="AN68" s="202"/>
    </row>
    <row r="69" spans="1:40" x14ac:dyDescent="0.25">
      <c r="A69" s="202"/>
      <c r="B69" s="202"/>
      <c r="C69" s="202"/>
      <c r="D69" s="202"/>
      <c r="E69" s="202"/>
      <c r="F69" s="202"/>
      <c r="G69" s="202"/>
      <c r="H69" s="203"/>
      <c r="I69" s="202"/>
      <c r="O69" s="202"/>
      <c r="P69" s="202"/>
      <c r="AC69" s="202"/>
      <c r="AD69" s="202"/>
      <c r="AM69" s="202"/>
      <c r="AN69" s="202"/>
    </row>
    <row r="70" spans="1:40" x14ac:dyDescent="0.25">
      <c r="A70" s="202"/>
      <c r="B70" s="202"/>
      <c r="C70" s="202"/>
      <c r="D70" s="202"/>
      <c r="E70" s="202"/>
      <c r="F70" s="202"/>
      <c r="G70" s="202"/>
      <c r="H70" s="203"/>
      <c r="I70" s="202"/>
      <c r="O70" s="202"/>
      <c r="P70" s="202"/>
      <c r="AC70" s="202"/>
      <c r="AD70" s="202"/>
      <c r="AM70" s="202"/>
      <c r="AN70" s="202"/>
    </row>
    <row r="71" spans="1:40" x14ac:dyDescent="0.25">
      <c r="A71" s="202"/>
      <c r="B71" s="202"/>
      <c r="C71" s="202"/>
      <c r="D71" s="202"/>
      <c r="E71" s="202"/>
      <c r="F71" s="202"/>
      <c r="G71" s="202"/>
      <c r="H71" s="203"/>
      <c r="I71" s="202"/>
      <c r="O71" s="202"/>
      <c r="P71" s="202"/>
      <c r="AC71" s="202"/>
      <c r="AD71" s="202"/>
      <c r="AM71" s="202"/>
      <c r="AN71" s="202"/>
    </row>
    <row r="72" spans="1:40" x14ac:dyDescent="0.25">
      <c r="A72" s="202"/>
      <c r="B72" s="202"/>
      <c r="C72" s="202"/>
      <c r="D72" s="202"/>
      <c r="E72" s="202"/>
      <c r="F72" s="202"/>
      <c r="G72" s="202"/>
      <c r="H72" s="203"/>
      <c r="I72" s="202"/>
      <c r="O72" s="202"/>
      <c r="P72" s="202"/>
      <c r="AC72" s="202"/>
      <c r="AD72" s="202"/>
      <c r="AM72" s="202"/>
      <c r="AN72" s="202"/>
    </row>
    <row r="73" spans="1:40" x14ac:dyDescent="0.25">
      <c r="A73" s="202"/>
      <c r="B73" s="202"/>
      <c r="C73" s="202"/>
      <c r="D73" s="202"/>
      <c r="E73" s="202"/>
      <c r="F73" s="202"/>
      <c r="G73" s="202"/>
      <c r="H73" s="203"/>
      <c r="I73" s="202"/>
      <c r="O73" s="202"/>
      <c r="P73" s="202"/>
      <c r="AC73" s="202"/>
      <c r="AD73" s="202"/>
      <c r="AM73" s="202"/>
      <c r="AN73" s="202"/>
    </row>
    <row r="74" spans="1:40" x14ac:dyDescent="0.25">
      <c r="A74" s="202"/>
      <c r="B74" s="202"/>
      <c r="C74" s="202"/>
      <c r="D74" s="202"/>
      <c r="E74" s="202"/>
      <c r="F74" s="202"/>
      <c r="G74" s="202"/>
      <c r="H74" s="203"/>
      <c r="I74" s="202"/>
      <c r="O74" s="202"/>
      <c r="P74" s="202"/>
      <c r="AC74" s="202"/>
      <c r="AD74" s="202"/>
      <c r="AM74" s="202"/>
      <c r="AN74" s="202"/>
    </row>
    <row r="75" spans="1:40" x14ac:dyDescent="0.25">
      <c r="A75" s="202"/>
      <c r="B75" s="202"/>
      <c r="C75" s="202"/>
      <c r="D75" s="202"/>
      <c r="E75" s="202"/>
      <c r="F75" s="202"/>
      <c r="G75" s="202"/>
      <c r="H75" s="203"/>
      <c r="I75" s="202"/>
      <c r="O75" s="202"/>
      <c r="P75" s="202"/>
      <c r="AC75" s="202"/>
      <c r="AD75" s="202"/>
      <c r="AM75" s="202"/>
      <c r="AN75" s="202"/>
    </row>
    <row r="76" spans="1:40" x14ac:dyDescent="0.25">
      <c r="A76" s="202"/>
      <c r="B76" s="202"/>
      <c r="C76" s="202"/>
      <c r="D76" s="202"/>
      <c r="E76" s="202"/>
      <c r="F76" s="202"/>
      <c r="G76" s="202"/>
      <c r="H76" s="203"/>
      <c r="I76" s="202"/>
      <c r="O76" s="202"/>
      <c r="P76" s="202"/>
      <c r="AC76" s="202"/>
      <c r="AD76" s="202"/>
      <c r="AM76" s="202"/>
      <c r="AN76" s="202"/>
    </row>
    <row r="77" spans="1:40" x14ac:dyDescent="0.25">
      <c r="A77" s="202"/>
      <c r="B77" s="202"/>
      <c r="C77" s="202"/>
      <c r="D77" s="202"/>
      <c r="E77" s="202"/>
      <c r="F77" s="202"/>
      <c r="G77" s="202"/>
      <c r="H77" s="203"/>
      <c r="I77" s="202"/>
      <c r="O77" s="202"/>
      <c r="P77" s="202"/>
      <c r="AC77" s="202"/>
      <c r="AD77" s="202"/>
      <c r="AM77" s="202"/>
      <c r="AN77" s="202"/>
    </row>
    <row r="78" spans="1:40" x14ac:dyDescent="0.25">
      <c r="A78" s="202"/>
      <c r="B78" s="202"/>
      <c r="C78" s="202"/>
      <c r="D78" s="202"/>
      <c r="E78" s="202"/>
      <c r="F78" s="202"/>
      <c r="G78" s="202"/>
      <c r="H78" s="203"/>
      <c r="I78" s="202"/>
      <c r="O78" s="202"/>
      <c r="P78" s="202"/>
      <c r="AC78" s="202"/>
      <c r="AD78" s="202"/>
      <c r="AM78" s="202"/>
      <c r="AN78" s="202"/>
    </row>
    <row r="79" spans="1:40" x14ac:dyDescent="0.25">
      <c r="A79" s="202"/>
      <c r="B79" s="202"/>
      <c r="C79" s="202"/>
      <c r="D79" s="202"/>
      <c r="E79" s="202"/>
      <c r="F79" s="202"/>
      <c r="G79" s="202"/>
      <c r="H79" s="203"/>
      <c r="I79" s="202"/>
      <c r="O79" s="202"/>
      <c r="P79" s="202"/>
      <c r="AC79" s="202"/>
      <c r="AD79" s="202"/>
      <c r="AM79" s="202"/>
      <c r="AN79" s="202"/>
    </row>
    <row r="80" spans="1:40" x14ac:dyDescent="0.25">
      <c r="A80" s="202"/>
      <c r="B80" s="202"/>
      <c r="C80" s="202"/>
      <c r="D80" s="202"/>
      <c r="E80" s="202"/>
      <c r="F80" s="202"/>
      <c r="G80" s="202"/>
      <c r="H80" s="203"/>
      <c r="I80" s="202"/>
      <c r="O80" s="202"/>
      <c r="P80" s="202"/>
      <c r="AC80" s="202"/>
      <c r="AD80" s="202"/>
      <c r="AM80" s="202"/>
      <c r="AN80" s="202"/>
    </row>
    <row r="81" spans="1:40" x14ac:dyDescent="0.25">
      <c r="A81" s="202"/>
      <c r="B81" s="202"/>
      <c r="C81" s="202"/>
      <c r="D81" s="202"/>
      <c r="E81" s="202"/>
      <c r="F81" s="202"/>
      <c r="G81" s="202"/>
      <c r="H81" s="203"/>
      <c r="I81" s="202"/>
      <c r="O81" s="202"/>
      <c r="P81" s="202"/>
      <c r="AC81" s="202"/>
      <c r="AD81" s="202"/>
      <c r="AM81" s="202"/>
      <c r="AN81" s="202"/>
    </row>
    <row r="82" spans="1:40" x14ac:dyDescent="0.25">
      <c r="A82" s="202"/>
      <c r="B82" s="202"/>
      <c r="C82" s="202"/>
      <c r="D82" s="202"/>
      <c r="E82" s="202"/>
      <c r="F82" s="202"/>
      <c r="G82" s="202"/>
      <c r="H82" s="203"/>
      <c r="I82" s="202"/>
      <c r="O82" s="202"/>
      <c r="P82" s="202"/>
      <c r="AC82" s="202"/>
      <c r="AD82" s="202"/>
      <c r="AM82" s="202"/>
      <c r="AN82" s="202"/>
    </row>
    <row r="83" spans="1:40" x14ac:dyDescent="0.25">
      <c r="A83" s="202"/>
      <c r="B83" s="202"/>
      <c r="C83" s="202"/>
      <c r="D83" s="202"/>
      <c r="E83" s="202"/>
      <c r="F83" s="202"/>
      <c r="G83" s="202"/>
      <c r="H83" s="203"/>
      <c r="I83" s="202"/>
      <c r="O83" s="202"/>
      <c r="P83" s="202"/>
      <c r="AC83" s="202"/>
      <c r="AD83" s="202"/>
      <c r="AM83" s="202"/>
      <c r="AN83" s="202"/>
    </row>
    <row r="84" spans="1:40" x14ac:dyDescent="0.25">
      <c r="A84" s="202"/>
      <c r="B84" s="202"/>
      <c r="C84" s="202"/>
      <c r="D84" s="202"/>
      <c r="E84" s="202"/>
      <c r="F84" s="202"/>
      <c r="G84" s="202"/>
      <c r="H84" s="203"/>
      <c r="I84" s="202"/>
      <c r="O84" s="202"/>
      <c r="P84" s="202"/>
      <c r="AC84" s="202"/>
      <c r="AD84" s="202"/>
      <c r="AM84" s="202"/>
      <c r="AN84" s="202"/>
    </row>
    <row r="85" spans="1:40" x14ac:dyDescent="0.25">
      <c r="A85" s="202"/>
      <c r="B85" s="202"/>
      <c r="C85" s="202"/>
      <c r="D85" s="202"/>
      <c r="E85" s="202"/>
      <c r="F85" s="202"/>
      <c r="G85" s="202"/>
      <c r="H85" s="203"/>
      <c r="I85" s="202"/>
      <c r="O85" s="202"/>
      <c r="P85" s="202"/>
      <c r="AC85" s="202"/>
      <c r="AD85" s="202"/>
      <c r="AM85" s="202"/>
      <c r="AN85" s="202"/>
    </row>
    <row r="86" spans="1:40" x14ac:dyDescent="0.25">
      <c r="A86" s="202"/>
      <c r="B86" s="202"/>
      <c r="C86" s="202"/>
      <c r="D86" s="202"/>
      <c r="E86" s="202"/>
      <c r="F86" s="202"/>
      <c r="G86" s="202"/>
      <c r="H86" s="203"/>
      <c r="I86" s="202"/>
      <c r="O86" s="202"/>
      <c r="P86" s="202"/>
      <c r="AC86" s="202"/>
      <c r="AD86" s="202"/>
      <c r="AM86" s="202"/>
      <c r="AN86" s="202"/>
    </row>
    <row r="87" spans="1:40" x14ac:dyDescent="0.25">
      <c r="A87" s="202"/>
      <c r="B87" s="202"/>
      <c r="C87" s="202"/>
      <c r="D87" s="202"/>
      <c r="E87" s="202"/>
      <c r="F87" s="202"/>
      <c r="G87" s="202"/>
      <c r="H87" s="203"/>
      <c r="I87" s="202"/>
      <c r="O87" s="202"/>
      <c r="P87" s="202"/>
      <c r="AC87" s="202"/>
      <c r="AD87" s="202"/>
      <c r="AM87" s="202"/>
      <c r="AN87" s="202"/>
    </row>
    <row r="88" spans="1:40" x14ac:dyDescent="0.25">
      <c r="A88" s="202"/>
      <c r="B88" s="202"/>
      <c r="C88" s="202"/>
      <c r="D88" s="202"/>
      <c r="E88" s="202"/>
      <c r="F88" s="202"/>
      <c r="G88" s="202"/>
      <c r="H88" s="203"/>
      <c r="I88" s="202"/>
      <c r="O88" s="202"/>
      <c r="P88" s="202"/>
      <c r="AC88" s="202"/>
      <c r="AD88" s="202"/>
      <c r="AM88" s="202"/>
      <c r="AN88" s="202"/>
    </row>
    <row r="89" spans="1:40" x14ac:dyDescent="0.25">
      <c r="A89" s="202"/>
      <c r="B89" s="202"/>
      <c r="C89" s="202"/>
      <c r="D89" s="202"/>
      <c r="E89" s="202"/>
      <c r="F89" s="202"/>
      <c r="G89" s="202"/>
      <c r="H89" s="203"/>
      <c r="I89" s="202"/>
      <c r="O89" s="202"/>
      <c r="P89" s="202"/>
      <c r="AC89" s="202"/>
      <c r="AD89" s="202"/>
      <c r="AM89" s="202"/>
      <c r="AN89" s="202"/>
    </row>
    <row r="90" spans="1:40" x14ac:dyDescent="0.25">
      <c r="A90" s="202"/>
      <c r="B90" s="202"/>
      <c r="C90" s="202"/>
      <c r="D90" s="202"/>
      <c r="E90" s="202"/>
      <c r="F90" s="202"/>
      <c r="G90" s="202"/>
      <c r="H90" s="203"/>
      <c r="I90" s="202"/>
      <c r="O90" s="202"/>
      <c r="P90" s="202"/>
      <c r="AC90" s="202"/>
      <c r="AD90" s="202"/>
      <c r="AM90" s="202"/>
      <c r="AN90" s="202"/>
    </row>
    <row r="91" spans="1:40" x14ac:dyDescent="0.25">
      <c r="A91" s="202"/>
      <c r="B91" s="202"/>
      <c r="C91" s="202"/>
      <c r="D91" s="202"/>
      <c r="E91" s="202"/>
      <c r="F91" s="202"/>
      <c r="G91" s="202"/>
      <c r="H91" s="203"/>
      <c r="I91" s="202"/>
      <c r="O91" s="202"/>
      <c r="P91" s="202"/>
      <c r="AC91" s="202"/>
      <c r="AD91" s="202"/>
      <c r="AM91" s="202"/>
      <c r="AN91" s="202"/>
    </row>
    <row r="92" spans="1:40" x14ac:dyDescent="0.25">
      <c r="A92" s="202"/>
      <c r="B92" s="202"/>
      <c r="C92" s="202"/>
      <c r="D92" s="202"/>
      <c r="E92" s="202"/>
      <c r="F92" s="202"/>
      <c r="G92" s="202"/>
      <c r="H92" s="203"/>
      <c r="I92" s="202"/>
      <c r="O92" s="202"/>
      <c r="P92" s="202"/>
      <c r="AC92" s="202"/>
      <c r="AD92" s="202"/>
      <c r="AM92" s="202"/>
      <c r="AN92" s="202"/>
    </row>
    <row r="93" spans="1:40" x14ac:dyDescent="0.25">
      <c r="A93" s="202"/>
      <c r="B93" s="202"/>
      <c r="C93" s="202"/>
      <c r="D93" s="202"/>
      <c r="E93" s="202"/>
      <c r="F93" s="202"/>
      <c r="G93" s="202"/>
      <c r="H93" s="203"/>
      <c r="I93" s="202"/>
      <c r="O93" s="202"/>
      <c r="P93" s="202"/>
      <c r="AC93" s="202"/>
      <c r="AD93" s="202"/>
      <c r="AM93" s="202"/>
      <c r="AN93" s="202"/>
    </row>
    <row r="94" spans="1:40" x14ac:dyDescent="0.25">
      <c r="A94" s="202"/>
      <c r="B94" s="202"/>
      <c r="C94" s="202"/>
      <c r="D94" s="202"/>
      <c r="E94" s="202"/>
      <c r="F94" s="202"/>
      <c r="G94" s="202"/>
      <c r="H94" s="203"/>
      <c r="I94" s="202"/>
      <c r="O94" s="202"/>
      <c r="P94" s="202"/>
      <c r="AC94" s="202"/>
      <c r="AD94" s="202"/>
      <c r="AM94" s="202"/>
      <c r="AN94" s="202"/>
    </row>
    <row r="95" spans="1:40" x14ac:dyDescent="0.25">
      <c r="A95" s="202"/>
      <c r="B95" s="202"/>
      <c r="C95" s="202"/>
      <c r="D95" s="202"/>
      <c r="E95" s="202"/>
      <c r="F95" s="202"/>
      <c r="G95" s="202"/>
      <c r="H95" s="203"/>
      <c r="I95" s="202"/>
      <c r="O95" s="202"/>
      <c r="P95" s="202"/>
      <c r="AC95" s="202"/>
      <c r="AD95" s="202"/>
      <c r="AM95" s="202"/>
      <c r="AN95" s="202"/>
    </row>
    <row r="96" spans="1:40" x14ac:dyDescent="0.25">
      <c r="A96" s="202"/>
      <c r="B96" s="202"/>
      <c r="C96" s="202"/>
      <c r="D96" s="202"/>
      <c r="E96" s="202"/>
      <c r="F96" s="202"/>
      <c r="G96" s="202"/>
      <c r="H96" s="203"/>
      <c r="I96" s="202"/>
      <c r="O96" s="202"/>
      <c r="P96" s="202"/>
      <c r="AC96" s="202"/>
      <c r="AD96" s="202"/>
      <c r="AM96" s="202"/>
      <c r="AN96" s="202"/>
    </row>
    <row r="97" spans="1:40" x14ac:dyDescent="0.25">
      <c r="A97" s="202"/>
      <c r="B97" s="202"/>
      <c r="C97" s="202"/>
      <c r="D97" s="202"/>
      <c r="E97" s="202"/>
      <c r="F97" s="202"/>
      <c r="G97" s="202"/>
      <c r="H97" s="203"/>
      <c r="I97" s="202"/>
      <c r="O97" s="202"/>
      <c r="P97" s="202"/>
      <c r="AC97" s="202"/>
      <c r="AD97" s="202"/>
      <c r="AM97" s="202"/>
      <c r="AN97" s="202"/>
    </row>
    <row r="98" spans="1:40" x14ac:dyDescent="0.25">
      <c r="A98" s="202"/>
      <c r="B98" s="202"/>
      <c r="C98" s="202"/>
      <c r="D98" s="202"/>
      <c r="E98" s="202"/>
      <c r="F98" s="202"/>
      <c r="G98" s="202"/>
      <c r="H98" s="203"/>
      <c r="I98" s="202"/>
      <c r="O98" s="202"/>
      <c r="P98" s="202"/>
      <c r="AC98" s="202"/>
      <c r="AD98" s="202"/>
      <c r="AM98" s="202"/>
      <c r="AN98" s="202"/>
    </row>
    <row r="99" spans="1:40" x14ac:dyDescent="0.25">
      <c r="A99" s="202"/>
      <c r="B99" s="202"/>
      <c r="C99" s="202"/>
      <c r="D99" s="202"/>
      <c r="E99" s="202"/>
      <c r="F99" s="202"/>
      <c r="G99" s="202"/>
      <c r="H99" s="203"/>
      <c r="I99" s="202"/>
      <c r="O99" s="202"/>
      <c r="P99" s="202"/>
      <c r="AC99" s="202"/>
      <c r="AD99" s="202"/>
      <c r="AM99" s="202"/>
      <c r="AN99" s="202"/>
    </row>
    <row r="100" spans="1:40" x14ac:dyDescent="0.25">
      <c r="A100" s="202"/>
      <c r="B100" s="202"/>
      <c r="C100" s="202"/>
      <c r="D100" s="202"/>
      <c r="E100" s="202"/>
      <c r="F100" s="202"/>
      <c r="G100" s="202"/>
      <c r="H100" s="203"/>
      <c r="I100" s="202"/>
      <c r="O100" s="202"/>
      <c r="P100" s="202"/>
      <c r="AC100" s="202"/>
      <c r="AD100" s="202"/>
      <c r="AM100" s="202"/>
      <c r="AN100" s="202"/>
    </row>
    <row r="101" spans="1:40" x14ac:dyDescent="0.25">
      <c r="A101" s="202"/>
      <c r="B101" s="202"/>
      <c r="C101" s="202"/>
      <c r="D101" s="202"/>
      <c r="E101" s="202"/>
      <c r="F101" s="202"/>
      <c r="G101" s="202"/>
      <c r="H101" s="203"/>
      <c r="I101" s="202"/>
      <c r="O101" s="202"/>
      <c r="P101" s="202"/>
      <c r="AC101" s="202"/>
      <c r="AD101" s="202"/>
      <c r="AM101" s="202"/>
      <c r="AN101" s="202"/>
    </row>
    <row r="102" spans="1:40" x14ac:dyDescent="0.25">
      <c r="A102" s="202"/>
      <c r="B102" s="202"/>
      <c r="C102" s="202"/>
      <c r="D102" s="202"/>
      <c r="E102" s="202"/>
      <c r="F102" s="202"/>
      <c r="G102" s="202"/>
      <c r="H102" s="203"/>
      <c r="I102" s="202"/>
      <c r="O102" s="202"/>
      <c r="P102" s="202"/>
      <c r="AC102" s="202"/>
      <c r="AD102" s="202"/>
      <c r="AM102" s="202"/>
      <c r="AN102" s="202"/>
    </row>
    <row r="103" spans="1:40" x14ac:dyDescent="0.25">
      <c r="A103" s="202"/>
      <c r="B103" s="202"/>
      <c r="C103" s="202"/>
      <c r="D103" s="202"/>
      <c r="E103" s="202"/>
      <c r="F103" s="202"/>
      <c r="G103" s="202"/>
      <c r="H103" s="203"/>
      <c r="I103" s="202"/>
      <c r="O103" s="202"/>
      <c r="P103" s="202"/>
      <c r="AC103" s="202"/>
      <c r="AD103" s="202"/>
      <c r="AM103" s="202"/>
      <c r="AN103" s="202"/>
    </row>
    <row r="104" spans="1:40" x14ac:dyDescent="0.25">
      <c r="A104" s="202"/>
      <c r="B104" s="202"/>
      <c r="C104" s="202"/>
      <c r="D104" s="202"/>
      <c r="E104" s="202"/>
      <c r="F104" s="202"/>
      <c r="G104" s="202"/>
      <c r="H104" s="203"/>
      <c r="I104" s="202"/>
      <c r="O104" s="202"/>
      <c r="P104" s="202"/>
      <c r="AC104" s="202"/>
      <c r="AD104" s="202"/>
      <c r="AM104" s="202"/>
      <c r="AN104" s="202"/>
    </row>
    <row r="105" spans="1:40" x14ac:dyDescent="0.25">
      <c r="A105" s="202"/>
      <c r="B105" s="202"/>
      <c r="C105" s="202"/>
      <c r="D105" s="202"/>
      <c r="E105" s="202"/>
      <c r="F105" s="202"/>
      <c r="G105" s="202"/>
      <c r="H105" s="203"/>
      <c r="I105" s="202"/>
      <c r="O105" s="202"/>
      <c r="P105" s="202"/>
      <c r="AC105" s="202"/>
      <c r="AD105" s="202"/>
      <c r="AM105" s="202"/>
      <c r="AN105" s="202"/>
    </row>
    <row r="106" spans="1:40" x14ac:dyDescent="0.25">
      <c r="A106" s="202"/>
      <c r="B106" s="202"/>
      <c r="C106" s="202"/>
      <c r="D106" s="202"/>
      <c r="E106" s="202"/>
      <c r="F106" s="202"/>
      <c r="G106" s="202"/>
      <c r="H106" s="203"/>
      <c r="I106" s="202"/>
      <c r="O106" s="202"/>
      <c r="P106" s="202"/>
      <c r="AC106" s="202"/>
      <c r="AD106" s="202"/>
      <c r="AM106" s="202"/>
      <c r="AN106" s="202"/>
    </row>
    <row r="107" spans="1:40" x14ac:dyDescent="0.25">
      <c r="A107" s="202"/>
      <c r="B107" s="202"/>
      <c r="C107" s="202"/>
      <c r="D107" s="202"/>
      <c r="E107" s="202"/>
      <c r="F107" s="202"/>
      <c r="G107" s="202"/>
      <c r="H107" s="203"/>
      <c r="I107" s="202"/>
      <c r="O107" s="202"/>
      <c r="P107" s="202"/>
      <c r="AC107" s="202"/>
      <c r="AD107" s="202"/>
      <c r="AM107" s="202"/>
      <c r="AN107" s="202"/>
    </row>
    <row r="108" spans="1:40" x14ac:dyDescent="0.25">
      <c r="A108" s="202"/>
      <c r="B108" s="202"/>
      <c r="C108" s="202"/>
      <c r="D108" s="202"/>
      <c r="E108" s="202"/>
      <c r="F108" s="202"/>
      <c r="G108" s="202"/>
      <c r="H108" s="203"/>
      <c r="I108" s="202"/>
      <c r="O108" s="202"/>
      <c r="P108" s="202"/>
      <c r="AC108" s="202"/>
      <c r="AD108" s="202"/>
      <c r="AM108" s="202"/>
      <c r="AN108" s="202"/>
    </row>
    <row r="109" spans="1:40" x14ac:dyDescent="0.25">
      <c r="A109" s="202"/>
      <c r="B109" s="202"/>
      <c r="C109" s="202"/>
      <c r="D109" s="202"/>
      <c r="E109" s="202"/>
      <c r="F109" s="202"/>
      <c r="G109" s="202"/>
      <c r="H109" s="203"/>
      <c r="I109" s="202"/>
      <c r="O109" s="202"/>
      <c r="P109" s="202"/>
      <c r="AC109" s="202"/>
      <c r="AD109" s="202"/>
      <c r="AM109" s="202"/>
      <c r="AN109" s="202"/>
    </row>
    <row r="110" spans="1:40" x14ac:dyDescent="0.25">
      <c r="A110" s="202"/>
      <c r="B110" s="202"/>
      <c r="C110" s="202"/>
      <c r="D110" s="202"/>
      <c r="E110" s="202"/>
      <c r="F110" s="202"/>
      <c r="G110" s="202"/>
      <c r="H110" s="203"/>
      <c r="I110" s="202"/>
      <c r="O110" s="202"/>
      <c r="P110" s="202"/>
      <c r="AC110" s="202"/>
      <c r="AD110" s="202"/>
      <c r="AM110" s="202"/>
      <c r="AN110" s="202"/>
    </row>
    <row r="111" spans="1:40" x14ac:dyDescent="0.25">
      <c r="A111" s="202"/>
      <c r="B111" s="202"/>
      <c r="C111" s="202"/>
      <c r="D111" s="202"/>
      <c r="E111" s="202"/>
      <c r="F111" s="202"/>
      <c r="G111" s="202"/>
      <c r="H111" s="203"/>
      <c r="I111" s="202"/>
      <c r="O111" s="202"/>
      <c r="P111" s="202"/>
      <c r="AC111" s="202"/>
      <c r="AD111" s="202"/>
      <c r="AM111" s="202"/>
      <c r="AN111" s="202"/>
    </row>
    <row r="112" spans="1:40" x14ac:dyDescent="0.25">
      <c r="A112" s="202"/>
      <c r="B112" s="202"/>
      <c r="C112" s="202"/>
      <c r="D112" s="202"/>
      <c r="E112" s="202"/>
      <c r="F112" s="202"/>
      <c r="G112" s="202"/>
      <c r="H112" s="203"/>
      <c r="I112" s="202"/>
      <c r="O112" s="202"/>
      <c r="P112" s="202"/>
      <c r="AC112" s="202"/>
      <c r="AD112" s="202"/>
      <c r="AM112" s="202"/>
      <c r="AN112" s="202"/>
    </row>
    <row r="113" spans="1:40" x14ac:dyDescent="0.25">
      <c r="A113" s="202"/>
      <c r="B113" s="202"/>
      <c r="C113" s="202"/>
      <c r="D113" s="202"/>
      <c r="E113" s="202"/>
      <c r="F113" s="202"/>
      <c r="G113" s="202"/>
      <c r="H113" s="203"/>
      <c r="I113" s="202"/>
      <c r="O113" s="202"/>
      <c r="P113" s="202"/>
      <c r="AC113" s="202"/>
      <c r="AD113" s="202"/>
      <c r="AM113" s="202"/>
      <c r="AN113" s="202"/>
    </row>
    <row r="114" spans="1:40" x14ac:dyDescent="0.25">
      <c r="A114" s="202"/>
      <c r="B114" s="202"/>
      <c r="C114" s="202"/>
      <c r="D114" s="202"/>
      <c r="E114" s="202"/>
      <c r="F114" s="202"/>
      <c r="G114" s="202"/>
      <c r="H114" s="203"/>
      <c r="I114" s="202"/>
      <c r="O114" s="202"/>
      <c r="P114" s="202"/>
      <c r="AC114" s="202"/>
      <c r="AD114" s="202"/>
      <c r="AM114" s="202"/>
      <c r="AN114" s="202"/>
    </row>
    <row r="115" spans="1:40" x14ac:dyDescent="0.25">
      <c r="A115" s="202"/>
      <c r="B115" s="202"/>
      <c r="C115" s="202"/>
      <c r="D115" s="202"/>
      <c r="E115" s="202"/>
      <c r="F115" s="202"/>
      <c r="G115" s="202"/>
      <c r="H115" s="203"/>
      <c r="I115" s="202"/>
      <c r="O115" s="202"/>
      <c r="P115" s="202"/>
      <c r="AC115" s="202"/>
      <c r="AD115" s="202"/>
      <c r="AM115" s="202"/>
      <c r="AN115" s="202"/>
    </row>
    <row r="116" spans="1:40" x14ac:dyDescent="0.25">
      <c r="A116" s="202"/>
      <c r="B116" s="202"/>
      <c r="C116" s="202"/>
      <c r="D116" s="202"/>
      <c r="E116" s="202"/>
      <c r="F116" s="202"/>
      <c r="G116" s="202"/>
      <c r="H116" s="203"/>
      <c r="I116" s="202"/>
      <c r="O116" s="202"/>
      <c r="P116" s="202"/>
      <c r="AC116" s="202"/>
      <c r="AD116" s="202"/>
      <c r="AM116" s="202"/>
      <c r="AN116" s="202"/>
    </row>
    <row r="117" spans="1:40" x14ac:dyDescent="0.25">
      <c r="A117" s="202"/>
      <c r="B117" s="202"/>
      <c r="C117" s="202"/>
      <c r="D117" s="202"/>
      <c r="E117" s="202"/>
      <c r="F117" s="202"/>
      <c r="G117" s="202"/>
      <c r="H117" s="203"/>
      <c r="I117" s="202"/>
      <c r="O117" s="202"/>
      <c r="P117" s="202"/>
      <c r="AC117" s="202"/>
      <c r="AD117" s="202"/>
      <c r="AM117" s="202"/>
      <c r="AN117" s="202"/>
    </row>
    <row r="118" spans="1:40" x14ac:dyDescent="0.25">
      <c r="A118" s="202"/>
      <c r="B118" s="202"/>
      <c r="C118" s="202"/>
      <c r="D118" s="202"/>
      <c r="E118" s="202"/>
      <c r="F118" s="202"/>
      <c r="G118" s="202"/>
      <c r="H118" s="203"/>
      <c r="I118" s="202"/>
      <c r="O118" s="202"/>
      <c r="P118" s="202"/>
      <c r="AC118" s="202"/>
      <c r="AD118" s="202"/>
      <c r="AM118" s="202"/>
      <c r="AN118" s="202"/>
    </row>
    <row r="119" spans="1:40" x14ac:dyDescent="0.25">
      <c r="A119" s="202"/>
      <c r="B119" s="202"/>
      <c r="C119" s="202"/>
      <c r="D119" s="202"/>
      <c r="E119" s="202"/>
      <c r="F119" s="202"/>
      <c r="G119" s="202"/>
      <c r="H119" s="203"/>
      <c r="I119" s="202"/>
      <c r="O119" s="202"/>
      <c r="P119" s="202"/>
      <c r="AC119" s="202"/>
      <c r="AD119" s="202"/>
      <c r="AM119" s="202"/>
      <c r="AN119" s="202"/>
    </row>
    <row r="120" spans="1:40" x14ac:dyDescent="0.25">
      <c r="A120" s="202"/>
      <c r="B120" s="202"/>
      <c r="C120" s="202"/>
      <c r="D120" s="202"/>
      <c r="E120" s="202"/>
      <c r="F120" s="202"/>
      <c r="G120" s="202"/>
      <c r="H120" s="203"/>
      <c r="I120" s="202"/>
      <c r="O120" s="202"/>
      <c r="P120" s="202"/>
      <c r="AC120" s="202"/>
      <c r="AD120" s="202"/>
      <c r="AM120" s="202"/>
      <c r="AN120" s="202"/>
    </row>
    <row r="121" spans="1:40" x14ac:dyDescent="0.25">
      <c r="A121" s="202"/>
      <c r="B121" s="202"/>
      <c r="C121" s="202"/>
      <c r="D121" s="202"/>
      <c r="E121" s="202"/>
      <c r="F121" s="202"/>
      <c r="G121" s="202"/>
      <c r="H121" s="203"/>
      <c r="I121" s="202"/>
      <c r="O121" s="202"/>
      <c r="P121" s="202"/>
      <c r="AC121" s="202"/>
      <c r="AD121" s="202"/>
      <c r="AM121" s="202"/>
      <c r="AN121" s="202"/>
    </row>
    <row r="122" spans="1:40" x14ac:dyDescent="0.25">
      <c r="A122" s="202"/>
      <c r="B122" s="202"/>
      <c r="C122" s="202"/>
      <c r="D122" s="202"/>
      <c r="E122" s="202"/>
      <c r="F122" s="202"/>
      <c r="G122" s="202"/>
      <c r="H122" s="203"/>
      <c r="I122" s="202"/>
      <c r="O122" s="202"/>
      <c r="P122" s="202"/>
      <c r="AC122" s="202"/>
      <c r="AD122" s="202"/>
      <c r="AM122" s="202"/>
      <c r="AN122" s="202"/>
    </row>
    <row r="123" spans="1:40" x14ac:dyDescent="0.25">
      <c r="A123" s="202"/>
      <c r="B123" s="202"/>
      <c r="C123" s="202"/>
      <c r="D123" s="202"/>
      <c r="E123" s="202"/>
      <c r="F123" s="202"/>
      <c r="G123" s="202"/>
      <c r="H123" s="203"/>
      <c r="I123" s="202"/>
      <c r="O123" s="202"/>
      <c r="P123" s="202"/>
      <c r="AC123" s="202"/>
      <c r="AD123" s="202"/>
      <c r="AM123" s="202"/>
      <c r="AN123" s="202"/>
    </row>
    <row r="124" spans="1:40" x14ac:dyDescent="0.25">
      <c r="A124" s="202"/>
      <c r="B124" s="202"/>
      <c r="C124" s="202"/>
      <c r="D124" s="202"/>
      <c r="E124" s="202"/>
      <c r="F124" s="202"/>
      <c r="G124" s="202"/>
      <c r="H124" s="203"/>
      <c r="I124" s="202"/>
      <c r="O124" s="202"/>
      <c r="P124" s="202"/>
      <c r="AC124" s="202"/>
      <c r="AD124" s="202"/>
      <c r="AM124" s="202"/>
      <c r="AN124" s="202"/>
    </row>
    <row r="125" spans="1:40" x14ac:dyDescent="0.25">
      <c r="A125" s="202"/>
      <c r="B125" s="202"/>
      <c r="C125" s="202"/>
      <c r="D125" s="202"/>
      <c r="E125" s="202"/>
      <c r="F125" s="202"/>
      <c r="G125" s="202"/>
      <c r="H125" s="203"/>
      <c r="I125" s="202"/>
      <c r="O125" s="202"/>
      <c r="P125" s="202"/>
      <c r="AC125" s="202"/>
      <c r="AD125" s="202"/>
      <c r="AM125" s="202"/>
      <c r="AN125" s="202"/>
    </row>
    <row r="126" spans="1:40" x14ac:dyDescent="0.25">
      <c r="A126" s="202"/>
      <c r="B126" s="202"/>
      <c r="C126" s="202"/>
      <c r="D126" s="202"/>
      <c r="E126" s="202"/>
      <c r="F126" s="202"/>
      <c r="G126" s="202"/>
      <c r="H126" s="203"/>
      <c r="I126" s="202"/>
      <c r="O126" s="202"/>
      <c r="P126" s="202"/>
      <c r="AC126" s="202"/>
      <c r="AD126" s="202"/>
      <c r="AM126" s="202"/>
      <c r="AN126" s="202"/>
    </row>
    <row r="127" spans="1:40" x14ac:dyDescent="0.25">
      <c r="A127" s="202"/>
      <c r="B127" s="202"/>
      <c r="C127" s="202"/>
      <c r="D127" s="202"/>
      <c r="E127" s="202"/>
      <c r="F127" s="202"/>
      <c r="G127" s="202"/>
      <c r="H127" s="203"/>
      <c r="I127" s="202"/>
      <c r="O127" s="202"/>
      <c r="P127" s="202"/>
      <c r="AC127" s="202"/>
      <c r="AD127" s="202"/>
      <c r="AM127" s="202"/>
      <c r="AN127" s="202"/>
    </row>
    <row r="128" spans="1:40" x14ac:dyDescent="0.25">
      <c r="A128" s="202"/>
      <c r="B128" s="202"/>
      <c r="C128" s="202"/>
      <c r="D128" s="202"/>
      <c r="E128" s="202"/>
      <c r="F128" s="202"/>
      <c r="G128" s="202"/>
      <c r="H128" s="203"/>
      <c r="I128" s="202"/>
      <c r="O128" s="202"/>
      <c r="P128" s="202"/>
      <c r="AC128" s="202"/>
      <c r="AD128" s="202"/>
      <c r="AM128" s="202"/>
      <c r="AN128" s="202"/>
    </row>
    <row r="129" spans="1:40" x14ac:dyDescent="0.25">
      <c r="A129" s="202"/>
      <c r="B129" s="202"/>
      <c r="C129" s="202"/>
      <c r="D129" s="202"/>
      <c r="E129" s="202"/>
      <c r="F129" s="202"/>
      <c r="G129" s="202"/>
      <c r="H129" s="203"/>
      <c r="I129" s="202"/>
      <c r="O129" s="202"/>
      <c r="P129" s="202"/>
      <c r="AC129" s="202"/>
      <c r="AD129" s="202"/>
      <c r="AM129" s="202"/>
      <c r="AN129" s="202"/>
    </row>
    <row r="130" spans="1:40" x14ac:dyDescent="0.25">
      <c r="A130" s="202"/>
      <c r="B130" s="202"/>
      <c r="C130" s="202"/>
      <c r="D130" s="202"/>
      <c r="E130" s="202"/>
      <c r="F130" s="202"/>
      <c r="G130" s="202"/>
      <c r="H130" s="203"/>
      <c r="I130" s="202"/>
      <c r="O130" s="202"/>
      <c r="P130" s="202"/>
      <c r="AC130" s="202"/>
      <c r="AD130" s="202"/>
      <c r="AM130" s="202"/>
      <c r="AN130" s="202"/>
    </row>
    <row r="131" spans="1:40" x14ac:dyDescent="0.25">
      <c r="A131" s="202"/>
      <c r="B131" s="202"/>
      <c r="C131" s="202"/>
      <c r="D131" s="202"/>
      <c r="E131" s="202"/>
      <c r="F131" s="202"/>
      <c r="G131" s="202"/>
      <c r="H131" s="203"/>
      <c r="I131" s="202"/>
      <c r="O131" s="202"/>
      <c r="P131" s="202"/>
      <c r="AC131" s="202"/>
      <c r="AD131" s="202"/>
      <c r="AM131" s="202"/>
      <c r="AN131" s="202"/>
    </row>
    <row r="132" spans="1:40" x14ac:dyDescent="0.25">
      <c r="A132" s="202"/>
      <c r="B132" s="202"/>
      <c r="C132" s="202"/>
      <c r="D132" s="202"/>
      <c r="E132" s="202"/>
      <c r="F132" s="202"/>
      <c r="G132" s="202"/>
      <c r="H132" s="203"/>
      <c r="I132" s="202"/>
      <c r="O132" s="202"/>
      <c r="P132" s="202"/>
      <c r="AC132" s="202"/>
      <c r="AD132" s="202"/>
      <c r="AM132" s="202"/>
      <c r="AN132" s="202"/>
    </row>
    <row r="133" spans="1:40" x14ac:dyDescent="0.25">
      <c r="A133" s="202"/>
      <c r="B133" s="202"/>
      <c r="C133" s="202"/>
      <c r="D133" s="202"/>
      <c r="E133" s="202"/>
      <c r="F133" s="202"/>
      <c r="G133" s="202"/>
      <c r="H133" s="203"/>
      <c r="I133" s="202"/>
      <c r="O133" s="202"/>
      <c r="P133" s="202"/>
      <c r="AC133" s="202"/>
      <c r="AD133" s="202"/>
      <c r="AM133" s="202"/>
      <c r="AN133" s="202"/>
    </row>
    <row r="134" spans="1:40" x14ac:dyDescent="0.25">
      <c r="A134" s="202"/>
      <c r="B134" s="202"/>
      <c r="C134" s="202"/>
      <c r="D134" s="202"/>
      <c r="E134" s="202"/>
      <c r="F134" s="202"/>
      <c r="G134" s="202"/>
      <c r="H134" s="203"/>
      <c r="I134" s="202"/>
      <c r="O134" s="202"/>
      <c r="P134" s="202"/>
      <c r="AC134" s="202"/>
      <c r="AD134" s="202"/>
      <c r="AM134" s="202"/>
      <c r="AN134" s="202"/>
    </row>
    <row r="135" spans="1:40" x14ac:dyDescent="0.25">
      <c r="A135" s="202"/>
      <c r="B135" s="202"/>
      <c r="C135" s="202"/>
      <c r="D135" s="202"/>
      <c r="E135" s="202"/>
      <c r="F135" s="202"/>
      <c r="G135" s="202"/>
      <c r="H135" s="203"/>
      <c r="I135" s="202"/>
      <c r="O135" s="202"/>
      <c r="P135" s="202"/>
      <c r="AC135" s="202"/>
      <c r="AD135" s="202"/>
      <c r="AM135" s="202"/>
      <c r="AN135" s="202"/>
    </row>
    <row r="136" spans="1:40" x14ac:dyDescent="0.25">
      <c r="A136" s="202"/>
      <c r="B136" s="202"/>
      <c r="C136" s="202"/>
      <c r="D136" s="202"/>
      <c r="E136" s="202"/>
      <c r="F136" s="202"/>
      <c r="G136" s="202"/>
      <c r="H136" s="203"/>
      <c r="I136" s="202"/>
      <c r="O136" s="202"/>
      <c r="P136" s="202"/>
      <c r="AC136" s="202"/>
      <c r="AD136" s="202"/>
      <c r="AM136" s="202"/>
      <c r="AN136" s="202"/>
    </row>
    <row r="137" spans="1:40" x14ac:dyDescent="0.25">
      <c r="A137" s="202"/>
      <c r="B137" s="202"/>
      <c r="C137" s="202"/>
      <c r="D137" s="202"/>
      <c r="E137" s="202"/>
      <c r="F137" s="202"/>
      <c r="G137" s="202"/>
      <c r="H137" s="203"/>
      <c r="I137" s="202"/>
      <c r="O137" s="202"/>
      <c r="P137" s="202"/>
      <c r="AC137" s="202"/>
      <c r="AD137" s="202"/>
      <c r="AM137" s="202"/>
      <c r="AN137" s="202"/>
    </row>
    <row r="138" spans="1:40" x14ac:dyDescent="0.25">
      <c r="A138" s="202"/>
      <c r="B138" s="202"/>
      <c r="C138" s="202"/>
      <c r="D138" s="202"/>
      <c r="E138" s="202"/>
      <c r="F138" s="202"/>
      <c r="G138" s="202"/>
      <c r="H138" s="203"/>
      <c r="I138" s="202"/>
      <c r="O138" s="202"/>
      <c r="P138" s="202"/>
      <c r="AC138" s="202"/>
      <c r="AD138" s="202"/>
      <c r="AM138" s="202"/>
      <c r="AN138" s="202"/>
    </row>
    <row r="139" spans="1:40" x14ac:dyDescent="0.25">
      <c r="A139" s="202"/>
      <c r="B139" s="202"/>
      <c r="C139" s="202"/>
      <c r="D139" s="202"/>
      <c r="E139" s="202"/>
      <c r="F139" s="202"/>
      <c r="G139" s="202"/>
      <c r="H139" s="203"/>
      <c r="I139" s="202"/>
      <c r="O139" s="202"/>
      <c r="P139" s="202"/>
      <c r="AC139" s="202"/>
      <c r="AD139" s="202"/>
      <c r="AM139" s="202"/>
      <c r="AN139" s="202"/>
    </row>
    <row r="140" spans="1:40" x14ac:dyDescent="0.25">
      <c r="A140" s="202"/>
      <c r="B140" s="202"/>
      <c r="C140" s="202"/>
      <c r="D140" s="202"/>
      <c r="E140" s="202"/>
      <c r="F140" s="202"/>
      <c r="G140" s="202"/>
      <c r="H140" s="203"/>
      <c r="I140" s="202"/>
      <c r="O140" s="202"/>
      <c r="P140" s="202"/>
      <c r="AC140" s="202"/>
      <c r="AD140" s="202"/>
      <c r="AM140" s="202"/>
      <c r="AN140" s="202"/>
    </row>
    <row r="141" spans="1:40" x14ac:dyDescent="0.25">
      <c r="A141" s="202"/>
      <c r="B141" s="202"/>
      <c r="C141" s="202"/>
      <c r="D141" s="202"/>
      <c r="E141" s="202"/>
      <c r="F141" s="202"/>
      <c r="G141" s="202"/>
      <c r="H141" s="203"/>
      <c r="I141" s="202"/>
      <c r="O141" s="202"/>
      <c r="P141" s="202"/>
      <c r="AC141" s="202"/>
      <c r="AD141" s="202"/>
      <c r="AM141" s="202"/>
      <c r="AN141" s="202"/>
    </row>
    <row r="142" spans="1:40" x14ac:dyDescent="0.25">
      <c r="A142" s="202"/>
      <c r="B142" s="202"/>
      <c r="C142" s="202"/>
      <c r="D142" s="202"/>
      <c r="E142" s="202"/>
      <c r="F142" s="202"/>
      <c r="G142" s="202"/>
      <c r="H142" s="203"/>
      <c r="I142" s="202"/>
      <c r="O142" s="202"/>
      <c r="P142" s="202"/>
      <c r="AC142" s="202"/>
      <c r="AD142" s="202"/>
      <c r="AM142" s="202"/>
      <c r="AN142" s="202"/>
    </row>
    <row r="143" spans="1:40" x14ac:dyDescent="0.25">
      <c r="A143" s="202"/>
      <c r="B143" s="202"/>
      <c r="C143" s="202"/>
      <c r="D143" s="202"/>
      <c r="E143" s="202"/>
      <c r="F143" s="202"/>
      <c r="G143" s="202"/>
      <c r="H143" s="203"/>
      <c r="I143" s="202"/>
      <c r="O143" s="202"/>
      <c r="P143" s="202"/>
      <c r="AC143" s="202"/>
      <c r="AD143" s="202"/>
      <c r="AM143" s="202"/>
      <c r="AN143" s="202"/>
    </row>
    <row r="144" spans="1:40" x14ac:dyDescent="0.25">
      <c r="A144" s="202"/>
      <c r="B144" s="202"/>
      <c r="C144" s="202"/>
      <c r="D144" s="202"/>
      <c r="E144" s="202"/>
      <c r="F144" s="202"/>
      <c r="G144" s="202"/>
      <c r="H144" s="203"/>
      <c r="I144" s="202"/>
      <c r="O144" s="202"/>
      <c r="P144" s="202"/>
      <c r="AC144" s="202"/>
      <c r="AD144" s="202"/>
      <c r="AM144" s="202"/>
      <c r="AN144" s="202"/>
    </row>
    <row r="145" spans="1:40" x14ac:dyDescent="0.25">
      <c r="A145" s="202"/>
      <c r="B145" s="202"/>
      <c r="C145" s="202"/>
      <c r="D145" s="202"/>
      <c r="E145" s="202"/>
      <c r="F145" s="202"/>
      <c r="G145" s="202"/>
      <c r="H145" s="203"/>
      <c r="I145" s="202"/>
      <c r="O145" s="202"/>
      <c r="P145" s="202"/>
      <c r="AC145" s="202"/>
      <c r="AD145" s="202"/>
      <c r="AM145" s="202"/>
      <c r="AN145" s="202"/>
    </row>
    <row r="146" spans="1:40" x14ac:dyDescent="0.25">
      <c r="A146" s="202"/>
      <c r="B146" s="202"/>
      <c r="C146" s="202"/>
      <c r="D146" s="202"/>
      <c r="E146" s="202"/>
      <c r="F146" s="202"/>
      <c r="G146" s="202"/>
      <c r="H146" s="203"/>
      <c r="I146" s="202"/>
      <c r="O146" s="202"/>
      <c r="P146" s="202"/>
      <c r="AC146" s="202"/>
      <c r="AD146" s="202"/>
      <c r="AM146" s="202"/>
      <c r="AN146" s="202"/>
    </row>
    <row r="147" spans="1:40" x14ac:dyDescent="0.25">
      <c r="A147" s="202"/>
      <c r="B147" s="202"/>
      <c r="C147" s="202"/>
      <c r="D147" s="202"/>
      <c r="E147" s="202"/>
      <c r="F147" s="202"/>
      <c r="G147" s="202"/>
      <c r="H147" s="203"/>
      <c r="I147" s="202"/>
      <c r="O147" s="202"/>
      <c r="P147" s="202"/>
      <c r="AC147" s="202"/>
      <c r="AD147" s="202"/>
      <c r="AM147" s="202"/>
      <c r="AN147" s="202"/>
    </row>
    <row r="148" spans="1:40" x14ac:dyDescent="0.25">
      <c r="A148" s="202"/>
      <c r="B148" s="202"/>
      <c r="C148" s="202"/>
      <c r="D148" s="202"/>
      <c r="E148" s="202"/>
      <c r="F148" s="202"/>
      <c r="G148" s="202"/>
      <c r="H148" s="203"/>
      <c r="I148" s="202"/>
      <c r="O148" s="202"/>
      <c r="P148" s="202"/>
      <c r="AC148" s="202"/>
      <c r="AD148" s="202"/>
      <c r="AM148" s="202"/>
      <c r="AN148" s="202"/>
    </row>
    <row r="149" spans="1:40" x14ac:dyDescent="0.25">
      <c r="A149" s="202"/>
      <c r="B149" s="202"/>
      <c r="C149" s="202"/>
      <c r="D149" s="202"/>
      <c r="E149" s="202"/>
      <c r="F149" s="202"/>
      <c r="G149" s="202"/>
      <c r="H149" s="203"/>
      <c r="I149" s="202"/>
      <c r="O149" s="202"/>
      <c r="P149" s="202"/>
      <c r="AC149" s="202"/>
      <c r="AD149" s="202"/>
      <c r="AM149" s="202"/>
      <c r="AN149" s="202"/>
    </row>
    <row r="150" spans="1:40" x14ac:dyDescent="0.25">
      <c r="A150" s="202"/>
      <c r="B150" s="202"/>
      <c r="C150" s="202"/>
      <c r="D150" s="202"/>
      <c r="E150" s="202"/>
      <c r="F150" s="202"/>
      <c r="G150" s="202"/>
      <c r="H150" s="203"/>
      <c r="I150" s="202"/>
      <c r="O150" s="202"/>
      <c r="P150" s="202"/>
      <c r="AC150" s="202"/>
      <c r="AD150" s="202"/>
      <c r="AM150" s="202"/>
      <c r="AN150" s="202"/>
    </row>
    <row r="151" spans="1:40" x14ac:dyDescent="0.25">
      <c r="A151" s="202"/>
      <c r="B151" s="202"/>
      <c r="C151" s="202"/>
      <c r="D151" s="202"/>
      <c r="E151" s="202"/>
      <c r="F151" s="202"/>
      <c r="G151" s="202"/>
      <c r="H151" s="203"/>
      <c r="I151" s="202"/>
      <c r="O151" s="202"/>
      <c r="P151" s="202"/>
      <c r="AC151" s="202"/>
      <c r="AD151" s="202"/>
      <c r="AM151" s="202"/>
      <c r="AN151" s="202"/>
    </row>
    <row r="152" spans="1:40" x14ac:dyDescent="0.25">
      <c r="A152" s="202"/>
      <c r="B152" s="202"/>
      <c r="C152" s="202"/>
      <c r="D152" s="202"/>
      <c r="E152" s="202"/>
      <c r="F152" s="202"/>
      <c r="G152" s="202"/>
      <c r="H152" s="203"/>
      <c r="I152" s="202"/>
      <c r="O152" s="202"/>
      <c r="P152" s="202"/>
      <c r="AC152" s="202"/>
      <c r="AD152" s="202"/>
      <c r="AM152" s="202"/>
      <c r="AN152" s="202"/>
    </row>
    <row r="153" spans="1:40" x14ac:dyDescent="0.25">
      <c r="A153" s="202"/>
      <c r="B153" s="202"/>
      <c r="C153" s="202"/>
      <c r="D153" s="202"/>
      <c r="E153" s="202"/>
      <c r="F153" s="202"/>
      <c r="G153" s="202"/>
      <c r="H153" s="203"/>
      <c r="I153" s="202"/>
      <c r="O153" s="202"/>
      <c r="P153" s="202"/>
      <c r="AC153" s="202"/>
      <c r="AD153" s="202"/>
      <c r="AM153" s="202"/>
      <c r="AN153" s="202"/>
    </row>
    <row r="154" spans="1:40" x14ac:dyDescent="0.25">
      <c r="A154" s="202"/>
      <c r="B154" s="202"/>
      <c r="C154" s="202"/>
      <c r="D154" s="202"/>
      <c r="E154" s="202"/>
      <c r="F154" s="202"/>
      <c r="G154" s="202"/>
      <c r="H154" s="203"/>
      <c r="I154" s="202"/>
      <c r="O154" s="202"/>
      <c r="P154" s="202"/>
      <c r="AC154" s="202"/>
      <c r="AD154" s="202"/>
      <c r="AM154" s="202"/>
      <c r="AN154" s="202"/>
    </row>
    <row r="155" spans="1:40" x14ac:dyDescent="0.25">
      <c r="A155" s="202"/>
      <c r="B155" s="202"/>
      <c r="C155" s="202"/>
      <c r="D155" s="202"/>
      <c r="E155" s="202"/>
      <c r="F155" s="202"/>
      <c r="G155" s="202"/>
      <c r="H155" s="203"/>
      <c r="I155" s="202"/>
      <c r="O155" s="202"/>
      <c r="P155" s="202"/>
      <c r="AC155" s="202"/>
      <c r="AD155" s="202"/>
      <c r="AM155" s="202"/>
      <c r="AN155" s="202"/>
    </row>
    <row r="156" spans="1:40" x14ac:dyDescent="0.25">
      <c r="A156" s="202"/>
      <c r="B156" s="202"/>
      <c r="C156" s="202"/>
      <c r="D156" s="202"/>
      <c r="E156" s="202"/>
      <c r="F156" s="202"/>
      <c r="G156" s="202"/>
      <c r="H156" s="203"/>
      <c r="I156" s="202"/>
      <c r="O156" s="202"/>
      <c r="P156" s="202"/>
      <c r="AC156" s="202"/>
      <c r="AD156" s="202"/>
      <c r="AM156" s="202"/>
      <c r="AN156" s="202"/>
    </row>
    <row r="157" spans="1:40" x14ac:dyDescent="0.25">
      <c r="A157" s="202"/>
      <c r="B157" s="202"/>
      <c r="C157" s="202"/>
      <c r="D157" s="202"/>
      <c r="E157" s="202"/>
      <c r="F157" s="202"/>
      <c r="G157" s="202"/>
      <c r="H157" s="203"/>
      <c r="I157" s="202"/>
      <c r="O157" s="202"/>
      <c r="P157" s="202"/>
      <c r="AC157" s="202"/>
      <c r="AD157" s="202"/>
      <c r="AM157" s="202"/>
      <c r="AN157" s="202"/>
    </row>
    <row r="158" spans="1:40" x14ac:dyDescent="0.25">
      <c r="A158" s="202"/>
      <c r="B158" s="202"/>
      <c r="C158" s="202"/>
      <c r="D158" s="202"/>
      <c r="E158" s="202"/>
      <c r="F158" s="202"/>
      <c r="G158" s="202"/>
      <c r="H158" s="203"/>
      <c r="I158" s="202"/>
      <c r="O158" s="202"/>
      <c r="P158" s="202"/>
      <c r="AC158" s="202"/>
      <c r="AD158" s="202"/>
      <c r="AM158" s="202"/>
      <c r="AN158" s="202"/>
    </row>
    <row r="159" spans="1:40" x14ac:dyDescent="0.25">
      <c r="A159" s="202"/>
      <c r="B159" s="202"/>
      <c r="C159" s="202"/>
      <c r="D159" s="202"/>
      <c r="E159" s="202"/>
      <c r="F159" s="202"/>
      <c r="G159" s="202"/>
      <c r="H159" s="203"/>
      <c r="I159" s="202"/>
      <c r="O159" s="202"/>
      <c r="P159" s="202"/>
      <c r="AC159" s="202"/>
      <c r="AD159" s="202"/>
      <c r="AM159" s="202"/>
      <c r="AN159" s="202"/>
    </row>
    <row r="160" spans="1:40" x14ac:dyDescent="0.25">
      <c r="A160" s="202"/>
      <c r="B160" s="202"/>
      <c r="C160" s="202"/>
      <c r="D160" s="202"/>
      <c r="E160" s="202"/>
      <c r="F160" s="202"/>
      <c r="G160" s="202"/>
      <c r="H160" s="203"/>
      <c r="I160" s="202"/>
      <c r="O160" s="202"/>
      <c r="P160" s="202"/>
      <c r="AC160" s="202"/>
      <c r="AD160" s="202"/>
      <c r="AM160" s="202"/>
      <c r="AN160" s="202"/>
    </row>
    <row r="161" spans="1:40" x14ac:dyDescent="0.25">
      <c r="A161" s="202"/>
      <c r="B161" s="202"/>
      <c r="C161" s="202"/>
      <c r="D161" s="202"/>
      <c r="E161" s="202"/>
      <c r="F161" s="202"/>
      <c r="G161" s="202"/>
      <c r="H161" s="203"/>
      <c r="I161" s="202"/>
      <c r="O161" s="202"/>
      <c r="P161" s="202"/>
      <c r="AC161" s="202"/>
      <c r="AD161" s="202"/>
      <c r="AM161" s="202"/>
      <c r="AN161" s="202"/>
    </row>
    <row r="162" spans="1:40" x14ac:dyDescent="0.25">
      <c r="A162" s="202"/>
      <c r="B162" s="202"/>
      <c r="C162" s="202"/>
      <c r="D162" s="202"/>
      <c r="E162" s="202"/>
      <c r="F162" s="202"/>
      <c r="G162" s="202"/>
      <c r="H162" s="203"/>
      <c r="I162" s="202"/>
      <c r="O162" s="202"/>
      <c r="P162" s="202"/>
      <c r="AC162" s="202"/>
      <c r="AD162" s="202"/>
      <c r="AM162" s="202"/>
      <c r="AN162" s="202"/>
    </row>
    <row r="163" spans="1:40" x14ac:dyDescent="0.25">
      <c r="A163" s="202"/>
      <c r="B163" s="202"/>
      <c r="C163" s="202"/>
      <c r="D163" s="202"/>
      <c r="E163" s="202"/>
      <c r="F163" s="202"/>
      <c r="G163" s="202"/>
      <c r="H163" s="203"/>
      <c r="I163" s="202"/>
      <c r="O163" s="202"/>
      <c r="P163" s="202"/>
      <c r="AC163" s="202"/>
      <c r="AD163" s="202"/>
      <c r="AM163" s="202"/>
      <c r="AN163" s="202"/>
    </row>
    <row r="164" spans="1:40" x14ac:dyDescent="0.25">
      <c r="A164" s="202"/>
      <c r="B164" s="202"/>
      <c r="C164" s="202"/>
      <c r="D164" s="202"/>
      <c r="E164" s="202"/>
      <c r="F164" s="202"/>
      <c r="G164" s="202"/>
      <c r="H164" s="203"/>
      <c r="I164" s="202"/>
      <c r="O164" s="202"/>
      <c r="P164" s="202"/>
      <c r="AC164" s="202"/>
      <c r="AD164" s="202"/>
      <c r="AM164" s="202"/>
      <c r="AN164" s="202"/>
    </row>
    <row r="165" spans="1:40" x14ac:dyDescent="0.25">
      <c r="A165" s="202"/>
      <c r="B165" s="202"/>
      <c r="C165" s="202"/>
      <c r="D165" s="202"/>
      <c r="E165" s="202"/>
      <c r="F165" s="202"/>
      <c r="G165" s="202"/>
      <c r="H165" s="203"/>
      <c r="I165" s="202"/>
      <c r="O165" s="202"/>
      <c r="P165" s="202"/>
      <c r="AC165" s="202"/>
      <c r="AD165" s="202"/>
      <c r="AM165" s="202"/>
      <c r="AN165" s="202"/>
    </row>
    <row r="166" spans="1:40" x14ac:dyDescent="0.25">
      <c r="A166" s="202"/>
      <c r="B166" s="202"/>
      <c r="C166" s="202"/>
      <c r="D166" s="202"/>
      <c r="E166" s="202"/>
      <c r="F166" s="202"/>
      <c r="G166" s="202"/>
      <c r="H166" s="203"/>
      <c r="I166" s="202"/>
      <c r="O166" s="202"/>
      <c r="P166" s="202"/>
      <c r="AC166" s="202"/>
      <c r="AD166" s="202"/>
      <c r="AM166" s="202"/>
      <c r="AN166" s="202"/>
    </row>
    <row r="167" spans="1:40" x14ac:dyDescent="0.25">
      <c r="A167" s="202"/>
      <c r="B167" s="202"/>
      <c r="C167" s="202"/>
      <c r="D167" s="202"/>
      <c r="E167" s="202"/>
      <c r="F167" s="202"/>
      <c r="G167" s="202"/>
      <c r="H167" s="203"/>
      <c r="I167" s="202"/>
      <c r="O167" s="202"/>
      <c r="P167" s="202"/>
      <c r="AC167" s="202"/>
      <c r="AD167" s="202"/>
      <c r="AM167" s="202"/>
      <c r="AN167" s="202"/>
    </row>
    <row r="168" spans="1:40" x14ac:dyDescent="0.25">
      <c r="A168" s="202"/>
      <c r="B168" s="202"/>
      <c r="C168" s="202"/>
      <c r="D168" s="202"/>
      <c r="E168" s="202"/>
      <c r="F168" s="202"/>
      <c r="G168" s="202"/>
      <c r="H168" s="203"/>
      <c r="I168" s="202"/>
      <c r="O168" s="202"/>
      <c r="P168" s="202"/>
      <c r="AC168" s="202"/>
      <c r="AD168" s="202"/>
      <c r="AM168" s="202"/>
      <c r="AN168" s="202"/>
    </row>
    <row r="169" spans="1:40" x14ac:dyDescent="0.25">
      <c r="A169" s="202"/>
      <c r="B169" s="202"/>
      <c r="C169" s="202"/>
      <c r="D169" s="202"/>
      <c r="E169" s="202"/>
      <c r="F169" s="202"/>
      <c r="G169" s="202"/>
      <c r="H169" s="203"/>
      <c r="I169" s="202"/>
      <c r="O169" s="202"/>
      <c r="P169" s="202"/>
      <c r="AC169" s="202"/>
      <c r="AD169" s="202"/>
      <c r="AM169" s="202"/>
      <c r="AN169" s="202"/>
    </row>
    <row r="170" spans="1:40" x14ac:dyDescent="0.25">
      <c r="A170" s="202"/>
      <c r="B170" s="202"/>
      <c r="C170" s="202"/>
      <c r="D170" s="202"/>
      <c r="E170" s="202"/>
      <c r="F170" s="202"/>
      <c r="G170" s="202"/>
      <c r="H170" s="203"/>
      <c r="I170" s="202"/>
      <c r="O170" s="202"/>
      <c r="P170" s="202"/>
      <c r="AC170" s="202"/>
      <c r="AD170" s="202"/>
      <c r="AM170" s="202"/>
      <c r="AN170" s="202"/>
    </row>
    <row r="171" spans="1:40" x14ac:dyDescent="0.25">
      <c r="A171" s="202"/>
      <c r="B171" s="202"/>
      <c r="C171" s="202"/>
      <c r="D171" s="202"/>
      <c r="E171" s="202"/>
      <c r="F171" s="202"/>
      <c r="G171" s="202"/>
      <c r="H171" s="203"/>
      <c r="I171" s="202"/>
      <c r="O171" s="202"/>
      <c r="P171" s="202"/>
      <c r="AC171" s="202"/>
      <c r="AD171" s="202"/>
      <c r="AM171" s="202"/>
      <c r="AN171" s="202"/>
    </row>
    <row r="172" spans="1:40" x14ac:dyDescent="0.25">
      <c r="A172" s="202"/>
      <c r="B172" s="202"/>
      <c r="C172" s="202"/>
      <c r="D172" s="202"/>
      <c r="E172" s="202"/>
      <c r="F172" s="202"/>
      <c r="G172" s="202"/>
      <c r="H172" s="203"/>
      <c r="I172" s="202"/>
      <c r="O172" s="202"/>
      <c r="P172" s="202"/>
      <c r="AC172" s="202"/>
      <c r="AD172" s="202"/>
      <c r="AM172" s="202"/>
      <c r="AN172" s="202"/>
    </row>
    <row r="173" spans="1:40" x14ac:dyDescent="0.25">
      <c r="A173" s="202"/>
      <c r="B173" s="202"/>
      <c r="C173" s="202"/>
      <c r="D173" s="202"/>
      <c r="E173" s="202"/>
      <c r="F173" s="202"/>
      <c r="G173" s="202"/>
      <c r="H173" s="203"/>
      <c r="I173" s="202"/>
      <c r="O173" s="202"/>
      <c r="P173" s="202"/>
      <c r="AC173" s="202"/>
      <c r="AD173" s="202"/>
      <c r="AM173" s="202"/>
      <c r="AN173" s="202"/>
    </row>
    <row r="174" spans="1:40" x14ac:dyDescent="0.25">
      <c r="A174" s="202"/>
      <c r="B174" s="202"/>
      <c r="C174" s="202"/>
      <c r="D174" s="202"/>
      <c r="E174" s="202"/>
      <c r="F174" s="202"/>
      <c r="G174" s="202"/>
      <c r="H174" s="203"/>
      <c r="I174" s="202"/>
      <c r="O174" s="202"/>
      <c r="P174" s="202"/>
      <c r="AC174" s="202"/>
      <c r="AD174" s="202"/>
      <c r="AM174" s="202"/>
      <c r="AN174" s="202"/>
    </row>
    <row r="175" spans="1:40" x14ac:dyDescent="0.25">
      <c r="A175" s="202"/>
      <c r="B175" s="202"/>
      <c r="C175" s="202"/>
      <c r="D175" s="202"/>
      <c r="E175" s="202"/>
      <c r="F175" s="202"/>
      <c r="G175" s="202"/>
      <c r="H175" s="203"/>
      <c r="I175" s="202"/>
      <c r="O175" s="202"/>
      <c r="P175" s="202"/>
      <c r="AC175" s="202"/>
      <c r="AD175" s="202"/>
      <c r="AM175" s="202"/>
      <c r="AN175" s="202"/>
    </row>
    <row r="176" spans="1:40" x14ac:dyDescent="0.25">
      <c r="A176" s="202"/>
      <c r="B176" s="202"/>
      <c r="C176" s="202"/>
      <c r="D176" s="202"/>
      <c r="E176" s="202"/>
      <c r="F176" s="202"/>
      <c r="G176" s="202"/>
      <c r="H176" s="203"/>
      <c r="I176" s="202"/>
      <c r="O176" s="202"/>
      <c r="P176" s="202"/>
      <c r="AC176" s="202"/>
      <c r="AD176" s="202"/>
      <c r="AM176" s="202"/>
      <c r="AN176" s="202"/>
    </row>
    <row r="177" spans="1:40" x14ac:dyDescent="0.25">
      <c r="A177" s="202"/>
      <c r="B177" s="202"/>
      <c r="C177" s="202"/>
      <c r="D177" s="202"/>
      <c r="E177" s="202"/>
      <c r="F177" s="202"/>
      <c r="G177" s="202"/>
      <c r="H177" s="203"/>
      <c r="I177" s="202"/>
      <c r="O177" s="202"/>
      <c r="P177" s="202"/>
      <c r="AC177" s="202"/>
      <c r="AD177" s="202"/>
      <c r="AM177" s="202"/>
      <c r="AN177" s="202"/>
    </row>
    <row r="178" spans="1:40" x14ac:dyDescent="0.25">
      <c r="A178" s="202"/>
      <c r="B178" s="202"/>
      <c r="C178" s="202"/>
      <c r="D178" s="202"/>
      <c r="E178" s="202"/>
      <c r="F178" s="202"/>
      <c r="G178" s="202"/>
      <c r="H178" s="203"/>
      <c r="I178" s="202"/>
      <c r="O178" s="202"/>
      <c r="P178" s="202"/>
      <c r="AC178" s="202"/>
      <c r="AD178" s="202"/>
      <c r="AM178" s="202"/>
      <c r="AN178" s="202"/>
    </row>
    <row r="179" spans="1:40" x14ac:dyDescent="0.25">
      <c r="A179" s="202"/>
      <c r="B179" s="202"/>
      <c r="C179" s="202"/>
      <c r="D179" s="202"/>
      <c r="E179" s="202"/>
      <c r="F179" s="202"/>
      <c r="G179" s="202"/>
      <c r="H179" s="203"/>
      <c r="I179" s="202"/>
      <c r="O179" s="202"/>
      <c r="P179" s="202"/>
      <c r="AC179" s="202"/>
      <c r="AD179" s="202"/>
      <c r="AM179" s="202"/>
      <c r="AN179" s="202"/>
    </row>
    <row r="180" spans="1:40" x14ac:dyDescent="0.25">
      <c r="A180" s="202"/>
      <c r="B180" s="202"/>
      <c r="C180" s="202"/>
      <c r="D180" s="202"/>
      <c r="E180" s="202"/>
      <c r="F180" s="202"/>
      <c r="G180" s="202"/>
      <c r="H180" s="203"/>
      <c r="I180" s="202"/>
      <c r="O180" s="202"/>
      <c r="P180" s="202"/>
      <c r="AC180" s="202"/>
      <c r="AD180" s="202"/>
      <c r="AM180" s="202"/>
      <c r="AN180" s="202"/>
    </row>
    <row r="181" spans="1:40" x14ac:dyDescent="0.25">
      <c r="A181" s="202"/>
      <c r="B181" s="202"/>
      <c r="C181" s="202"/>
      <c r="D181" s="202"/>
      <c r="E181" s="202"/>
      <c r="F181" s="202"/>
      <c r="G181" s="202"/>
      <c r="H181" s="203"/>
      <c r="I181" s="202"/>
      <c r="O181" s="202"/>
      <c r="P181" s="202"/>
      <c r="AC181" s="202"/>
      <c r="AD181" s="202"/>
      <c r="AM181" s="202"/>
      <c r="AN181" s="202"/>
    </row>
    <row r="182" spans="1:40" x14ac:dyDescent="0.25">
      <c r="A182" s="202"/>
      <c r="B182" s="202"/>
      <c r="C182" s="202"/>
      <c r="D182" s="202"/>
      <c r="E182" s="202"/>
      <c r="F182" s="202"/>
      <c r="G182" s="202"/>
      <c r="H182" s="203"/>
      <c r="I182" s="202"/>
      <c r="O182" s="202"/>
      <c r="P182" s="202"/>
      <c r="AC182" s="202"/>
      <c r="AD182" s="202"/>
      <c r="AM182" s="202"/>
      <c r="AN182" s="202"/>
    </row>
    <row r="183" spans="1:40" x14ac:dyDescent="0.25">
      <c r="A183" s="202"/>
      <c r="B183" s="202"/>
      <c r="C183" s="202"/>
      <c r="D183" s="202"/>
      <c r="E183" s="202"/>
      <c r="F183" s="202"/>
      <c r="G183" s="202"/>
      <c r="H183" s="203"/>
      <c r="I183" s="202"/>
      <c r="O183" s="202"/>
      <c r="P183" s="202"/>
      <c r="AC183" s="202"/>
      <c r="AD183" s="202"/>
      <c r="AM183" s="202"/>
      <c r="AN183" s="202"/>
    </row>
    <row r="184" spans="1:40" x14ac:dyDescent="0.25">
      <c r="A184" s="202"/>
      <c r="B184" s="202"/>
      <c r="C184" s="202"/>
      <c r="D184" s="202"/>
      <c r="E184" s="202"/>
      <c r="F184" s="202"/>
      <c r="G184" s="202"/>
      <c r="H184" s="203"/>
      <c r="I184" s="202"/>
      <c r="O184" s="202"/>
      <c r="P184" s="202"/>
      <c r="AC184" s="202"/>
      <c r="AD184" s="202"/>
      <c r="AM184" s="202"/>
      <c r="AN184" s="202"/>
    </row>
    <row r="185" spans="1:40" x14ac:dyDescent="0.25">
      <c r="A185" s="202"/>
      <c r="B185" s="202"/>
      <c r="C185" s="202"/>
      <c r="D185" s="202"/>
      <c r="E185" s="202"/>
      <c r="F185" s="202"/>
      <c r="G185" s="202"/>
      <c r="H185" s="203"/>
      <c r="I185" s="202"/>
      <c r="O185" s="202"/>
      <c r="P185" s="202"/>
      <c r="AC185" s="202"/>
      <c r="AD185" s="202"/>
      <c r="AM185" s="202"/>
      <c r="AN185" s="202"/>
    </row>
    <row r="186" spans="1:40" x14ac:dyDescent="0.25">
      <c r="A186" s="202"/>
      <c r="B186" s="202"/>
      <c r="C186" s="202"/>
      <c r="D186" s="202"/>
      <c r="E186" s="202"/>
      <c r="F186" s="202"/>
      <c r="G186" s="202"/>
      <c r="H186" s="203"/>
      <c r="I186" s="202"/>
      <c r="O186" s="202"/>
      <c r="P186" s="202"/>
      <c r="AC186" s="202"/>
      <c r="AD186" s="202"/>
      <c r="AM186" s="202"/>
      <c r="AN186" s="202"/>
    </row>
    <row r="187" spans="1:40" x14ac:dyDescent="0.25">
      <c r="A187" s="202"/>
      <c r="B187" s="202"/>
      <c r="C187" s="202"/>
      <c r="D187" s="202"/>
      <c r="E187" s="202"/>
      <c r="F187" s="202"/>
      <c r="G187" s="202"/>
      <c r="H187" s="203"/>
      <c r="I187" s="202"/>
      <c r="O187" s="202"/>
      <c r="P187" s="202"/>
      <c r="AC187" s="202"/>
      <c r="AD187" s="202"/>
      <c r="AM187" s="202"/>
      <c r="AN187" s="202"/>
    </row>
    <row r="188" spans="1:40" x14ac:dyDescent="0.25">
      <c r="A188" s="202"/>
      <c r="B188" s="202"/>
      <c r="C188" s="202"/>
      <c r="D188" s="202"/>
      <c r="E188" s="202"/>
      <c r="F188" s="202"/>
      <c r="G188" s="202"/>
      <c r="H188" s="203"/>
      <c r="I188" s="202"/>
      <c r="O188" s="202"/>
      <c r="P188" s="202"/>
      <c r="AC188" s="202"/>
      <c r="AD188" s="202"/>
      <c r="AM188" s="202"/>
      <c r="AN188" s="202"/>
    </row>
    <row r="189" spans="1:40" x14ac:dyDescent="0.25">
      <c r="A189" s="202"/>
      <c r="B189" s="202"/>
      <c r="C189" s="202"/>
      <c r="D189" s="202"/>
      <c r="E189" s="202"/>
      <c r="F189" s="202"/>
      <c r="G189" s="202"/>
      <c r="H189" s="203"/>
      <c r="I189" s="202"/>
      <c r="O189" s="202"/>
      <c r="P189" s="202"/>
      <c r="AC189" s="202"/>
      <c r="AD189" s="202"/>
      <c r="AM189" s="202"/>
      <c r="AN189" s="202"/>
    </row>
    <row r="190" spans="1:40" x14ac:dyDescent="0.25">
      <c r="A190" s="202"/>
      <c r="B190" s="202"/>
      <c r="C190" s="202"/>
      <c r="D190" s="202"/>
      <c r="E190" s="202"/>
      <c r="F190" s="202"/>
      <c r="G190" s="202"/>
      <c r="H190" s="203"/>
      <c r="I190" s="202"/>
      <c r="O190" s="202"/>
      <c r="P190" s="202"/>
      <c r="AC190" s="202"/>
      <c r="AD190" s="202"/>
      <c r="AM190" s="202"/>
      <c r="AN190" s="202"/>
    </row>
    <row r="191" spans="1:40" x14ac:dyDescent="0.25">
      <c r="A191" s="202"/>
      <c r="B191" s="202"/>
      <c r="C191" s="202"/>
      <c r="D191" s="202"/>
      <c r="E191" s="202"/>
      <c r="F191" s="202"/>
      <c r="G191" s="202"/>
      <c r="H191" s="203"/>
      <c r="I191" s="202"/>
      <c r="O191" s="202"/>
      <c r="P191" s="202"/>
      <c r="AC191" s="202"/>
      <c r="AD191" s="202"/>
      <c r="AM191" s="202"/>
      <c r="AN191" s="202"/>
    </row>
    <row r="192" spans="1:40" x14ac:dyDescent="0.25">
      <c r="A192" s="202"/>
      <c r="B192" s="202"/>
      <c r="C192" s="202"/>
      <c r="D192" s="202"/>
      <c r="E192" s="202"/>
      <c r="F192" s="202"/>
      <c r="G192" s="202"/>
      <c r="H192" s="203"/>
      <c r="I192" s="202"/>
      <c r="O192" s="202"/>
      <c r="P192" s="202"/>
      <c r="AC192" s="202"/>
      <c r="AD192" s="202"/>
      <c r="AM192" s="202"/>
      <c r="AN192" s="202"/>
    </row>
    <row r="193" spans="1:40" x14ac:dyDescent="0.25">
      <c r="A193" s="202"/>
      <c r="B193" s="202"/>
      <c r="C193" s="202"/>
      <c r="D193" s="202"/>
      <c r="E193" s="202"/>
      <c r="F193" s="202"/>
      <c r="G193" s="202"/>
      <c r="H193" s="203"/>
      <c r="I193" s="202"/>
      <c r="O193" s="202"/>
      <c r="P193" s="202"/>
      <c r="AC193" s="202"/>
      <c r="AD193" s="202"/>
      <c r="AM193" s="202"/>
      <c r="AN193" s="202"/>
    </row>
    <row r="194" spans="1:40" x14ac:dyDescent="0.25">
      <c r="A194" s="202"/>
      <c r="B194" s="202"/>
      <c r="C194" s="202"/>
      <c r="D194" s="202"/>
      <c r="E194" s="202"/>
      <c r="F194" s="202"/>
      <c r="G194" s="202"/>
      <c r="H194" s="203"/>
      <c r="I194" s="202"/>
      <c r="O194" s="202"/>
      <c r="P194" s="202"/>
      <c r="AC194" s="202"/>
      <c r="AD194" s="202"/>
      <c r="AM194" s="202"/>
      <c r="AN194" s="202"/>
    </row>
    <row r="195" spans="1:40" x14ac:dyDescent="0.25">
      <c r="A195" s="202"/>
      <c r="B195" s="202"/>
      <c r="C195" s="202"/>
      <c r="D195" s="202"/>
      <c r="E195" s="202"/>
      <c r="F195" s="202"/>
      <c r="G195" s="202"/>
      <c r="H195" s="203"/>
      <c r="I195" s="202"/>
      <c r="O195" s="202"/>
      <c r="P195" s="202"/>
      <c r="AC195" s="202"/>
      <c r="AD195" s="202"/>
      <c r="AM195" s="202"/>
      <c r="AN195" s="202"/>
    </row>
    <row r="196" spans="1:40" x14ac:dyDescent="0.25">
      <c r="A196" s="202"/>
      <c r="B196" s="202"/>
      <c r="C196" s="202"/>
      <c r="D196" s="202"/>
      <c r="E196" s="202"/>
      <c r="F196" s="202"/>
      <c r="G196" s="202"/>
      <c r="H196" s="203"/>
      <c r="I196" s="202"/>
      <c r="O196" s="202"/>
      <c r="P196" s="202"/>
      <c r="AC196" s="202"/>
      <c r="AD196" s="202"/>
      <c r="AM196" s="202"/>
      <c r="AN196" s="202"/>
    </row>
    <row r="197" spans="1:40" x14ac:dyDescent="0.25">
      <c r="A197" s="202"/>
      <c r="B197" s="202"/>
      <c r="C197" s="202"/>
      <c r="D197" s="202"/>
      <c r="E197" s="202"/>
      <c r="F197" s="202"/>
      <c r="G197" s="202"/>
      <c r="H197" s="203"/>
      <c r="I197" s="202"/>
      <c r="O197" s="202"/>
      <c r="P197" s="202"/>
      <c r="AC197" s="202"/>
      <c r="AD197" s="202"/>
      <c r="AM197" s="202"/>
      <c r="AN197" s="202"/>
    </row>
    <row r="198" spans="1:40" x14ac:dyDescent="0.25">
      <c r="A198" s="202"/>
      <c r="B198" s="202"/>
      <c r="C198" s="202"/>
      <c r="D198" s="202"/>
      <c r="E198" s="202"/>
      <c r="F198" s="202"/>
      <c r="G198" s="202"/>
      <c r="H198" s="203"/>
      <c r="I198" s="202"/>
      <c r="O198" s="202"/>
      <c r="P198" s="202"/>
      <c r="AC198" s="202"/>
      <c r="AD198" s="202"/>
      <c r="AM198" s="202"/>
      <c r="AN198" s="202"/>
    </row>
    <row r="199" spans="1:40" x14ac:dyDescent="0.25">
      <c r="A199" s="202"/>
      <c r="B199" s="202"/>
      <c r="C199" s="202"/>
      <c r="D199" s="202"/>
      <c r="E199" s="202"/>
      <c r="F199" s="202"/>
      <c r="G199" s="202"/>
      <c r="H199" s="203"/>
      <c r="I199" s="202"/>
      <c r="O199" s="202"/>
      <c r="P199" s="202"/>
      <c r="AC199" s="202"/>
      <c r="AD199" s="202"/>
      <c r="AM199" s="202"/>
      <c r="AN199" s="202"/>
    </row>
    <row r="200" spans="1:40" x14ac:dyDescent="0.25">
      <c r="A200" s="202"/>
      <c r="B200" s="202"/>
      <c r="C200" s="202"/>
      <c r="D200" s="202"/>
      <c r="E200" s="202"/>
      <c r="F200" s="202"/>
      <c r="G200" s="202"/>
      <c r="H200" s="203"/>
      <c r="I200" s="202"/>
      <c r="O200" s="202"/>
      <c r="P200" s="202"/>
      <c r="AC200" s="202"/>
      <c r="AD200" s="202"/>
      <c r="AM200" s="202"/>
      <c r="AN200" s="202"/>
    </row>
    <row r="201" spans="1:40" x14ac:dyDescent="0.25">
      <c r="A201" s="202"/>
      <c r="B201" s="202"/>
      <c r="C201" s="202"/>
      <c r="D201" s="202"/>
      <c r="E201" s="202"/>
      <c r="F201" s="202"/>
      <c r="G201" s="202"/>
      <c r="H201" s="203"/>
      <c r="I201" s="202"/>
      <c r="O201" s="202"/>
      <c r="P201" s="202"/>
      <c r="AC201" s="202"/>
      <c r="AD201" s="202"/>
      <c r="AM201" s="202"/>
      <c r="AN201" s="202"/>
    </row>
    <row r="202" spans="1:40" x14ac:dyDescent="0.25">
      <c r="A202" s="202"/>
      <c r="B202" s="202"/>
      <c r="C202" s="202"/>
      <c r="D202" s="202"/>
      <c r="E202" s="202"/>
      <c r="F202" s="202"/>
      <c r="G202" s="202"/>
      <c r="H202" s="203"/>
      <c r="I202" s="202"/>
      <c r="O202" s="202"/>
      <c r="P202" s="202"/>
      <c r="AC202" s="202"/>
      <c r="AD202" s="202"/>
      <c r="AM202" s="202"/>
      <c r="AN202" s="202"/>
    </row>
    <row r="203" spans="1:40" x14ac:dyDescent="0.25">
      <c r="A203" s="202"/>
      <c r="B203" s="202"/>
      <c r="C203" s="202"/>
      <c r="D203" s="202"/>
      <c r="E203" s="202"/>
      <c r="F203" s="202"/>
      <c r="G203" s="202"/>
      <c r="H203" s="203"/>
      <c r="I203" s="202"/>
      <c r="O203" s="202"/>
      <c r="P203" s="202"/>
      <c r="AC203" s="202"/>
      <c r="AD203" s="202"/>
      <c r="AM203" s="202"/>
      <c r="AN203" s="202"/>
    </row>
    <row r="204" spans="1:40" x14ac:dyDescent="0.25">
      <c r="A204" s="202"/>
      <c r="B204" s="202"/>
      <c r="C204" s="202"/>
      <c r="D204" s="202"/>
      <c r="E204" s="202"/>
      <c r="F204" s="202"/>
      <c r="G204" s="202"/>
      <c r="H204" s="203"/>
      <c r="I204" s="202"/>
      <c r="O204" s="202"/>
      <c r="P204" s="202"/>
      <c r="AC204" s="202"/>
      <c r="AD204" s="202"/>
      <c r="AM204" s="202"/>
      <c r="AN204" s="202"/>
    </row>
    <row r="205" spans="1:40" x14ac:dyDescent="0.25">
      <c r="A205" s="202"/>
      <c r="B205" s="202"/>
      <c r="C205" s="202"/>
      <c r="D205" s="202"/>
      <c r="E205" s="202"/>
      <c r="F205" s="202"/>
      <c r="G205" s="202"/>
      <c r="H205" s="203"/>
      <c r="I205" s="202"/>
      <c r="O205" s="202"/>
      <c r="P205" s="202"/>
      <c r="AC205" s="202"/>
      <c r="AD205" s="202"/>
      <c r="AM205" s="202"/>
      <c r="AN205" s="202"/>
    </row>
    <row r="206" spans="1:40" x14ac:dyDescent="0.25">
      <c r="A206" s="202"/>
      <c r="B206" s="202"/>
      <c r="C206" s="202"/>
      <c r="D206" s="202"/>
      <c r="E206" s="202"/>
      <c r="F206" s="202"/>
      <c r="G206" s="202"/>
      <c r="H206" s="203"/>
      <c r="I206" s="202"/>
      <c r="O206" s="202"/>
      <c r="P206" s="202"/>
      <c r="AC206" s="202"/>
      <c r="AD206" s="202"/>
      <c r="AM206" s="202"/>
      <c r="AN206" s="202"/>
    </row>
    <row r="207" spans="1:40" x14ac:dyDescent="0.25">
      <c r="A207" s="202"/>
      <c r="B207" s="202"/>
      <c r="C207" s="202"/>
      <c r="D207" s="202"/>
      <c r="E207" s="202"/>
      <c r="F207" s="202"/>
      <c r="G207" s="202"/>
      <c r="H207" s="203"/>
      <c r="I207" s="202"/>
      <c r="O207" s="202"/>
      <c r="P207" s="202"/>
      <c r="AC207" s="202"/>
      <c r="AD207" s="202"/>
      <c r="AM207" s="202"/>
      <c r="AN207" s="202"/>
    </row>
    <row r="208" spans="1:40" x14ac:dyDescent="0.25">
      <c r="A208" s="202"/>
      <c r="B208" s="202"/>
      <c r="C208" s="202"/>
      <c r="D208" s="202"/>
      <c r="E208" s="202"/>
      <c r="F208" s="202"/>
      <c r="G208" s="202"/>
      <c r="H208" s="203"/>
      <c r="I208" s="202"/>
      <c r="O208" s="202"/>
      <c r="P208" s="202"/>
      <c r="AC208" s="202"/>
      <c r="AD208" s="202"/>
      <c r="AM208" s="202"/>
      <c r="AN208" s="202"/>
    </row>
    <row r="209" spans="1:40" x14ac:dyDescent="0.25">
      <c r="A209" s="202"/>
      <c r="B209" s="202"/>
      <c r="C209" s="202"/>
      <c r="D209" s="202"/>
      <c r="E209" s="202"/>
      <c r="F209" s="202"/>
      <c r="G209" s="202"/>
      <c r="H209" s="203"/>
      <c r="I209" s="202"/>
      <c r="O209" s="202"/>
      <c r="P209" s="202"/>
      <c r="AC209" s="202"/>
      <c r="AD209" s="202"/>
      <c r="AM209" s="202"/>
      <c r="AN209" s="202"/>
    </row>
    <row r="210" spans="1:40" x14ac:dyDescent="0.25">
      <c r="A210" s="202"/>
      <c r="B210" s="202"/>
      <c r="C210" s="202"/>
      <c r="D210" s="202"/>
      <c r="E210" s="202"/>
      <c r="F210" s="202"/>
      <c r="G210" s="202"/>
      <c r="H210" s="203"/>
      <c r="I210" s="202"/>
      <c r="O210" s="202"/>
      <c r="P210" s="202"/>
      <c r="AC210" s="202"/>
      <c r="AD210" s="202"/>
      <c r="AM210" s="202"/>
      <c r="AN210" s="202"/>
    </row>
    <row r="211" spans="1:40" x14ac:dyDescent="0.25">
      <c r="A211" s="202"/>
      <c r="B211" s="202"/>
      <c r="C211" s="202"/>
      <c r="D211" s="202"/>
      <c r="E211" s="202"/>
      <c r="F211" s="202"/>
      <c r="G211" s="202"/>
      <c r="H211" s="203"/>
      <c r="I211" s="202"/>
      <c r="O211" s="202"/>
      <c r="P211" s="202"/>
      <c r="AC211" s="202"/>
      <c r="AD211" s="202"/>
      <c r="AM211" s="202"/>
      <c r="AN211" s="202"/>
    </row>
    <row r="212" spans="1:40" x14ac:dyDescent="0.25">
      <c r="A212" s="202"/>
      <c r="B212" s="202"/>
      <c r="C212" s="202"/>
      <c r="D212" s="202"/>
      <c r="E212" s="202"/>
      <c r="F212" s="202"/>
      <c r="G212" s="202"/>
      <c r="H212" s="203"/>
      <c r="I212" s="202"/>
      <c r="O212" s="202"/>
      <c r="P212" s="202"/>
      <c r="AC212" s="202"/>
      <c r="AD212" s="202"/>
      <c r="AM212" s="202"/>
      <c r="AN212" s="202"/>
    </row>
    <row r="213" spans="1:40" x14ac:dyDescent="0.25">
      <c r="A213" s="202"/>
      <c r="B213" s="202"/>
      <c r="C213" s="202"/>
      <c r="D213" s="202"/>
      <c r="E213" s="202"/>
      <c r="F213" s="202"/>
      <c r="G213" s="202"/>
      <c r="H213" s="203"/>
      <c r="I213" s="202"/>
      <c r="O213" s="202"/>
      <c r="P213" s="202"/>
      <c r="AC213" s="202"/>
      <c r="AD213" s="202"/>
      <c r="AM213" s="202"/>
      <c r="AN213" s="202"/>
    </row>
    <row r="214" spans="1:40" x14ac:dyDescent="0.25">
      <c r="A214" s="202"/>
      <c r="B214" s="202"/>
      <c r="C214" s="202"/>
      <c r="D214" s="202"/>
      <c r="E214" s="202"/>
      <c r="F214" s="202"/>
      <c r="G214" s="202"/>
      <c r="H214" s="203"/>
      <c r="I214" s="202"/>
      <c r="O214" s="202"/>
      <c r="P214" s="202"/>
      <c r="AC214" s="202"/>
      <c r="AD214" s="202"/>
      <c r="AM214" s="202"/>
      <c r="AN214" s="202"/>
    </row>
    <row r="215" spans="1:40" x14ac:dyDescent="0.25">
      <c r="A215" s="202"/>
      <c r="B215" s="202"/>
      <c r="C215" s="202"/>
      <c r="D215" s="202"/>
      <c r="E215" s="202"/>
      <c r="F215" s="202"/>
      <c r="G215" s="202"/>
      <c r="H215" s="203"/>
      <c r="I215" s="202"/>
      <c r="O215" s="202"/>
      <c r="P215" s="202"/>
      <c r="AC215" s="202"/>
      <c r="AD215" s="202"/>
      <c r="AM215" s="202"/>
      <c r="AN215" s="202"/>
    </row>
    <row r="216" spans="1:40" x14ac:dyDescent="0.25">
      <c r="A216" s="202"/>
      <c r="B216" s="202"/>
      <c r="C216" s="202"/>
      <c r="D216" s="202"/>
      <c r="E216" s="202"/>
      <c r="F216" s="202"/>
      <c r="G216" s="202"/>
      <c r="H216" s="203"/>
      <c r="I216" s="202"/>
      <c r="O216" s="202"/>
      <c r="P216" s="202"/>
      <c r="AC216" s="202"/>
      <c r="AD216" s="202"/>
      <c r="AM216" s="202"/>
      <c r="AN216" s="202"/>
    </row>
    <row r="217" spans="1:40" x14ac:dyDescent="0.25">
      <c r="A217" s="202"/>
      <c r="B217" s="202"/>
      <c r="C217" s="202"/>
      <c r="D217" s="202"/>
      <c r="E217" s="202"/>
      <c r="F217" s="202"/>
      <c r="G217" s="202"/>
      <c r="H217" s="203"/>
      <c r="I217" s="202"/>
      <c r="O217" s="202"/>
      <c r="P217" s="202"/>
      <c r="AC217" s="202"/>
      <c r="AD217" s="202"/>
      <c r="AM217" s="202"/>
      <c r="AN217" s="202"/>
    </row>
    <row r="218" spans="1:40" x14ac:dyDescent="0.25">
      <c r="A218" s="202"/>
      <c r="B218" s="202"/>
      <c r="C218" s="202"/>
      <c r="D218" s="202"/>
      <c r="E218" s="202"/>
      <c r="F218" s="202"/>
      <c r="G218" s="202"/>
      <c r="H218" s="203"/>
      <c r="I218" s="202"/>
      <c r="O218" s="202"/>
      <c r="P218" s="202"/>
      <c r="AC218" s="202"/>
      <c r="AD218" s="202"/>
      <c r="AM218" s="202"/>
      <c r="AN218" s="202"/>
    </row>
    <row r="219" spans="1:40" x14ac:dyDescent="0.25">
      <c r="A219" s="202"/>
      <c r="B219" s="202"/>
      <c r="C219" s="202"/>
      <c r="D219" s="202"/>
      <c r="E219" s="202"/>
      <c r="F219" s="202"/>
      <c r="G219" s="202"/>
      <c r="H219" s="203"/>
      <c r="I219" s="202"/>
      <c r="O219" s="202"/>
      <c r="P219" s="202"/>
      <c r="AC219" s="202"/>
      <c r="AD219" s="202"/>
      <c r="AM219" s="202"/>
      <c r="AN219" s="202"/>
    </row>
    <row r="220" spans="1:40" x14ac:dyDescent="0.25">
      <c r="A220" s="202"/>
      <c r="B220" s="202"/>
      <c r="C220" s="202"/>
      <c r="D220" s="202"/>
      <c r="E220" s="202"/>
      <c r="F220" s="202"/>
      <c r="G220" s="202"/>
      <c r="H220" s="203"/>
      <c r="I220" s="202"/>
      <c r="O220" s="202"/>
      <c r="P220" s="202"/>
      <c r="AC220" s="202"/>
      <c r="AD220" s="202"/>
      <c r="AM220" s="202"/>
      <c r="AN220" s="202"/>
    </row>
    <row r="221" spans="1:40" x14ac:dyDescent="0.25">
      <c r="A221" s="202"/>
      <c r="B221" s="202"/>
      <c r="C221" s="202"/>
      <c r="D221" s="202"/>
      <c r="E221" s="202"/>
      <c r="F221" s="202"/>
      <c r="G221" s="202"/>
      <c r="H221" s="203"/>
      <c r="I221" s="202"/>
      <c r="O221" s="202"/>
      <c r="P221" s="202"/>
      <c r="AC221" s="202"/>
      <c r="AD221" s="202"/>
      <c r="AM221" s="202"/>
      <c r="AN221" s="202"/>
    </row>
    <row r="222" spans="1:40" x14ac:dyDescent="0.25">
      <c r="A222" s="202"/>
      <c r="B222" s="202"/>
      <c r="C222" s="202"/>
      <c r="D222" s="202"/>
      <c r="E222" s="202"/>
      <c r="F222" s="202"/>
      <c r="G222" s="202"/>
      <c r="H222" s="203"/>
      <c r="I222" s="202"/>
      <c r="O222" s="202"/>
      <c r="P222" s="202"/>
      <c r="AC222" s="202"/>
      <c r="AD222" s="202"/>
      <c r="AM222" s="202"/>
      <c r="AN222" s="202"/>
    </row>
    <row r="223" spans="1:40" x14ac:dyDescent="0.25">
      <c r="A223" s="202"/>
      <c r="B223" s="202"/>
      <c r="C223" s="202"/>
      <c r="D223" s="202"/>
      <c r="E223" s="202"/>
      <c r="F223" s="202"/>
      <c r="G223" s="202"/>
      <c r="H223" s="203"/>
      <c r="I223" s="202"/>
      <c r="O223" s="202"/>
      <c r="P223" s="202"/>
      <c r="AC223" s="202"/>
      <c r="AD223" s="202"/>
      <c r="AM223" s="202"/>
      <c r="AN223" s="202"/>
    </row>
    <row r="224" spans="1:40" x14ac:dyDescent="0.25">
      <c r="A224" s="202"/>
      <c r="B224" s="202"/>
      <c r="C224" s="202"/>
      <c r="D224" s="202"/>
      <c r="E224" s="202"/>
      <c r="F224" s="202"/>
      <c r="G224" s="202"/>
      <c r="H224" s="203"/>
      <c r="I224" s="202"/>
      <c r="O224" s="202"/>
      <c r="P224" s="202"/>
      <c r="AC224" s="202"/>
      <c r="AD224" s="202"/>
      <c r="AM224" s="202"/>
      <c r="AN224" s="202"/>
    </row>
    <row r="225" spans="1:40" x14ac:dyDescent="0.25">
      <c r="A225" s="202"/>
      <c r="B225" s="202"/>
      <c r="C225" s="202"/>
      <c r="D225" s="202"/>
      <c r="E225" s="202"/>
      <c r="F225" s="202"/>
      <c r="G225" s="202"/>
      <c r="H225" s="203"/>
      <c r="I225" s="202"/>
      <c r="O225" s="202"/>
      <c r="P225" s="202"/>
      <c r="AC225" s="202"/>
      <c r="AD225" s="202"/>
      <c r="AM225" s="202"/>
      <c r="AN225" s="202"/>
    </row>
    <row r="226" spans="1:40" x14ac:dyDescent="0.25">
      <c r="A226" s="202"/>
      <c r="B226" s="202"/>
      <c r="C226" s="202"/>
      <c r="D226" s="202"/>
      <c r="E226" s="202"/>
      <c r="F226" s="202"/>
      <c r="G226" s="202"/>
      <c r="H226" s="203"/>
      <c r="I226" s="202"/>
      <c r="O226" s="202"/>
      <c r="P226" s="202"/>
      <c r="AC226" s="202"/>
      <c r="AD226" s="202"/>
      <c r="AM226" s="202"/>
      <c r="AN226" s="202"/>
    </row>
    <row r="227" spans="1:40" x14ac:dyDescent="0.25">
      <c r="A227" s="202"/>
      <c r="B227" s="202"/>
      <c r="C227" s="202"/>
      <c r="D227" s="202"/>
      <c r="E227" s="202"/>
      <c r="F227" s="202"/>
      <c r="G227" s="202"/>
      <c r="H227" s="203"/>
      <c r="I227" s="202"/>
      <c r="O227" s="202"/>
      <c r="P227" s="202"/>
      <c r="AC227" s="202"/>
      <c r="AD227" s="202"/>
      <c r="AM227" s="202"/>
      <c r="AN227" s="202"/>
    </row>
    <row r="228" spans="1:40" x14ac:dyDescent="0.25">
      <c r="A228" s="202"/>
      <c r="B228" s="202"/>
      <c r="C228" s="202"/>
      <c r="D228" s="202"/>
      <c r="E228" s="202"/>
      <c r="F228" s="202"/>
      <c r="G228" s="202"/>
      <c r="H228" s="203"/>
      <c r="I228" s="202"/>
      <c r="O228" s="202"/>
      <c r="P228" s="202"/>
      <c r="AC228" s="202"/>
      <c r="AD228" s="202"/>
      <c r="AM228" s="202"/>
      <c r="AN228" s="202"/>
    </row>
    <row r="229" spans="1:40" x14ac:dyDescent="0.25">
      <c r="A229" s="202"/>
      <c r="B229" s="202"/>
      <c r="C229" s="202"/>
      <c r="D229" s="202"/>
      <c r="E229" s="202"/>
      <c r="F229" s="202"/>
      <c r="G229" s="202"/>
      <c r="H229" s="203"/>
      <c r="I229" s="202"/>
      <c r="O229" s="202"/>
      <c r="P229" s="202"/>
      <c r="AC229" s="202"/>
      <c r="AD229" s="202"/>
      <c r="AM229" s="202"/>
      <c r="AN229" s="202"/>
    </row>
    <row r="230" spans="1:40" x14ac:dyDescent="0.25">
      <c r="A230" s="202"/>
      <c r="B230" s="202"/>
      <c r="C230" s="202"/>
      <c r="D230" s="202"/>
      <c r="E230" s="202"/>
      <c r="F230" s="202"/>
      <c r="G230" s="202"/>
      <c r="H230" s="203"/>
      <c r="I230" s="202"/>
      <c r="O230" s="202"/>
      <c r="P230" s="202"/>
      <c r="AC230" s="202"/>
      <c r="AD230" s="202"/>
      <c r="AM230" s="202"/>
      <c r="AN230" s="202"/>
    </row>
    <row r="231" spans="1:40" x14ac:dyDescent="0.25">
      <c r="A231" s="202"/>
      <c r="B231" s="202"/>
      <c r="C231" s="202"/>
      <c r="D231" s="202"/>
      <c r="E231" s="202"/>
      <c r="F231" s="202"/>
      <c r="G231" s="202"/>
      <c r="H231" s="203"/>
      <c r="I231" s="202"/>
      <c r="O231" s="202"/>
      <c r="P231" s="202"/>
      <c r="AC231" s="202"/>
      <c r="AD231" s="202"/>
      <c r="AM231" s="202"/>
      <c r="AN231" s="202"/>
    </row>
    <row r="232" spans="1:40" x14ac:dyDescent="0.25">
      <c r="A232" s="202"/>
      <c r="B232" s="202"/>
      <c r="C232" s="202"/>
      <c r="D232" s="202"/>
      <c r="E232" s="202"/>
      <c r="F232" s="202"/>
      <c r="G232" s="202"/>
      <c r="H232" s="203"/>
      <c r="I232" s="202"/>
      <c r="O232" s="202"/>
      <c r="P232" s="202"/>
      <c r="AC232" s="202"/>
      <c r="AD232" s="202"/>
      <c r="AM232" s="202"/>
      <c r="AN232" s="202"/>
    </row>
    <row r="233" spans="1:40" x14ac:dyDescent="0.25">
      <c r="A233" s="202"/>
      <c r="B233" s="202"/>
      <c r="C233" s="202"/>
      <c r="D233" s="202"/>
      <c r="E233" s="202"/>
      <c r="F233" s="202"/>
      <c r="G233" s="202"/>
      <c r="H233" s="203"/>
      <c r="I233" s="202"/>
      <c r="O233" s="202"/>
      <c r="P233" s="202"/>
      <c r="AC233" s="202"/>
      <c r="AD233" s="202"/>
      <c r="AM233" s="202"/>
      <c r="AN233" s="202"/>
    </row>
  </sheetData>
  <mergeCells count="22">
    <mergeCell ref="AM1:AU1"/>
    <mergeCell ref="AM2:AU2"/>
    <mergeCell ref="Q5:V5"/>
    <mergeCell ref="W5:AB5"/>
    <mergeCell ref="AE5:AJ5"/>
    <mergeCell ref="AK5:AL5"/>
    <mergeCell ref="AC1:AL1"/>
    <mergeCell ref="AC2:AL2"/>
    <mergeCell ref="AC3:AL3"/>
    <mergeCell ref="AC4:AL4"/>
    <mergeCell ref="O3:AB3"/>
    <mergeCell ref="AM3:AU3"/>
    <mergeCell ref="AM4:AU4"/>
    <mergeCell ref="C5:H5"/>
    <mergeCell ref="I5:N5"/>
    <mergeCell ref="A4:N4"/>
    <mergeCell ref="O4:AB4"/>
    <mergeCell ref="O1:AB1"/>
    <mergeCell ref="A2:N2"/>
    <mergeCell ref="O2:AB2"/>
    <mergeCell ref="A1:N1"/>
    <mergeCell ref="A3:N3"/>
  </mergeCells>
  <conditionalFormatting sqref="B10">
    <cfRule type="cellIs" dxfId="23" priority="10" operator="equal">
      <formula>"M"</formula>
    </cfRule>
  </conditionalFormatting>
  <conditionalFormatting sqref="B33:B34">
    <cfRule type="cellIs" dxfId="22" priority="9" operator="equal">
      <formula>"M"</formula>
    </cfRule>
  </conditionalFormatting>
  <conditionalFormatting sqref="P10">
    <cfRule type="cellIs" dxfId="21" priority="8" operator="equal">
      <formula>"M"</formula>
    </cfRule>
  </conditionalFormatting>
  <conditionalFormatting sqref="P33:P34">
    <cfRule type="cellIs" dxfId="20" priority="7" operator="equal">
      <formula>"M"</formula>
    </cfRule>
  </conditionalFormatting>
  <conditionalFormatting sqref="AD10">
    <cfRule type="cellIs" dxfId="19" priority="6" operator="equal">
      <formula>"M"</formula>
    </cfRule>
  </conditionalFormatting>
  <conditionalFormatting sqref="AD33:AD34">
    <cfRule type="cellIs" dxfId="18" priority="5" operator="equal">
      <formula>"M"</formula>
    </cfRule>
  </conditionalFormatting>
  <conditionalFormatting sqref="AN10">
    <cfRule type="cellIs" dxfId="17" priority="2" operator="equal">
      <formula>"M"</formula>
    </cfRule>
  </conditionalFormatting>
  <conditionalFormatting sqref="AN33:AN34">
    <cfRule type="cellIs" dxfId="16" priority="1" operator="equal">
      <formula>"M"</formula>
    </cfRule>
  </conditionalFormatting>
  <dataValidations count="1">
    <dataValidation allowBlank="1" showInputMessage="1" showErrorMessage="1" promptTitle="NAME" prompt="ENTER NAME IN CAPITAL LETTERS" sqref="B7:B9 P7:P9 AD7:AD9 AN7:AN9 AN11:AN34 AD11:AD34 P11:P34 B11:B34"/>
  </dataValidations>
  <pageMargins left="0.12" right="0.5" top="0.13" bottom="0.12" header="0.12" footer="0.1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F21" sqref="F21"/>
    </sheetView>
  </sheetViews>
  <sheetFormatPr defaultRowHeight="15" x14ac:dyDescent="0.25"/>
  <cols>
    <col min="2" max="2" width="21" customWidth="1"/>
    <col min="3" max="3" width="12" customWidth="1"/>
    <col min="4" max="4" width="10.140625" customWidth="1"/>
    <col min="5" max="5" width="10.5703125" customWidth="1"/>
    <col min="6" max="6" width="11" customWidth="1"/>
    <col min="7" max="7" width="13.7109375" customWidth="1"/>
    <col min="8" max="8" width="14.42578125" customWidth="1"/>
  </cols>
  <sheetData>
    <row r="1" spans="1:11" ht="14.45" x14ac:dyDescent="0.3">
      <c r="A1" s="7"/>
      <c r="B1" s="468" t="s">
        <v>0</v>
      </c>
      <c r="C1" s="468"/>
      <c r="D1" s="468"/>
      <c r="E1" s="468"/>
      <c r="F1" s="468"/>
      <c r="G1" s="468"/>
      <c r="H1" s="468"/>
      <c r="I1" s="468"/>
      <c r="J1" s="468"/>
      <c r="K1" s="468"/>
    </row>
    <row r="2" spans="1:11" ht="14.45" x14ac:dyDescent="0.3">
      <c r="A2" s="7"/>
      <c r="B2" s="469" t="s">
        <v>7</v>
      </c>
      <c r="C2" s="469"/>
      <c r="D2" s="469"/>
      <c r="E2" s="469"/>
      <c r="F2" s="469"/>
      <c r="G2" s="469"/>
      <c r="H2" s="469"/>
      <c r="I2" s="469"/>
      <c r="J2" s="469"/>
      <c r="K2" s="469"/>
    </row>
    <row r="3" spans="1:11" ht="14.45" x14ac:dyDescent="0.3">
      <c r="A3" s="7"/>
      <c r="B3" s="470" t="s">
        <v>62</v>
      </c>
      <c r="C3" s="470"/>
      <c r="D3" s="470"/>
      <c r="E3" s="470"/>
      <c r="F3" s="470"/>
      <c r="G3" s="470"/>
      <c r="H3" s="470"/>
      <c r="I3" s="470"/>
      <c r="J3" s="470"/>
      <c r="K3" s="470"/>
    </row>
    <row r="4" spans="1:11" ht="14.45" x14ac:dyDescent="0.3">
      <c r="A4" s="7"/>
      <c r="B4" s="468" t="s">
        <v>504</v>
      </c>
      <c r="C4" s="468"/>
      <c r="D4" s="468"/>
      <c r="E4" s="468"/>
      <c r="F4" s="468"/>
      <c r="G4" s="468"/>
      <c r="H4" s="468"/>
      <c r="I4" s="468"/>
      <c r="J4" s="468"/>
      <c r="K4" s="468"/>
    </row>
    <row r="5" spans="1:11" ht="14.45" x14ac:dyDescent="0.3">
      <c r="A5" s="6" t="s">
        <v>19</v>
      </c>
      <c r="B5" s="6" t="s">
        <v>4</v>
      </c>
      <c r="C5" s="12" t="s">
        <v>505</v>
      </c>
      <c r="D5" s="12" t="s">
        <v>506</v>
      </c>
      <c r="E5" s="12" t="s">
        <v>507</v>
      </c>
      <c r="F5" s="12" t="s">
        <v>508</v>
      </c>
      <c r="G5" s="12" t="s">
        <v>509</v>
      </c>
      <c r="H5" s="12" t="s">
        <v>510</v>
      </c>
      <c r="I5" s="12" t="s">
        <v>511</v>
      </c>
      <c r="J5" s="12" t="s">
        <v>512</v>
      </c>
      <c r="K5" s="12" t="s">
        <v>513</v>
      </c>
    </row>
    <row r="6" spans="1:11" ht="14.45" x14ac:dyDescent="0.3">
      <c r="A6" s="8"/>
      <c r="B6" s="8"/>
      <c r="C6" s="7"/>
      <c r="D6" s="7"/>
      <c r="E6" s="7"/>
      <c r="F6" s="7"/>
      <c r="G6" s="7"/>
      <c r="H6" s="7"/>
      <c r="I6" s="7"/>
      <c r="J6" s="7"/>
      <c r="K6" s="7"/>
    </row>
    <row r="7" spans="1:11" ht="14.45" x14ac:dyDescent="0.3">
      <c r="A7" s="154">
        <v>1</v>
      </c>
      <c r="B7" s="149" t="s">
        <v>101</v>
      </c>
      <c r="C7" s="175">
        <v>60.25</v>
      </c>
      <c r="D7" s="9">
        <v>55</v>
      </c>
      <c r="E7" s="153">
        <v>44.5</v>
      </c>
      <c r="F7" s="153">
        <v>42</v>
      </c>
      <c r="G7" s="9">
        <v>60.5</v>
      </c>
      <c r="H7" s="175">
        <v>38</v>
      </c>
      <c r="I7" s="186">
        <v>15</v>
      </c>
      <c r="J7" s="34" t="s">
        <v>397</v>
      </c>
      <c r="K7" s="34">
        <v>13</v>
      </c>
    </row>
    <row r="8" spans="1:11" ht="14.45" x14ac:dyDescent="0.3">
      <c r="A8" s="154">
        <v>2</v>
      </c>
      <c r="B8" s="149" t="s">
        <v>119</v>
      </c>
      <c r="C8" s="175">
        <v>46.5</v>
      </c>
      <c r="D8" s="9">
        <v>40</v>
      </c>
      <c r="E8" s="153">
        <v>30.5</v>
      </c>
      <c r="F8" s="153">
        <v>20</v>
      </c>
      <c r="G8" s="9">
        <v>32.5</v>
      </c>
      <c r="H8" s="175">
        <v>28.5</v>
      </c>
      <c r="I8" s="33">
        <v>7</v>
      </c>
      <c r="J8" s="33">
        <v>17</v>
      </c>
      <c r="K8" s="33">
        <v>16.5</v>
      </c>
    </row>
    <row r="9" spans="1:11" ht="14.45" x14ac:dyDescent="0.3">
      <c r="A9" s="154">
        <v>3</v>
      </c>
      <c r="B9" s="149" t="s">
        <v>133</v>
      </c>
      <c r="C9" s="176">
        <v>27.5</v>
      </c>
      <c r="D9" s="9">
        <v>22.5</v>
      </c>
      <c r="E9" s="153">
        <v>22</v>
      </c>
      <c r="F9" s="153">
        <v>14</v>
      </c>
      <c r="G9" s="9">
        <v>17.5</v>
      </c>
      <c r="H9" s="175">
        <v>8</v>
      </c>
      <c r="I9" s="34">
        <v>0</v>
      </c>
      <c r="J9" s="34">
        <v>6.5</v>
      </c>
      <c r="K9" s="34">
        <v>3</v>
      </c>
    </row>
    <row r="10" spans="1:11" ht="14.45" x14ac:dyDescent="0.3">
      <c r="A10" s="154">
        <v>4</v>
      </c>
      <c r="B10" s="149" t="s">
        <v>411</v>
      </c>
      <c r="C10" s="176">
        <v>44.5</v>
      </c>
      <c r="D10" s="9">
        <v>35</v>
      </c>
      <c r="E10" s="153">
        <v>34</v>
      </c>
      <c r="F10" s="153">
        <v>30.5</v>
      </c>
      <c r="G10" s="9">
        <v>27</v>
      </c>
      <c r="H10" s="175">
        <v>22</v>
      </c>
      <c r="I10" s="34">
        <v>12.5</v>
      </c>
      <c r="J10" s="34">
        <v>28</v>
      </c>
      <c r="K10" s="34">
        <v>14.5</v>
      </c>
    </row>
    <row r="11" spans="1:11" ht="14.45" x14ac:dyDescent="0.3">
      <c r="A11" s="154">
        <v>5</v>
      </c>
      <c r="B11" s="149" t="s">
        <v>158</v>
      </c>
      <c r="C11" s="176">
        <v>78.5</v>
      </c>
      <c r="D11" s="9">
        <v>66.5</v>
      </c>
      <c r="E11" s="153">
        <v>65.5</v>
      </c>
      <c r="F11" s="153">
        <v>63</v>
      </c>
      <c r="G11" s="9">
        <v>75</v>
      </c>
      <c r="H11" s="175">
        <v>49</v>
      </c>
      <c r="I11" s="34">
        <v>31</v>
      </c>
      <c r="J11" s="34">
        <v>43.5</v>
      </c>
      <c r="K11" s="34">
        <v>30</v>
      </c>
    </row>
    <row r="12" spans="1:11" ht="14.45" x14ac:dyDescent="0.3">
      <c r="A12" s="154">
        <v>6</v>
      </c>
      <c r="B12" s="149" t="s">
        <v>169</v>
      </c>
      <c r="C12" s="176">
        <v>70.5</v>
      </c>
      <c r="D12" s="9">
        <v>45.5</v>
      </c>
      <c r="E12" s="153">
        <v>57</v>
      </c>
      <c r="F12" s="153">
        <v>56.5</v>
      </c>
      <c r="G12" s="9">
        <v>59.5</v>
      </c>
      <c r="H12" s="175">
        <v>48.5</v>
      </c>
      <c r="I12" s="34">
        <v>16.5</v>
      </c>
      <c r="J12" s="34">
        <v>39</v>
      </c>
      <c r="K12" s="34">
        <v>16</v>
      </c>
    </row>
    <row r="13" spans="1:11" ht="14.45" x14ac:dyDescent="0.3">
      <c r="A13" s="154">
        <v>7</v>
      </c>
      <c r="B13" s="149" t="s">
        <v>179</v>
      </c>
      <c r="C13" s="176">
        <v>54.5</v>
      </c>
      <c r="D13" s="9">
        <v>51</v>
      </c>
      <c r="E13" s="153">
        <v>48</v>
      </c>
      <c r="F13" s="153">
        <v>34.5</v>
      </c>
      <c r="G13" s="9">
        <v>48</v>
      </c>
      <c r="H13" s="175">
        <v>38.5</v>
      </c>
      <c r="I13" s="34">
        <v>22</v>
      </c>
      <c r="J13" s="34">
        <v>33</v>
      </c>
      <c r="K13" s="34">
        <v>30</v>
      </c>
    </row>
    <row r="14" spans="1:11" ht="14.45" x14ac:dyDescent="0.3">
      <c r="A14" s="154">
        <v>8</v>
      </c>
      <c r="B14" s="149" t="s">
        <v>191</v>
      </c>
      <c r="C14" s="176">
        <v>62.5</v>
      </c>
      <c r="D14" s="9">
        <v>56</v>
      </c>
      <c r="E14" s="153">
        <v>44.5</v>
      </c>
      <c r="F14" s="153">
        <v>40.5</v>
      </c>
      <c r="G14" s="9">
        <v>54.5</v>
      </c>
      <c r="H14" s="175">
        <v>34.5</v>
      </c>
      <c r="I14" s="34">
        <v>22</v>
      </c>
      <c r="J14" s="34">
        <v>32.5</v>
      </c>
      <c r="K14" s="34">
        <v>31.5</v>
      </c>
    </row>
    <row r="15" spans="1:11" ht="14.45" x14ac:dyDescent="0.3">
      <c r="A15" s="154">
        <v>9</v>
      </c>
      <c r="B15" s="149" t="s">
        <v>202</v>
      </c>
      <c r="C15" s="176">
        <v>57</v>
      </c>
      <c r="D15" s="9">
        <v>47</v>
      </c>
      <c r="E15" s="153">
        <v>35</v>
      </c>
      <c r="F15" s="153">
        <v>31</v>
      </c>
      <c r="G15" s="9">
        <v>28.5</v>
      </c>
      <c r="H15" s="175">
        <v>30.5</v>
      </c>
      <c r="I15" s="34">
        <v>8.5</v>
      </c>
      <c r="J15" s="34">
        <v>26.5</v>
      </c>
      <c r="K15" s="34">
        <v>11</v>
      </c>
    </row>
    <row r="16" spans="1:11" ht="14.45" x14ac:dyDescent="0.3">
      <c r="A16" s="154">
        <v>10</v>
      </c>
      <c r="B16" s="149" t="s">
        <v>213</v>
      </c>
      <c r="C16" s="176">
        <v>28</v>
      </c>
      <c r="D16" s="9">
        <v>30</v>
      </c>
      <c r="E16" s="153">
        <v>36</v>
      </c>
      <c r="F16" s="153">
        <v>14</v>
      </c>
      <c r="G16" s="9">
        <v>34</v>
      </c>
      <c r="H16" s="175">
        <v>18.5</v>
      </c>
      <c r="I16" s="34">
        <v>5.5</v>
      </c>
      <c r="J16" s="34">
        <v>7.5</v>
      </c>
      <c r="K16" s="34">
        <v>11</v>
      </c>
    </row>
    <row r="17" spans="1:11" ht="14.45" x14ac:dyDescent="0.3">
      <c r="A17" s="154">
        <v>11</v>
      </c>
      <c r="B17" s="149" t="s">
        <v>219</v>
      </c>
      <c r="C17" s="176">
        <v>66</v>
      </c>
      <c r="D17" s="9">
        <v>57</v>
      </c>
      <c r="E17" s="153">
        <v>52</v>
      </c>
      <c r="F17" s="153">
        <v>51</v>
      </c>
      <c r="G17" s="9">
        <v>53.5</v>
      </c>
      <c r="H17" s="175">
        <v>44</v>
      </c>
      <c r="I17" s="34">
        <v>18</v>
      </c>
      <c r="J17" s="34">
        <v>48</v>
      </c>
      <c r="K17" s="34">
        <v>15</v>
      </c>
    </row>
    <row r="18" spans="1:11" ht="14.45" x14ac:dyDescent="0.3">
      <c r="A18" s="154">
        <v>12</v>
      </c>
      <c r="B18" s="149" t="s">
        <v>230</v>
      </c>
      <c r="C18" s="176">
        <v>66.5</v>
      </c>
      <c r="D18" s="9">
        <v>56.5</v>
      </c>
      <c r="E18" s="153">
        <v>56</v>
      </c>
      <c r="F18" s="153">
        <v>50</v>
      </c>
      <c r="G18" s="9">
        <v>56</v>
      </c>
      <c r="H18" s="175">
        <v>41</v>
      </c>
      <c r="I18" s="34">
        <v>23</v>
      </c>
      <c r="J18" s="34">
        <v>37</v>
      </c>
      <c r="K18" s="34">
        <v>35.5</v>
      </c>
    </row>
    <row r="19" spans="1:11" ht="14.45" x14ac:dyDescent="0.3">
      <c r="A19" s="154">
        <v>13</v>
      </c>
      <c r="B19" s="149" t="s">
        <v>238</v>
      </c>
      <c r="C19" s="176">
        <v>56</v>
      </c>
      <c r="D19" s="9">
        <v>57.5</v>
      </c>
      <c r="E19" s="153">
        <v>35.5</v>
      </c>
      <c r="F19" s="153">
        <v>39.5</v>
      </c>
      <c r="G19" s="9">
        <v>56</v>
      </c>
      <c r="H19" s="175">
        <v>39.5</v>
      </c>
      <c r="I19" s="34">
        <v>11</v>
      </c>
      <c r="J19" s="34">
        <v>19</v>
      </c>
      <c r="K19" s="34">
        <v>18.5</v>
      </c>
    </row>
    <row r="20" spans="1:11" ht="14.45" x14ac:dyDescent="0.3">
      <c r="A20" s="154">
        <v>14</v>
      </c>
      <c r="B20" s="150" t="s">
        <v>245</v>
      </c>
      <c r="C20" s="176">
        <v>26.5</v>
      </c>
      <c r="D20" s="9">
        <v>27</v>
      </c>
      <c r="E20" s="153">
        <v>12.5</v>
      </c>
      <c r="F20" s="153">
        <v>21</v>
      </c>
      <c r="G20" s="9">
        <v>25</v>
      </c>
      <c r="H20" s="175">
        <v>26</v>
      </c>
      <c r="I20" s="34">
        <v>2</v>
      </c>
      <c r="J20" s="34">
        <v>11</v>
      </c>
      <c r="K20" s="34">
        <v>5</v>
      </c>
    </row>
    <row r="21" spans="1:11" ht="14.45" x14ac:dyDescent="0.3">
      <c r="A21" s="154">
        <v>15</v>
      </c>
      <c r="B21" s="149" t="s">
        <v>254</v>
      </c>
      <c r="C21" s="176">
        <v>72.5</v>
      </c>
      <c r="D21" s="9">
        <v>60</v>
      </c>
      <c r="E21" s="153">
        <v>53</v>
      </c>
      <c r="F21" s="153">
        <v>49.5</v>
      </c>
      <c r="G21" s="9" t="s">
        <v>397</v>
      </c>
      <c r="H21" s="175">
        <v>50</v>
      </c>
      <c r="I21" s="34">
        <v>23.5</v>
      </c>
      <c r="J21" s="34">
        <v>43</v>
      </c>
      <c r="K21" s="34">
        <v>29.5</v>
      </c>
    </row>
    <row r="22" spans="1:11" ht="14.45" x14ac:dyDescent="0.3">
      <c r="A22" s="154">
        <v>16</v>
      </c>
      <c r="B22" s="149" t="s">
        <v>264</v>
      </c>
      <c r="C22" s="176">
        <v>66.5</v>
      </c>
      <c r="D22" s="9">
        <v>56.5</v>
      </c>
      <c r="E22" s="153">
        <v>55</v>
      </c>
      <c r="F22" s="153">
        <v>56</v>
      </c>
      <c r="G22" s="9">
        <v>59</v>
      </c>
      <c r="H22" s="175">
        <v>47</v>
      </c>
      <c r="I22" s="34">
        <v>35</v>
      </c>
      <c r="J22" s="34">
        <v>36</v>
      </c>
      <c r="K22" s="34">
        <v>25</v>
      </c>
    </row>
    <row r="23" spans="1:11" ht="14.45" x14ac:dyDescent="0.3">
      <c r="A23" s="154">
        <v>17</v>
      </c>
      <c r="B23" s="149" t="s">
        <v>396</v>
      </c>
      <c r="C23" s="176">
        <v>55</v>
      </c>
      <c r="D23" s="9">
        <v>42</v>
      </c>
      <c r="E23" s="153">
        <v>44</v>
      </c>
      <c r="F23" s="153">
        <v>32</v>
      </c>
      <c r="G23" s="9">
        <v>37.5</v>
      </c>
      <c r="H23" s="175">
        <v>42.5</v>
      </c>
      <c r="I23" s="34">
        <v>6.5</v>
      </c>
      <c r="J23" s="34">
        <v>21</v>
      </c>
      <c r="K23" s="34">
        <v>15</v>
      </c>
    </row>
    <row r="24" spans="1:11" ht="14.45" x14ac:dyDescent="0.3">
      <c r="A24" s="154">
        <v>18</v>
      </c>
      <c r="B24" s="149" t="s">
        <v>283</v>
      </c>
      <c r="C24" s="176">
        <v>64</v>
      </c>
      <c r="D24" s="9">
        <v>44</v>
      </c>
      <c r="E24" s="153">
        <v>46</v>
      </c>
      <c r="F24" s="153">
        <v>36</v>
      </c>
      <c r="G24" s="9">
        <v>53</v>
      </c>
      <c r="H24" s="175">
        <v>45</v>
      </c>
      <c r="I24" s="34">
        <v>24</v>
      </c>
      <c r="J24" s="34" t="s">
        <v>397</v>
      </c>
      <c r="K24" s="34">
        <v>35</v>
      </c>
    </row>
    <row r="25" spans="1:11" ht="14.45" x14ac:dyDescent="0.3">
      <c r="A25" s="154">
        <v>19</v>
      </c>
      <c r="B25" s="149" t="s">
        <v>293</v>
      </c>
      <c r="C25" s="176">
        <v>70.5</v>
      </c>
      <c r="D25" s="9">
        <v>60.5</v>
      </c>
      <c r="E25" s="153">
        <v>66.5</v>
      </c>
      <c r="F25" s="153">
        <v>64</v>
      </c>
      <c r="G25" s="9">
        <v>77.5</v>
      </c>
      <c r="H25" s="175">
        <v>50</v>
      </c>
      <c r="I25" s="34">
        <v>38</v>
      </c>
      <c r="J25" s="34">
        <v>44</v>
      </c>
      <c r="K25" s="34">
        <v>46.5</v>
      </c>
    </row>
    <row r="26" spans="1:11" ht="14.45" x14ac:dyDescent="0.3">
      <c r="A26" s="154">
        <v>20</v>
      </c>
      <c r="B26" s="149" t="s">
        <v>302</v>
      </c>
      <c r="C26" s="176">
        <v>72.5</v>
      </c>
      <c r="D26" s="9">
        <v>53</v>
      </c>
      <c r="E26" s="153">
        <v>77.5</v>
      </c>
      <c r="F26" s="153">
        <v>55</v>
      </c>
      <c r="G26" s="9">
        <v>70.5</v>
      </c>
      <c r="H26" s="175">
        <v>49</v>
      </c>
      <c r="I26" s="34">
        <v>14</v>
      </c>
      <c r="J26" s="34">
        <v>45</v>
      </c>
      <c r="K26" s="34">
        <v>26</v>
      </c>
    </row>
    <row r="27" spans="1:11" ht="14.45" x14ac:dyDescent="0.3">
      <c r="A27" s="154">
        <v>21</v>
      </c>
      <c r="B27" s="151" t="s">
        <v>312</v>
      </c>
      <c r="C27" s="176">
        <v>50.5</v>
      </c>
      <c r="D27" s="9">
        <v>61</v>
      </c>
      <c r="E27" s="153">
        <v>34.5</v>
      </c>
      <c r="F27" s="153">
        <v>27</v>
      </c>
      <c r="G27" s="9">
        <v>49.5</v>
      </c>
      <c r="H27" s="175">
        <v>48.5</v>
      </c>
      <c r="I27" s="34">
        <v>13</v>
      </c>
      <c r="J27" s="34">
        <v>26</v>
      </c>
      <c r="K27" s="34">
        <v>37</v>
      </c>
    </row>
    <row r="28" spans="1:11" ht="14.45" x14ac:dyDescent="0.3">
      <c r="A28" s="154">
        <v>22</v>
      </c>
      <c r="B28" s="149" t="s">
        <v>319</v>
      </c>
      <c r="C28" s="176">
        <v>76.5</v>
      </c>
      <c r="D28" s="9">
        <v>73.5</v>
      </c>
      <c r="E28" s="153">
        <v>78</v>
      </c>
      <c r="F28" s="153">
        <v>77</v>
      </c>
      <c r="G28" s="9">
        <v>77.5</v>
      </c>
      <c r="H28" s="175">
        <v>50</v>
      </c>
      <c r="I28" s="34">
        <v>44</v>
      </c>
      <c r="J28" s="34">
        <v>48</v>
      </c>
      <c r="K28" s="34">
        <v>48</v>
      </c>
    </row>
    <row r="29" spans="1:11" ht="14.45" x14ac:dyDescent="0.3">
      <c r="A29" s="154">
        <v>23</v>
      </c>
      <c r="B29" s="149" t="s">
        <v>329</v>
      </c>
      <c r="C29" s="176">
        <v>30.5</v>
      </c>
      <c r="D29" s="9">
        <v>46</v>
      </c>
      <c r="E29" s="153">
        <v>26</v>
      </c>
      <c r="F29" s="153">
        <v>14</v>
      </c>
      <c r="G29" s="9">
        <v>25</v>
      </c>
      <c r="H29" s="175">
        <v>19</v>
      </c>
      <c r="I29" s="34">
        <v>5</v>
      </c>
      <c r="J29" s="34">
        <v>14</v>
      </c>
      <c r="K29" s="15">
        <v>5</v>
      </c>
    </row>
    <row r="30" spans="1:11" ht="14.45" x14ac:dyDescent="0.3">
      <c r="A30" s="154">
        <v>24</v>
      </c>
      <c r="B30" s="149" t="s">
        <v>338</v>
      </c>
      <c r="C30" s="176">
        <v>57</v>
      </c>
      <c r="D30" s="9">
        <v>33</v>
      </c>
      <c r="E30" s="153">
        <v>29.5</v>
      </c>
      <c r="F30" s="153">
        <v>15</v>
      </c>
      <c r="G30" s="9">
        <v>26</v>
      </c>
      <c r="H30" s="175">
        <v>24</v>
      </c>
      <c r="I30" s="15">
        <v>6.5</v>
      </c>
      <c r="J30" s="34">
        <v>24.5</v>
      </c>
      <c r="K30" s="15">
        <v>28.5</v>
      </c>
    </row>
    <row r="31" spans="1:11" ht="14.45" x14ac:dyDescent="0.3">
      <c r="A31" s="154">
        <v>25</v>
      </c>
      <c r="B31" s="149" t="s">
        <v>350</v>
      </c>
      <c r="C31" s="176" t="s">
        <v>397</v>
      </c>
      <c r="D31" s="9" t="s">
        <v>397</v>
      </c>
      <c r="E31" s="153" t="s">
        <v>397</v>
      </c>
      <c r="F31" s="153" t="s">
        <v>397</v>
      </c>
      <c r="G31" s="9" t="s">
        <v>397</v>
      </c>
      <c r="H31" s="175">
        <v>15.5</v>
      </c>
      <c r="I31" s="15">
        <v>4.5</v>
      </c>
      <c r="J31" s="34">
        <v>28.5</v>
      </c>
      <c r="K31" s="15">
        <v>28.5</v>
      </c>
    </row>
    <row r="32" spans="1:11" x14ac:dyDescent="0.25">
      <c r="A32" s="154">
        <v>26</v>
      </c>
      <c r="B32" s="149" t="s">
        <v>355</v>
      </c>
      <c r="C32" s="176">
        <v>41.5</v>
      </c>
      <c r="D32" s="9">
        <v>34.5</v>
      </c>
      <c r="E32" s="153">
        <v>20</v>
      </c>
      <c r="F32" s="153">
        <v>14.5</v>
      </c>
      <c r="G32" s="9">
        <v>14</v>
      </c>
      <c r="H32" s="175">
        <v>21.5</v>
      </c>
      <c r="I32" s="15">
        <v>8.5</v>
      </c>
      <c r="J32" s="34">
        <v>10.5</v>
      </c>
      <c r="K32" s="15">
        <v>11</v>
      </c>
    </row>
    <row r="33" spans="1:11" x14ac:dyDescent="0.25">
      <c r="A33" s="154">
        <v>27</v>
      </c>
      <c r="B33" s="149" t="s">
        <v>365</v>
      </c>
      <c r="C33" s="176">
        <v>35.5</v>
      </c>
      <c r="D33" s="9">
        <v>30</v>
      </c>
      <c r="E33" s="153">
        <v>28</v>
      </c>
      <c r="F33" s="153">
        <v>13</v>
      </c>
      <c r="G33" s="9">
        <v>24</v>
      </c>
      <c r="H33" s="175">
        <v>19.5</v>
      </c>
      <c r="I33" s="15">
        <v>5.5</v>
      </c>
      <c r="J33" s="34">
        <v>17</v>
      </c>
      <c r="K33" s="15">
        <v>22</v>
      </c>
    </row>
    <row r="34" spans="1:11" x14ac:dyDescent="0.25">
      <c r="A34" s="154">
        <v>28</v>
      </c>
      <c r="B34" s="149" t="s">
        <v>374</v>
      </c>
      <c r="C34" s="176">
        <v>66</v>
      </c>
      <c r="D34" s="9">
        <v>55.5</v>
      </c>
      <c r="E34" s="153">
        <v>58.5</v>
      </c>
      <c r="F34" s="153">
        <v>41</v>
      </c>
      <c r="G34" s="9">
        <v>48</v>
      </c>
      <c r="H34" s="175">
        <v>47</v>
      </c>
      <c r="I34" s="15">
        <v>9</v>
      </c>
      <c r="J34" s="34">
        <v>27</v>
      </c>
      <c r="K34" s="15">
        <v>44.5</v>
      </c>
    </row>
    <row r="35" spans="1:11" x14ac:dyDescent="0.25">
      <c r="A35" s="154">
        <v>29</v>
      </c>
      <c r="B35" s="149" t="s">
        <v>385</v>
      </c>
      <c r="C35" s="176">
        <v>52.5</v>
      </c>
      <c r="D35" s="9">
        <v>49</v>
      </c>
      <c r="E35" s="153">
        <v>38</v>
      </c>
      <c r="F35" s="153">
        <v>42.5</v>
      </c>
      <c r="G35" s="9">
        <v>39.5</v>
      </c>
      <c r="H35" s="175">
        <v>36.5</v>
      </c>
      <c r="I35" s="15">
        <v>7.5</v>
      </c>
      <c r="J35" s="15">
        <v>29</v>
      </c>
      <c r="K35" s="15">
        <v>15</v>
      </c>
    </row>
  </sheetData>
  <mergeCells count="4">
    <mergeCell ref="B1:K1"/>
    <mergeCell ref="B2:K2"/>
    <mergeCell ref="B3:K3"/>
    <mergeCell ref="B4:K4"/>
  </mergeCells>
  <conditionalFormatting sqref="B10">
    <cfRule type="cellIs" dxfId="15" priority="2" operator="equal">
      <formula>"M"</formula>
    </cfRule>
  </conditionalFormatting>
  <conditionalFormatting sqref="B34:B35">
    <cfRule type="cellIs" dxfId="14" priority="1" operator="equal">
      <formula>"M"</formula>
    </cfRule>
  </conditionalFormatting>
  <dataValidations count="1">
    <dataValidation allowBlank="1" showInputMessage="1" showErrorMessage="1" promptTitle="NAME" prompt="ENTER NAME IN CAPITAL LETTERS" sqref="B7:B9 B11:B35"/>
  </dataValidations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369"/>
  <sheetViews>
    <sheetView topLeftCell="A1337" zoomScale="71" zoomScaleNormal="71" workbookViewId="0">
      <selection activeCell="G1366" sqref="G1366:H1366"/>
    </sheetView>
  </sheetViews>
  <sheetFormatPr defaultColWidth="16.7109375" defaultRowHeight="18.75" x14ac:dyDescent="0.3"/>
  <cols>
    <col min="1" max="1" width="39.140625" style="239" customWidth="1"/>
    <col min="2" max="2" width="20.7109375" style="239" customWidth="1"/>
    <col min="3" max="3" width="22" style="239" customWidth="1"/>
    <col min="4" max="4" width="19.5703125" style="239" customWidth="1"/>
    <col min="5" max="5" width="20.5703125" style="239" customWidth="1"/>
    <col min="6" max="6" width="16.7109375" style="239" customWidth="1"/>
    <col min="7" max="7" width="17.140625" style="239" customWidth="1"/>
    <col min="8" max="8" width="14.28515625" style="4" customWidth="1"/>
    <col min="9" max="9" width="20.7109375" style="239" customWidth="1"/>
    <col min="10" max="10" width="4.28515625" style="239" hidden="1" customWidth="1"/>
    <col min="11" max="11" width="39" style="239" customWidth="1"/>
    <col min="12" max="16384" width="16.7109375" style="239"/>
  </cols>
  <sheetData>
    <row r="1" spans="2:9" ht="18" x14ac:dyDescent="0.35">
      <c r="B1" s="520" t="s">
        <v>0</v>
      </c>
      <c r="C1" s="521"/>
      <c r="D1" s="521"/>
      <c r="E1" s="521"/>
      <c r="F1" s="521"/>
      <c r="G1" s="521"/>
      <c r="H1" s="521"/>
      <c r="I1" s="522"/>
    </row>
    <row r="2" spans="2:9" ht="18" x14ac:dyDescent="0.35">
      <c r="B2" s="517" t="s">
        <v>1</v>
      </c>
      <c r="C2" s="518"/>
      <c r="D2" s="518"/>
      <c r="E2" s="518"/>
      <c r="F2" s="518"/>
      <c r="G2" s="518"/>
      <c r="H2" s="518"/>
      <c r="I2" s="494"/>
    </row>
    <row r="3" spans="2:9" ht="18" x14ac:dyDescent="0.35">
      <c r="B3" s="517" t="s">
        <v>2</v>
      </c>
      <c r="C3" s="518"/>
      <c r="D3" s="518"/>
      <c r="E3" s="518"/>
      <c r="F3" s="518"/>
      <c r="G3" s="518"/>
      <c r="H3" s="518"/>
      <c r="I3" s="494"/>
    </row>
    <row r="4" spans="2:9" ht="18" x14ac:dyDescent="0.35">
      <c r="B4" s="517" t="s">
        <v>24</v>
      </c>
      <c r="C4" s="518"/>
      <c r="D4" s="518"/>
      <c r="E4" s="518"/>
      <c r="F4" s="518"/>
      <c r="G4" s="518"/>
      <c r="H4" s="518"/>
      <c r="I4" s="494"/>
    </row>
    <row r="5" spans="2:9" ht="18" x14ac:dyDescent="0.35">
      <c r="B5" s="517" t="s">
        <v>58</v>
      </c>
      <c r="C5" s="518"/>
      <c r="D5" s="518"/>
      <c r="E5" s="518"/>
      <c r="F5" s="518"/>
      <c r="G5" s="518"/>
      <c r="H5" s="518"/>
      <c r="I5" s="494"/>
    </row>
    <row r="6" spans="2:9" ht="18" x14ac:dyDescent="0.35">
      <c r="B6" s="3" t="s">
        <v>3</v>
      </c>
      <c r="C6" s="234"/>
      <c r="D6" s="478" t="s">
        <v>399</v>
      </c>
      <c r="E6" s="478"/>
      <c r="F6" s="3"/>
      <c r="G6" s="147"/>
      <c r="H6" s="147"/>
      <c r="I6" s="147"/>
    </row>
    <row r="7" spans="2:9" ht="18" x14ac:dyDescent="0.35">
      <c r="B7" s="3" t="s">
        <v>4</v>
      </c>
      <c r="C7" s="234"/>
      <c r="D7" s="478" t="s">
        <v>101</v>
      </c>
      <c r="E7" s="478"/>
      <c r="F7" s="3"/>
      <c r="G7" s="156" t="s">
        <v>25</v>
      </c>
      <c r="H7" s="156">
        <v>1</v>
      </c>
      <c r="I7" s="156"/>
    </row>
    <row r="8" spans="2:9" ht="18" x14ac:dyDescent="0.35">
      <c r="B8" s="3" t="s">
        <v>5</v>
      </c>
      <c r="C8" s="234"/>
      <c r="D8" s="156" t="s">
        <v>102</v>
      </c>
      <c r="E8" s="156"/>
      <c r="F8" s="147"/>
      <c r="G8" s="3"/>
      <c r="H8" s="3"/>
      <c r="I8" s="3"/>
    </row>
    <row r="9" spans="2:9" ht="18" x14ac:dyDescent="0.35">
      <c r="B9" s="3" t="s">
        <v>18</v>
      </c>
      <c r="C9" s="3"/>
      <c r="D9" s="156" t="s">
        <v>106</v>
      </c>
      <c r="E9" s="156"/>
      <c r="F9" s="3"/>
      <c r="G9" s="3" t="s">
        <v>402</v>
      </c>
      <c r="H9" s="3"/>
      <c r="I9" s="156" t="s">
        <v>105</v>
      </c>
    </row>
    <row r="10" spans="2:9" ht="18" x14ac:dyDescent="0.35">
      <c r="B10" s="479" t="s">
        <v>6</v>
      </c>
      <c r="C10" s="437"/>
      <c r="D10" s="437"/>
      <c r="E10" s="437"/>
      <c r="F10" s="437"/>
      <c r="G10" s="437"/>
      <c r="H10" s="437"/>
      <c r="I10" s="519"/>
    </row>
    <row r="11" spans="2:9" ht="18" x14ac:dyDescent="0.35">
      <c r="B11" s="483" t="s">
        <v>7</v>
      </c>
      <c r="C11" s="484"/>
      <c r="D11" s="484"/>
      <c r="E11" s="484"/>
      <c r="F11" s="484"/>
      <c r="G11" s="484"/>
      <c r="H11" s="484"/>
      <c r="I11" s="486"/>
    </row>
    <row r="12" spans="2:9" ht="15" customHeight="1" x14ac:dyDescent="0.3">
      <c r="B12" s="506" t="s">
        <v>8</v>
      </c>
      <c r="C12" s="507" t="s">
        <v>9</v>
      </c>
      <c r="D12" s="508" t="s">
        <v>28</v>
      </c>
      <c r="E12" s="508" t="s">
        <v>27</v>
      </c>
      <c r="F12" s="508" t="s">
        <v>29</v>
      </c>
      <c r="G12" s="511" t="s">
        <v>30</v>
      </c>
      <c r="H12" s="508" t="s">
        <v>31</v>
      </c>
      <c r="I12" s="514" t="s">
        <v>20</v>
      </c>
    </row>
    <row r="13" spans="2:9" ht="15" customHeight="1" x14ac:dyDescent="0.3">
      <c r="B13" s="506"/>
      <c r="C13" s="507"/>
      <c r="D13" s="509"/>
      <c r="E13" s="509"/>
      <c r="F13" s="509"/>
      <c r="G13" s="512"/>
      <c r="H13" s="509"/>
      <c r="I13" s="515"/>
    </row>
    <row r="14" spans="2:9" ht="29.45" customHeight="1" x14ac:dyDescent="0.3">
      <c r="B14" s="506"/>
      <c r="C14" s="507"/>
      <c r="D14" s="510"/>
      <c r="E14" s="510"/>
      <c r="F14" s="510"/>
      <c r="G14" s="513"/>
      <c r="H14" s="510"/>
      <c r="I14" s="516"/>
    </row>
    <row r="15" spans="2:9" ht="18" x14ac:dyDescent="0.35">
      <c r="B15" s="148">
        <v>1</v>
      </c>
      <c r="C15" s="156" t="s">
        <v>11</v>
      </c>
      <c r="D15" s="171">
        <v>7.5</v>
      </c>
      <c r="E15" s="171">
        <v>4</v>
      </c>
      <c r="F15" s="171">
        <v>4</v>
      </c>
      <c r="G15" s="227">
        <v>60.25</v>
      </c>
      <c r="H15" s="228">
        <f>SUM(D15:G15)</f>
        <v>75.75</v>
      </c>
      <c r="I15" s="171" t="str">
        <f t="shared" ref="I15:I17" si="0">IF(H15&gt;=91,"A1",IF(H15&gt;=81,"A2",IF(H15&gt;=71,"B1",IF(H15&gt;=61,"B2",IF(H15&gt;=51,"C1",IF(H15&gt;=41,"C2",IF(H15&gt;=33,"D","E")))))))</f>
        <v>B1</v>
      </c>
    </row>
    <row r="16" spans="2:9" ht="18" x14ac:dyDescent="0.35">
      <c r="B16" s="148">
        <v>2</v>
      </c>
      <c r="C16" s="156" t="s">
        <v>12</v>
      </c>
      <c r="D16" s="184">
        <v>6.5</v>
      </c>
      <c r="E16" s="171">
        <v>4</v>
      </c>
      <c r="F16" s="171">
        <v>3.5</v>
      </c>
      <c r="G16" s="171">
        <v>55</v>
      </c>
      <c r="H16" s="147">
        <f>SUM(D16:G16)</f>
        <v>69</v>
      </c>
      <c r="I16" s="171" t="str">
        <f t="shared" si="0"/>
        <v>B2</v>
      </c>
    </row>
    <row r="17" spans="2:9" ht="18" x14ac:dyDescent="0.35">
      <c r="B17" s="148">
        <v>3</v>
      </c>
      <c r="C17" s="156" t="s">
        <v>13</v>
      </c>
      <c r="D17" s="171">
        <v>4.5</v>
      </c>
      <c r="E17" s="171">
        <v>3</v>
      </c>
      <c r="F17" s="171">
        <v>4</v>
      </c>
      <c r="G17" s="171">
        <v>44.5</v>
      </c>
      <c r="H17" s="147">
        <f>SUM(D17:G17)</f>
        <v>56</v>
      </c>
      <c r="I17" s="171" t="str">
        <f t="shared" si="0"/>
        <v>C1</v>
      </c>
    </row>
    <row r="18" spans="2:9" ht="18" x14ac:dyDescent="0.35">
      <c r="B18" s="148">
        <v>4</v>
      </c>
      <c r="C18" s="156" t="s">
        <v>23</v>
      </c>
      <c r="D18" s="171">
        <v>6.25</v>
      </c>
      <c r="E18" s="171">
        <v>4</v>
      </c>
      <c r="F18" s="171">
        <v>4</v>
      </c>
      <c r="G18" s="171">
        <v>42</v>
      </c>
      <c r="H18" s="145">
        <v>56.25</v>
      </c>
      <c r="I18" s="144" t="s">
        <v>456</v>
      </c>
    </row>
    <row r="19" spans="2:9" ht="18" x14ac:dyDescent="0.35">
      <c r="B19" s="148">
        <v>5</v>
      </c>
      <c r="C19" s="156" t="s">
        <v>26</v>
      </c>
      <c r="D19" s="171">
        <v>7.25</v>
      </c>
      <c r="E19" s="171">
        <v>4</v>
      </c>
      <c r="F19" s="171">
        <v>4</v>
      </c>
      <c r="G19" s="171">
        <v>60.5</v>
      </c>
      <c r="H19" s="145">
        <v>75.75</v>
      </c>
      <c r="I19" s="144" t="s">
        <v>464</v>
      </c>
    </row>
    <row r="20" spans="2:9" ht="22.9" customHeight="1" x14ac:dyDescent="0.35">
      <c r="B20" s="148">
        <v>6</v>
      </c>
      <c r="C20" s="178" t="s">
        <v>485</v>
      </c>
      <c r="D20" s="171"/>
      <c r="E20" s="171"/>
      <c r="F20" s="171"/>
      <c r="G20" s="227">
        <v>38</v>
      </c>
      <c r="H20" s="147">
        <v>38</v>
      </c>
      <c r="I20" s="144"/>
    </row>
    <row r="21" spans="2:9" ht="18" x14ac:dyDescent="0.35">
      <c r="B21" s="148">
        <v>7</v>
      </c>
      <c r="C21" s="156" t="s">
        <v>21</v>
      </c>
      <c r="D21" s="13"/>
      <c r="E21" s="13"/>
      <c r="F21" s="13"/>
      <c r="G21" s="229">
        <v>15</v>
      </c>
      <c r="H21" s="145"/>
      <c r="I21" s="144"/>
    </row>
    <row r="22" spans="2:9" ht="18" x14ac:dyDescent="0.35">
      <c r="B22" s="148">
        <v>8</v>
      </c>
      <c r="C22" s="156" t="s">
        <v>22</v>
      </c>
      <c r="D22" s="14"/>
      <c r="E22" s="14"/>
      <c r="F22" s="14"/>
      <c r="G22" s="230" t="s">
        <v>397</v>
      </c>
      <c r="H22" s="145"/>
      <c r="I22" s="144"/>
    </row>
    <row r="23" spans="2:9" ht="18" x14ac:dyDescent="0.35">
      <c r="B23" s="148">
        <v>9</v>
      </c>
      <c r="C23" s="156" t="s">
        <v>34</v>
      </c>
      <c r="D23" s="14"/>
      <c r="E23" s="14"/>
      <c r="F23" s="14"/>
      <c r="G23" s="230">
        <v>13</v>
      </c>
      <c r="H23" s="145"/>
      <c r="I23" s="144"/>
    </row>
    <row r="24" spans="2:9" ht="18" x14ac:dyDescent="0.35">
      <c r="B24" s="2" t="s">
        <v>10</v>
      </c>
      <c r="C24" s="3"/>
      <c r="D24" s="5"/>
      <c r="E24" s="5"/>
      <c r="F24" s="5"/>
      <c r="G24" s="16"/>
      <c r="H24" s="145">
        <f>SUM(H15:H20)</f>
        <v>370.75</v>
      </c>
      <c r="I24" s="146"/>
    </row>
    <row r="25" spans="2:9" ht="18" x14ac:dyDescent="0.35">
      <c r="B25" s="2" t="s">
        <v>15</v>
      </c>
      <c r="C25" s="3"/>
      <c r="D25" s="5"/>
      <c r="E25" s="5"/>
      <c r="F25" s="5"/>
      <c r="G25" s="16"/>
      <c r="H25" s="183">
        <f>H24/5.5</f>
        <v>67.409090909090907</v>
      </c>
      <c r="I25" s="146" t="str">
        <f t="shared" ref="I25" si="1">IF(H25&gt;=91,"A1",IF(H25&gt;=81,"A2",IF(H25&gt;=71,"B1",IF(H25&gt;=61,"B2",IF(H25&gt;=51,"C1",IF(H25&gt;=41,"C2",IF(H25&gt;=33,"D","E")))))))</f>
        <v>B2</v>
      </c>
    </row>
    <row r="26" spans="2:9" ht="24.6" customHeight="1" x14ac:dyDescent="0.35">
      <c r="B26" s="497" t="s">
        <v>59</v>
      </c>
      <c r="C26" s="498"/>
      <c r="D26" s="498"/>
      <c r="E26" s="498"/>
      <c r="F26" s="498"/>
      <c r="G26" s="498"/>
      <c r="H26" s="498"/>
      <c r="I26" s="499"/>
    </row>
    <row r="27" spans="2:9" ht="23.45" customHeight="1" x14ac:dyDescent="0.35">
      <c r="B27" s="500" t="s">
        <v>437</v>
      </c>
      <c r="C27" s="501"/>
      <c r="D27" s="501"/>
      <c r="E27" s="501"/>
      <c r="F27" s="501"/>
      <c r="G27" s="501"/>
      <c r="H27" s="501"/>
      <c r="I27" s="502"/>
    </row>
    <row r="28" spans="2:9" ht="18" x14ac:dyDescent="0.35">
      <c r="B28" s="483" t="s">
        <v>438</v>
      </c>
      <c r="C28" s="484"/>
      <c r="D28" s="484"/>
      <c r="E28" s="484"/>
      <c r="F28" s="484"/>
      <c r="G28" s="484"/>
      <c r="H28" s="484"/>
      <c r="I28" s="486"/>
    </row>
    <row r="29" spans="2:9" ht="18" x14ac:dyDescent="0.35">
      <c r="B29" s="483" t="s">
        <v>439</v>
      </c>
      <c r="C29" s="484"/>
      <c r="D29" s="484"/>
      <c r="E29" s="503"/>
      <c r="F29" s="484"/>
      <c r="G29" s="504"/>
      <c r="H29" s="487" t="s">
        <v>440</v>
      </c>
      <c r="I29" s="505"/>
    </row>
    <row r="30" spans="2:9" ht="18" x14ac:dyDescent="0.35">
      <c r="B30" s="161" t="s">
        <v>441</v>
      </c>
      <c r="C30" s="156"/>
      <c r="D30" s="157"/>
      <c r="E30" s="162"/>
      <c r="F30" s="162"/>
      <c r="G30" s="163"/>
      <c r="H30" s="182" t="s">
        <v>462</v>
      </c>
      <c r="I30" s="163"/>
    </row>
    <row r="31" spans="2:9" ht="18" x14ac:dyDescent="0.35">
      <c r="B31" s="483" t="s">
        <v>442</v>
      </c>
      <c r="C31" s="484"/>
      <c r="D31" s="484"/>
      <c r="E31" s="491"/>
      <c r="F31" s="484"/>
      <c r="G31" s="492"/>
      <c r="H31" s="160"/>
      <c r="I31" s="164"/>
    </row>
    <row r="32" spans="2:9" ht="18" x14ac:dyDescent="0.35">
      <c r="B32" s="483" t="s">
        <v>439</v>
      </c>
      <c r="C32" s="484"/>
      <c r="D32" s="484"/>
      <c r="E32" s="484"/>
      <c r="F32" s="484"/>
      <c r="G32" s="493"/>
      <c r="H32" s="487" t="s">
        <v>440</v>
      </c>
      <c r="I32" s="494"/>
    </row>
    <row r="33" spans="2:9" ht="18" x14ac:dyDescent="0.35">
      <c r="B33" s="481" t="s">
        <v>443</v>
      </c>
      <c r="C33" s="482"/>
      <c r="D33" s="482"/>
      <c r="E33" s="482"/>
      <c r="F33" s="482"/>
      <c r="G33" s="495"/>
      <c r="H33" s="160" t="s">
        <v>462</v>
      </c>
      <c r="I33" s="159"/>
    </row>
    <row r="34" spans="2:9" ht="18" x14ac:dyDescent="0.35">
      <c r="B34" s="481" t="s">
        <v>444</v>
      </c>
      <c r="C34" s="482"/>
      <c r="D34" s="482"/>
      <c r="E34" s="482"/>
      <c r="F34" s="482"/>
      <c r="G34" s="482"/>
      <c r="H34" s="181" t="s">
        <v>462</v>
      </c>
      <c r="I34" s="165"/>
    </row>
    <row r="35" spans="2:9" ht="18" x14ac:dyDescent="0.35">
      <c r="B35" s="481" t="s">
        <v>445</v>
      </c>
      <c r="C35" s="482"/>
      <c r="D35" s="482"/>
      <c r="E35" s="482"/>
      <c r="F35" s="482"/>
      <c r="G35" s="482"/>
      <c r="H35" s="181" t="s">
        <v>457</v>
      </c>
      <c r="I35" s="163"/>
    </row>
    <row r="36" spans="2:9" ht="18" x14ac:dyDescent="0.35">
      <c r="B36" s="483" t="s">
        <v>446</v>
      </c>
      <c r="C36" s="484"/>
      <c r="D36" s="484"/>
      <c r="E36" s="484"/>
      <c r="F36" s="484"/>
      <c r="G36" s="484"/>
      <c r="H36" s="484"/>
      <c r="I36" s="485"/>
    </row>
    <row r="37" spans="2:9" ht="18" x14ac:dyDescent="0.35">
      <c r="B37" s="483" t="s">
        <v>439</v>
      </c>
      <c r="C37" s="484"/>
      <c r="D37" s="484"/>
      <c r="E37" s="484"/>
      <c r="F37" s="484"/>
      <c r="G37" s="484"/>
      <c r="H37" s="484"/>
      <c r="I37" s="486"/>
    </row>
    <row r="38" spans="2:9" ht="18" x14ac:dyDescent="0.35">
      <c r="B38" s="161" t="s">
        <v>447</v>
      </c>
      <c r="C38" s="487" t="s">
        <v>488</v>
      </c>
      <c r="D38" s="484"/>
      <c r="E38" s="484"/>
      <c r="F38" s="484"/>
      <c r="G38" s="484"/>
      <c r="H38" s="484"/>
      <c r="I38" s="486"/>
    </row>
    <row r="39" spans="2:9" ht="18" x14ac:dyDescent="0.35">
      <c r="B39" s="2" t="s">
        <v>448</v>
      </c>
      <c r="C39" s="523"/>
      <c r="D39" s="524"/>
      <c r="E39" s="524"/>
      <c r="F39" s="524"/>
      <c r="G39" s="524"/>
      <c r="H39" s="524"/>
      <c r="I39" s="525"/>
    </row>
    <row r="40" spans="2:9" ht="18" x14ac:dyDescent="0.35">
      <c r="B40" s="479" t="s">
        <v>449</v>
      </c>
      <c r="C40" s="437"/>
      <c r="D40" s="437"/>
      <c r="E40" s="437"/>
      <c r="F40" s="166"/>
      <c r="G40" s="167"/>
      <c r="H40" s="147" t="s">
        <v>450</v>
      </c>
      <c r="I40" s="168"/>
    </row>
    <row r="41" spans="2:9" ht="18" x14ac:dyDescent="0.35">
      <c r="B41" s="148" t="s">
        <v>451</v>
      </c>
      <c r="C41" s="147" t="s">
        <v>20</v>
      </c>
      <c r="D41" s="147" t="s">
        <v>451</v>
      </c>
      <c r="E41" s="147" t="s">
        <v>20</v>
      </c>
      <c r="F41" s="169"/>
      <c r="G41" s="437" t="s">
        <v>452</v>
      </c>
      <c r="H41" s="437"/>
      <c r="I41" s="170" t="s">
        <v>20</v>
      </c>
    </row>
    <row r="42" spans="2:9" ht="18" x14ac:dyDescent="0.35">
      <c r="B42" s="1" t="s">
        <v>453</v>
      </c>
      <c r="C42" s="171" t="s">
        <v>454</v>
      </c>
      <c r="D42" s="171" t="s">
        <v>455</v>
      </c>
      <c r="E42" s="171" t="s">
        <v>456</v>
      </c>
      <c r="F42" s="169"/>
      <c r="G42" s="480">
        <v>3</v>
      </c>
      <c r="H42" s="480"/>
      <c r="I42" s="172" t="s">
        <v>457</v>
      </c>
    </row>
    <row r="43" spans="2:9" ht="18" x14ac:dyDescent="0.35">
      <c r="B43" s="1" t="s">
        <v>458</v>
      </c>
      <c r="C43" s="171" t="s">
        <v>459</v>
      </c>
      <c r="D43" s="171" t="s">
        <v>460</v>
      </c>
      <c r="E43" s="171" t="s">
        <v>461</v>
      </c>
      <c r="F43" s="169"/>
      <c r="G43" s="480">
        <v>2</v>
      </c>
      <c r="H43" s="480"/>
      <c r="I43" s="172" t="s">
        <v>462</v>
      </c>
    </row>
    <row r="44" spans="2:9" ht="18" x14ac:dyDescent="0.35">
      <c r="B44" s="1" t="s">
        <v>463</v>
      </c>
      <c r="C44" s="171" t="s">
        <v>464</v>
      </c>
      <c r="D44" s="171" t="s">
        <v>465</v>
      </c>
      <c r="E44" s="171" t="s">
        <v>466</v>
      </c>
      <c r="F44" s="169"/>
      <c r="G44" s="480">
        <v>1</v>
      </c>
      <c r="H44" s="480"/>
      <c r="I44" s="172" t="s">
        <v>467</v>
      </c>
    </row>
    <row r="45" spans="2:9" ht="18" x14ac:dyDescent="0.35">
      <c r="B45" s="1" t="s">
        <v>468</v>
      </c>
      <c r="C45" s="171" t="s">
        <v>469</v>
      </c>
      <c r="D45" s="171" t="s">
        <v>470</v>
      </c>
      <c r="E45" s="171" t="s">
        <v>471</v>
      </c>
      <c r="F45" s="173"/>
      <c r="G45" s="471"/>
      <c r="H45" s="472"/>
      <c r="I45" s="174"/>
    </row>
    <row r="46" spans="2:9" ht="58.5" customHeight="1" thickBot="1" x14ac:dyDescent="0.4">
      <c r="B46" s="473" t="s">
        <v>486</v>
      </c>
      <c r="C46" s="474"/>
      <c r="D46" s="475" t="s">
        <v>33</v>
      </c>
      <c r="E46" s="476"/>
      <c r="F46" s="476"/>
      <c r="G46" s="476"/>
      <c r="H46" s="437" t="s">
        <v>17</v>
      </c>
      <c r="I46" s="437"/>
    </row>
    <row r="49" spans="2:10" ht="18.600000000000001" thickBot="1" x14ac:dyDescent="0.4"/>
    <row r="50" spans="2:10" ht="18" x14ac:dyDescent="0.35">
      <c r="B50" s="520" t="s">
        <v>0</v>
      </c>
      <c r="C50" s="521"/>
      <c r="D50" s="521"/>
      <c r="E50" s="521"/>
      <c r="F50" s="521"/>
      <c r="G50" s="521"/>
      <c r="H50" s="521"/>
      <c r="I50" s="522"/>
    </row>
    <row r="51" spans="2:10" ht="18" x14ac:dyDescent="0.35">
      <c r="B51" s="517" t="s">
        <v>1</v>
      </c>
      <c r="C51" s="518"/>
      <c r="D51" s="518"/>
      <c r="E51" s="518"/>
      <c r="F51" s="518"/>
      <c r="G51" s="518"/>
      <c r="H51" s="518"/>
      <c r="I51" s="494"/>
    </row>
    <row r="52" spans="2:10" ht="18" x14ac:dyDescent="0.35">
      <c r="B52" s="517" t="s">
        <v>2</v>
      </c>
      <c r="C52" s="518"/>
      <c r="D52" s="518"/>
      <c r="E52" s="518"/>
      <c r="F52" s="518"/>
      <c r="G52" s="518"/>
      <c r="H52" s="518"/>
      <c r="I52" s="494"/>
    </row>
    <row r="53" spans="2:10" ht="18" x14ac:dyDescent="0.35">
      <c r="B53" s="517" t="s">
        <v>24</v>
      </c>
      <c r="C53" s="518"/>
      <c r="D53" s="518"/>
      <c r="E53" s="518"/>
      <c r="F53" s="518"/>
      <c r="G53" s="518"/>
      <c r="H53" s="518"/>
      <c r="I53" s="494"/>
    </row>
    <row r="54" spans="2:10" ht="18" x14ac:dyDescent="0.35">
      <c r="B54" s="517" t="s">
        <v>58</v>
      </c>
      <c r="C54" s="518"/>
      <c r="D54" s="518"/>
      <c r="E54" s="518"/>
      <c r="F54" s="518"/>
      <c r="G54" s="518"/>
      <c r="H54" s="518"/>
      <c r="I54" s="494"/>
    </row>
    <row r="55" spans="2:10" ht="18" x14ac:dyDescent="0.35">
      <c r="B55" s="3" t="s">
        <v>3</v>
      </c>
      <c r="C55" s="234"/>
      <c r="D55" s="478" t="s">
        <v>399</v>
      </c>
      <c r="E55" s="478"/>
      <c r="F55" s="3"/>
      <c r="G55" s="147"/>
      <c r="H55" s="147"/>
      <c r="I55" s="147"/>
      <c r="J55" s="234"/>
    </row>
    <row r="56" spans="2:10" ht="18" x14ac:dyDescent="0.35">
      <c r="B56" s="3" t="s">
        <v>4</v>
      </c>
      <c r="C56" s="234"/>
      <c r="D56" s="478" t="s">
        <v>119</v>
      </c>
      <c r="E56" s="478"/>
      <c r="F56" s="3"/>
      <c r="G56" s="156" t="s">
        <v>25</v>
      </c>
      <c r="H56" s="156"/>
      <c r="I56" s="478">
        <v>2</v>
      </c>
      <c r="J56" s="478"/>
    </row>
    <row r="57" spans="2:10" ht="18" x14ac:dyDescent="0.35">
      <c r="B57" s="3" t="s">
        <v>5</v>
      </c>
      <c r="C57" s="234"/>
      <c r="D57" s="156" t="s">
        <v>120</v>
      </c>
      <c r="E57" s="156"/>
      <c r="F57" s="147"/>
      <c r="G57" s="3"/>
      <c r="H57" s="3"/>
      <c r="I57" s="147"/>
      <c r="J57" s="147"/>
    </row>
    <row r="58" spans="2:10" ht="18" x14ac:dyDescent="0.35">
      <c r="B58" s="3" t="s">
        <v>18</v>
      </c>
      <c r="C58" s="3"/>
      <c r="D58" s="156" t="s">
        <v>123</v>
      </c>
      <c r="E58" s="156"/>
      <c r="F58" s="3"/>
      <c r="G58" s="3" t="s">
        <v>32</v>
      </c>
      <c r="H58" s="3"/>
      <c r="I58" s="156" t="s">
        <v>122</v>
      </c>
      <c r="J58" s="147"/>
    </row>
    <row r="59" spans="2:10" ht="18" x14ac:dyDescent="0.35">
      <c r="B59" s="437" t="s">
        <v>6</v>
      </c>
      <c r="C59" s="437"/>
      <c r="D59" s="437"/>
      <c r="E59" s="437"/>
      <c r="F59" s="437"/>
      <c r="G59" s="437"/>
      <c r="H59" s="437"/>
      <c r="I59" s="437"/>
      <c r="J59" s="234"/>
    </row>
    <row r="60" spans="2:10" ht="18" x14ac:dyDescent="0.35">
      <c r="B60" s="527" t="s">
        <v>7</v>
      </c>
      <c r="C60" s="491"/>
      <c r="D60" s="491"/>
      <c r="E60" s="491"/>
      <c r="F60" s="491"/>
      <c r="G60" s="491"/>
      <c r="H60" s="491"/>
      <c r="I60" s="485"/>
    </row>
    <row r="61" spans="2:10" x14ac:dyDescent="0.3">
      <c r="B61" s="506" t="s">
        <v>8</v>
      </c>
      <c r="C61" s="507" t="s">
        <v>9</v>
      </c>
      <c r="D61" s="508" t="s">
        <v>28</v>
      </c>
      <c r="E61" s="508" t="s">
        <v>27</v>
      </c>
      <c r="F61" s="508" t="s">
        <v>29</v>
      </c>
      <c r="G61" s="511" t="s">
        <v>30</v>
      </c>
      <c r="H61" s="508" t="s">
        <v>31</v>
      </c>
      <c r="I61" s="514" t="s">
        <v>20</v>
      </c>
    </row>
    <row r="62" spans="2:10" x14ac:dyDescent="0.3">
      <c r="B62" s="506"/>
      <c r="C62" s="507"/>
      <c r="D62" s="509"/>
      <c r="E62" s="509"/>
      <c r="F62" s="509"/>
      <c r="G62" s="512"/>
      <c r="H62" s="509"/>
      <c r="I62" s="515"/>
    </row>
    <row r="63" spans="2:10" x14ac:dyDescent="0.3">
      <c r="B63" s="506"/>
      <c r="C63" s="507"/>
      <c r="D63" s="510"/>
      <c r="E63" s="510"/>
      <c r="F63" s="510"/>
      <c r="G63" s="513"/>
      <c r="H63" s="510"/>
      <c r="I63" s="516"/>
    </row>
    <row r="64" spans="2:10" ht="18" x14ac:dyDescent="0.35">
      <c r="B64" s="148">
        <v>1</v>
      </c>
      <c r="C64" s="156" t="s">
        <v>11</v>
      </c>
      <c r="D64" s="171">
        <v>4.5</v>
      </c>
      <c r="E64" s="171">
        <v>4</v>
      </c>
      <c r="F64" s="171">
        <v>4</v>
      </c>
      <c r="G64" s="227">
        <v>46.5</v>
      </c>
      <c r="H64" s="228">
        <f>SUM(D64:G64)</f>
        <v>59</v>
      </c>
      <c r="I64" s="171" t="str">
        <f t="shared" ref="I64:I65" si="2">IF(H64&gt;=91,"A1",IF(H64&gt;=81,"A2",IF(H64&gt;=71,"B1",IF(H64&gt;=61,"B2",IF(H64&gt;=51,"C1",IF(H64&gt;=41,"C2",IF(H64&gt;=33,"D","E")))))))</f>
        <v>C1</v>
      </c>
    </row>
    <row r="65" spans="2:9" ht="18" x14ac:dyDescent="0.35">
      <c r="B65" s="148">
        <v>2</v>
      </c>
      <c r="C65" s="156" t="s">
        <v>12</v>
      </c>
      <c r="D65" s="184">
        <v>4.5</v>
      </c>
      <c r="E65" s="171">
        <v>4</v>
      </c>
      <c r="F65" s="171">
        <v>4</v>
      </c>
      <c r="G65" s="171">
        <v>40</v>
      </c>
      <c r="H65" s="147">
        <f>SUM(D65:G65)</f>
        <v>52.5</v>
      </c>
      <c r="I65" s="171" t="str">
        <f t="shared" si="2"/>
        <v>C1</v>
      </c>
    </row>
    <row r="66" spans="2:9" ht="18" x14ac:dyDescent="0.35">
      <c r="B66" s="148">
        <v>3</v>
      </c>
      <c r="C66" s="156" t="s">
        <v>13</v>
      </c>
      <c r="D66" s="171">
        <v>3.5</v>
      </c>
      <c r="E66" s="171">
        <v>3</v>
      </c>
      <c r="F66" s="171">
        <v>3.5</v>
      </c>
      <c r="G66" s="171">
        <v>30.5</v>
      </c>
      <c r="H66" s="145">
        <v>40.5</v>
      </c>
      <c r="I66" s="144" t="s">
        <v>466</v>
      </c>
    </row>
    <row r="67" spans="2:9" ht="18" x14ac:dyDescent="0.35">
      <c r="B67" s="148">
        <v>4</v>
      </c>
      <c r="C67" s="156" t="s">
        <v>23</v>
      </c>
      <c r="D67" s="171">
        <v>3.75</v>
      </c>
      <c r="E67" s="171">
        <v>2</v>
      </c>
      <c r="F67" s="171">
        <v>2</v>
      </c>
      <c r="G67" s="171">
        <v>20</v>
      </c>
      <c r="H67" s="145">
        <v>27.75</v>
      </c>
      <c r="I67" s="144" t="s">
        <v>471</v>
      </c>
    </row>
    <row r="68" spans="2:9" ht="18" x14ac:dyDescent="0.35">
      <c r="B68" s="148">
        <v>5</v>
      </c>
      <c r="C68" s="156" t="s">
        <v>26</v>
      </c>
      <c r="D68" s="171">
        <v>5.75</v>
      </c>
      <c r="E68" s="171">
        <v>2</v>
      </c>
      <c r="F68" s="171">
        <v>2</v>
      </c>
      <c r="G68" s="171">
        <v>32.5</v>
      </c>
      <c r="H68" s="145">
        <v>42.25</v>
      </c>
      <c r="I68" s="144" t="s">
        <v>461</v>
      </c>
    </row>
    <row r="69" spans="2:9" ht="18" x14ac:dyDescent="0.35">
      <c r="B69" s="148">
        <v>6</v>
      </c>
      <c r="C69" s="178" t="s">
        <v>485</v>
      </c>
      <c r="D69" s="171"/>
      <c r="E69" s="171"/>
      <c r="F69" s="171"/>
      <c r="G69" s="227">
        <v>28.5</v>
      </c>
      <c r="H69" s="147">
        <f t="shared" ref="H69" si="3">SUM(G69:G69)</f>
        <v>28.5</v>
      </c>
      <c r="I69" s="144"/>
    </row>
    <row r="70" spans="2:9" ht="18" x14ac:dyDescent="0.35">
      <c r="B70" s="148">
        <v>7</v>
      </c>
      <c r="C70" s="156" t="s">
        <v>21</v>
      </c>
      <c r="D70" s="13"/>
      <c r="E70" s="13"/>
      <c r="F70" s="13"/>
      <c r="G70" s="231">
        <v>7</v>
      </c>
      <c r="H70" s="145"/>
      <c r="I70" s="144"/>
    </row>
    <row r="71" spans="2:9" ht="18" x14ac:dyDescent="0.35">
      <c r="B71" s="148">
        <v>8</v>
      </c>
      <c r="C71" s="156" t="s">
        <v>22</v>
      </c>
      <c r="D71" s="14"/>
      <c r="E71" s="14"/>
      <c r="F71" s="14"/>
      <c r="G71" s="231">
        <v>17</v>
      </c>
      <c r="H71" s="145"/>
      <c r="I71" s="144"/>
    </row>
    <row r="72" spans="2:9" ht="18" x14ac:dyDescent="0.35">
      <c r="B72" s="148">
        <v>9</v>
      </c>
      <c r="C72" s="156" t="s">
        <v>34</v>
      </c>
      <c r="D72" s="14"/>
      <c r="E72" s="14"/>
      <c r="F72" s="14"/>
      <c r="G72" s="231">
        <v>16.5</v>
      </c>
      <c r="H72" s="145"/>
      <c r="I72" s="144"/>
    </row>
    <row r="73" spans="2:9" ht="18" x14ac:dyDescent="0.35">
      <c r="B73" s="2" t="s">
        <v>10</v>
      </c>
      <c r="C73" s="3"/>
      <c r="D73" s="5"/>
      <c r="E73" s="5"/>
      <c r="F73" s="5"/>
      <c r="G73" s="16"/>
      <c r="H73" s="145">
        <f>SUM(H64:H69)</f>
        <v>250.5</v>
      </c>
      <c r="I73" s="146"/>
    </row>
    <row r="74" spans="2:9" ht="18" x14ac:dyDescent="0.35">
      <c r="B74" s="2" t="s">
        <v>15</v>
      </c>
      <c r="C74" s="3"/>
      <c r="D74" s="5"/>
      <c r="E74" s="5"/>
      <c r="F74" s="5"/>
      <c r="G74" s="16"/>
      <c r="H74" s="183">
        <f>H73/5.5</f>
        <v>45.545454545454547</v>
      </c>
      <c r="I74" s="146" t="str">
        <f t="shared" ref="I74" si="4">IF(H74&gt;=91,"A1",IF(H74&gt;=81,"A2",IF(H74&gt;=71,"B1",IF(H74&gt;=61,"B2",IF(H74&gt;=51,"C1",IF(H74&gt;=41,"C2",IF(H74&gt;=33,"D","E")))))))</f>
        <v>C2</v>
      </c>
    </row>
    <row r="75" spans="2:9" ht="22.15" customHeight="1" x14ac:dyDescent="0.35">
      <c r="B75" s="497" t="s">
        <v>59</v>
      </c>
      <c r="C75" s="498"/>
      <c r="D75" s="498"/>
      <c r="E75" s="498"/>
      <c r="F75" s="498"/>
      <c r="G75" s="498"/>
      <c r="H75" s="498"/>
      <c r="I75" s="499"/>
    </row>
    <row r="76" spans="2:9" ht="18" x14ac:dyDescent="0.35">
      <c r="B76" s="500" t="s">
        <v>437</v>
      </c>
      <c r="C76" s="501"/>
      <c r="D76" s="501"/>
      <c r="E76" s="501"/>
      <c r="F76" s="501"/>
      <c r="G76" s="501"/>
      <c r="H76" s="501"/>
      <c r="I76" s="502"/>
    </row>
    <row r="77" spans="2:9" ht="18" x14ac:dyDescent="0.35">
      <c r="B77" s="483" t="s">
        <v>438</v>
      </c>
      <c r="C77" s="484"/>
      <c r="D77" s="484"/>
      <c r="E77" s="484"/>
      <c r="F77" s="484"/>
      <c r="G77" s="484"/>
      <c r="H77" s="484"/>
      <c r="I77" s="486"/>
    </row>
    <row r="78" spans="2:9" ht="18" x14ac:dyDescent="0.35">
      <c r="B78" s="483" t="s">
        <v>439</v>
      </c>
      <c r="C78" s="484"/>
      <c r="D78" s="484"/>
      <c r="E78" s="503"/>
      <c r="F78" s="484"/>
      <c r="G78" s="504"/>
      <c r="H78" s="487" t="s">
        <v>440</v>
      </c>
      <c r="I78" s="505"/>
    </row>
    <row r="79" spans="2:9" ht="18" x14ac:dyDescent="0.35">
      <c r="B79" s="161" t="s">
        <v>441</v>
      </c>
      <c r="C79" s="156"/>
      <c r="D79" s="157"/>
      <c r="E79" s="162"/>
      <c r="F79" s="162"/>
      <c r="G79" s="163"/>
      <c r="H79" s="182" t="s">
        <v>462</v>
      </c>
      <c r="I79" s="163"/>
    </row>
    <row r="80" spans="2:9" ht="18" x14ac:dyDescent="0.35">
      <c r="B80" s="483" t="s">
        <v>442</v>
      </c>
      <c r="C80" s="484"/>
      <c r="D80" s="484"/>
      <c r="E80" s="491"/>
      <c r="F80" s="484"/>
      <c r="G80" s="492"/>
      <c r="H80" s="160"/>
      <c r="I80" s="164"/>
    </row>
    <row r="81" spans="2:9" ht="18" x14ac:dyDescent="0.35">
      <c r="B81" s="483" t="s">
        <v>439</v>
      </c>
      <c r="C81" s="484"/>
      <c r="D81" s="484"/>
      <c r="E81" s="484"/>
      <c r="F81" s="484"/>
      <c r="G81" s="493"/>
      <c r="H81" s="487" t="s">
        <v>440</v>
      </c>
      <c r="I81" s="494"/>
    </row>
    <row r="82" spans="2:9" ht="18" x14ac:dyDescent="0.35">
      <c r="B82" s="481" t="s">
        <v>443</v>
      </c>
      <c r="C82" s="482"/>
      <c r="D82" s="482"/>
      <c r="E82" s="482"/>
      <c r="F82" s="482"/>
      <c r="G82" s="495"/>
      <c r="H82" s="160" t="s">
        <v>462</v>
      </c>
      <c r="I82" s="159"/>
    </row>
    <row r="83" spans="2:9" ht="18" x14ac:dyDescent="0.35">
      <c r="B83" s="481" t="s">
        <v>444</v>
      </c>
      <c r="C83" s="482"/>
      <c r="D83" s="482"/>
      <c r="E83" s="482"/>
      <c r="F83" s="482"/>
      <c r="G83" s="482"/>
      <c r="H83" s="181" t="s">
        <v>462</v>
      </c>
      <c r="I83" s="165"/>
    </row>
    <row r="84" spans="2:9" ht="18" x14ac:dyDescent="0.35">
      <c r="B84" s="481" t="s">
        <v>445</v>
      </c>
      <c r="C84" s="482"/>
      <c r="D84" s="482"/>
      <c r="E84" s="482"/>
      <c r="F84" s="482"/>
      <c r="G84" s="482"/>
      <c r="H84" s="181" t="s">
        <v>457</v>
      </c>
      <c r="I84" s="163"/>
    </row>
    <row r="85" spans="2:9" ht="18" x14ac:dyDescent="0.35">
      <c r="B85" s="483" t="s">
        <v>446</v>
      </c>
      <c r="C85" s="484"/>
      <c r="D85" s="484"/>
      <c r="E85" s="484"/>
      <c r="F85" s="484"/>
      <c r="G85" s="484"/>
      <c r="H85" s="484"/>
      <c r="I85" s="485"/>
    </row>
    <row r="86" spans="2:9" ht="18" x14ac:dyDescent="0.35">
      <c r="B86" s="483" t="s">
        <v>439</v>
      </c>
      <c r="C86" s="484"/>
      <c r="D86" s="484"/>
      <c r="E86" s="484"/>
      <c r="F86" s="484"/>
      <c r="G86" s="484"/>
      <c r="H86" s="484"/>
      <c r="I86" s="486"/>
    </row>
    <row r="87" spans="2:9" ht="18" x14ac:dyDescent="0.35">
      <c r="B87" s="161" t="s">
        <v>447</v>
      </c>
      <c r="C87" s="487" t="s">
        <v>487</v>
      </c>
      <c r="D87" s="484"/>
      <c r="E87" s="484"/>
      <c r="F87" s="484"/>
      <c r="G87" s="484"/>
      <c r="H87" s="484"/>
      <c r="I87" s="486"/>
    </row>
    <row r="88" spans="2:9" ht="18" x14ac:dyDescent="0.35">
      <c r="B88" s="2" t="s">
        <v>448</v>
      </c>
      <c r="C88" s="523"/>
      <c r="D88" s="524"/>
      <c r="E88" s="524"/>
      <c r="F88" s="524"/>
      <c r="G88" s="524"/>
      <c r="H88" s="524"/>
      <c r="I88" s="525"/>
    </row>
    <row r="89" spans="2:9" ht="18" x14ac:dyDescent="0.35">
      <c r="B89" s="479" t="s">
        <v>449</v>
      </c>
      <c r="C89" s="437"/>
      <c r="D89" s="437"/>
      <c r="E89" s="437"/>
      <c r="F89" s="166"/>
      <c r="G89" s="167"/>
      <c r="H89" s="147" t="s">
        <v>450</v>
      </c>
      <c r="I89" s="168"/>
    </row>
    <row r="90" spans="2:9" ht="18" x14ac:dyDescent="0.35">
      <c r="B90" s="148" t="s">
        <v>451</v>
      </c>
      <c r="C90" s="147" t="s">
        <v>20</v>
      </c>
      <c r="D90" s="147" t="s">
        <v>451</v>
      </c>
      <c r="E90" s="147" t="s">
        <v>20</v>
      </c>
      <c r="F90" s="169"/>
      <c r="G90" s="437" t="s">
        <v>452</v>
      </c>
      <c r="H90" s="437"/>
      <c r="I90" s="170" t="s">
        <v>20</v>
      </c>
    </row>
    <row r="91" spans="2:9" ht="18" x14ac:dyDescent="0.35">
      <c r="B91" s="1" t="s">
        <v>453</v>
      </c>
      <c r="C91" s="171" t="s">
        <v>454</v>
      </c>
      <c r="D91" s="171" t="s">
        <v>455</v>
      </c>
      <c r="E91" s="171" t="s">
        <v>456</v>
      </c>
      <c r="F91" s="169"/>
      <c r="G91" s="480">
        <v>3</v>
      </c>
      <c r="H91" s="480"/>
      <c r="I91" s="172" t="s">
        <v>457</v>
      </c>
    </row>
    <row r="92" spans="2:9" ht="18" x14ac:dyDescent="0.35">
      <c r="B92" s="1" t="s">
        <v>458</v>
      </c>
      <c r="C92" s="171" t="s">
        <v>459</v>
      </c>
      <c r="D92" s="171" t="s">
        <v>460</v>
      </c>
      <c r="E92" s="171" t="s">
        <v>461</v>
      </c>
      <c r="F92" s="169"/>
      <c r="G92" s="480">
        <v>2</v>
      </c>
      <c r="H92" s="480"/>
      <c r="I92" s="172" t="s">
        <v>462</v>
      </c>
    </row>
    <row r="93" spans="2:9" ht="18" x14ac:dyDescent="0.35">
      <c r="B93" s="1" t="s">
        <v>463</v>
      </c>
      <c r="C93" s="171" t="s">
        <v>464</v>
      </c>
      <c r="D93" s="171" t="s">
        <v>465</v>
      </c>
      <c r="E93" s="171" t="s">
        <v>466</v>
      </c>
      <c r="F93" s="169"/>
      <c r="G93" s="480">
        <v>1</v>
      </c>
      <c r="H93" s="480"/>
      <c r="I93" s="172" t="s">
        <v>467</v>
      </c>
    </row>
    <row r="94" spans="2:9" ht="18" x14ac:dyDescent="0.35">
      <c r="B94" s="1" t="s">
        <v>468</v>
      </c>
      <c r="C94" s="171" t="s">
        <v>469</v>
      </c>
      <c r="D94" s="171" t="s">
        <v>470</v>
      </c>
      <c r="E94" s="171" t="s">
        <v>471</v>
      </c>
      <c r="F94" s="173"/>
      <c r="G94" s="471"/>
      <c r="H94" s="472"/>
      <c r="I94" s="174"/>
    </row>
    <row r="95" spans="2:9" ht="42" customHeight="1" thickBot="1" x14ac:dyDescent="0.4">
      <c r="B95" s="473" t="s">
        <v>486</v>
      </c>
      <c r="C95" s="474"/>
      <c r="D95" s="475" t="s">
        <v>33</v>
      </c>
      <c r="E95" s="476"/>
      <c r="F95" s="476"/>
      <c r="G95" s="476"/>
      <c r="H95" s="475" t="s">
        <v>17</v>
      </c>
      <c r="I95" s="477"/>
    </row>
    <row r="98" spans="2:10" ht="35.450000000000003" customHeight="1" thickBot="1" x14ac:dyDescent="0.4"/>
    <row r="99" spans="2:10" ht="18" x14ac:dyDescent="0.35">
      <c r="B99" s="520" t="s">
        <v>0</v>
      </c>
      <c r="C99" s="521"/>
      <c r="D99" s="521"/>
      <c r="E99" s="521"/>
      <c r="F99" s="521"/>
      <c r="G99" s="521"/>
      <c r="H99" s="521"/>
      <c r="I99" s="522"/>
    </row>
    <row r="100" spans="2:10" ht="18" x14ac:dyDescent="0.35">
      <c r="B100" s="517" t="s">
        <v>1</v>
      </c>
      <c r="C100" s="518"/>
      <c r="D100" s="518"/>
      <c r="E100" s="518"/>
      <c r="F100" s="518"/>
      <c r="G100" s="518"/>
      <c r="H100" s="518"/>
      <c r="I100" s="494"/>
    </row>
    <row r="101" spans="2:10" ht="18" x14ac:dyDescent="0.35">
      <c r="B101" s="517" t="s">
        <v>2</v>
      </c>
      <c r="C101" s="518"/>
      <c r="D101" s="518"/>
      <c r="E101" s="518"/>
      <c r="F101" s="518"/>
      <c r="G101" s="518"/>
      <c r="H101" s="518"/>
      <c r="I101" s="494"/>
    </row>
    <row r="102" spans="2:10" ht="18" x14ac:dyDescent="0.35">
      <c r="B102" s="517" t="s">
        <v>24</v>
      </c>
      <c r="C102" s="518"/>
      <c r="D102" s="518"/>
      <c r="E102" s="518"/>
      <c r="F102" s="518"/>
      <c r="G102" s="518"/>
      <c r="H102" s="518"/>
      <c r="I102" s="494"/>
    </row>
    <row r="103" spans="2:10" ht="18" x14ac:dyDescent="0.35">
      <c r="B103" s="517" t="s">
        <v>58</v>
      </c>
      <c r="C103" s="518"/>
      <c r="D103" s="518"/>
      <c r="E103" s="518"/>
      <c r="F103" s="518"/>
      <c r="G103" s="518"/>
      <c r="H103" s="518"/>
      <c r="I103" s="494"/>
    </row>
    <row r="104" spans="2:10" ht="18" x14ac:dyDescent="0.35">
      <c r="B104" s="3" t="s">
        <v>3</v>
      </c>
      <c r="C104" s="234"/>
      <c r="D104" s="478" t="s">
        <v>399</v>
      </c>
      <c r="E104" s="478"/>
      <c r="F104" s="3"/>
      <c r="G104" s="147"/>
      <c r="H104" s="147"/>
      <c r="I104" s="147"/>
      <c r="J104" s="234"/>
    </row>
    <row r="105" spans="2:10" ht="18" x14ac:dyDescent="0.35">
      <c r="B105" s="3" t="s">
        <v>4</v>
      </c>
      <c r="C105" s="234"/>
      <c r="D105" s="478" t="s">
        <v>133</v>
      </c>
      <c r="E105" s="478"/>
      <c r="F105" s="3"/>
      <c r="G105" s="156" t="s">
        <v>25</v>
      </c>
      <c r="H105" s="156"/>
      <c r="I105" s="478">
        <v>3</v>
      </c>
      <c r="J105" s="478"/>
    </row>
    <row r="106" spans="2:10" ht="18" x14ac:dyDescent="0.35">
      <c r="B106" s="3" t="s">
        <v>5</v>
      </c>
      <c r="C106" s="234"/>
      <c r="D106" s="156" t="s">
        <v>134</v>
      </c>
      <c r="E106" s="156"/>
      <c r="F106" s="147"/>
      <c r="G106" s="3"/>
      <c r="H106" s="3"/>
      <c r="I106" s="147"/>
      <c r="J106" s="147"/>
    </row>
    <row r="107" spans="2:10" ht="18" x14ac:dyDescent="0.35">
      <c r="B107" s="3" t="s">
        <v>18</v>
      </c>
      <c r="C107" s="3"/>
      <c r="D107" s="156" t="s">
        <v>137</v>
      </c>
      <c r="E107" s="156"/>
      <c r="F107" s="3"/>
      <c r="G107" s="3" t="s">
        <v>53</v>
      </c>
      <c r="H107" s="3"/>
      <c r="I107" s="156" t="s">
        <v>136</v>
      </c>
      <c r="J107" s="147"/>
    </row>
    <row r="108" spans="2:10" ht="18" x14ac:dyDescent="0.35">
      <c r="B108" s="479" t="s">
        <v>6</v>
      </c>
      <c r="C108" s="437"/>
      <c r="D108" s="437"/>
      <c r="E108" s="437"/>
      <c r="F108" s="437"/>
      <c r="G108" s="437"/>
      <c r="H108" s="437"/>
      <c r="I108" s="519"/>
    </row>
    <row r="109" spans="2:10" ht="18" x14ac:dyDescent="0.35">
      <c r="B109" s="483" t="s">
        <v>7</v>
      </c>
      <c r="C109" s="484"/>
      <c r="D109" s="484"/>
      <c r="E109" s="484"/>
      <c r="F109" s="484"/>
      <c r="G109" s="484"/>
      <c r="H109" s="484"/>
      <c r="I109" s="486"/>
    </row>
    <row r="110" spans="2:10" x14ac:dyDescent="0.3">
      <c r="B110" s="506" t="s">
        <v>8</v>
      </c>
      <c r="C110" s="507" t="s">
        <v>9</v>
      </c>
      <c r="D110" s="508" t="s">
        <v>28</v>
      </c>
      <c r="E110" s="508" t="s">
        <v>27</v>
      </c>
      <c r="F110" s="508" t="s">
        <v>29</v>
      </c>
      <c r="G110" s="511" t="s">
        <v>30</v>
      </c>
      <c r="H110" s="508" t="s">
        <v>31</v>
      </c>
      <c r="I110" s="514" t="s">
        <v>20</v>
      </c>
    </row>
    <row r="111" spans="2:10" x14ac:dyDescent="0.3">
      <c r="B111" s="506"/>
      <c r="C111" s="507"/>
      <c r="D111" s="509"/>
      <c r="E111" s="509"/>
      <c r="F111" s="509"/>
      <c r="G111" s="512"/>
      <c r="H111" s="509"/>
      <c r="I111" s="515"/>
    </row>
    <row r="112" spans="2:10" x14ac:dyDescent="0.3">
      <c r="B112" s="506"/>
      <c r="C112" s="507"/>
      <c r="D112" s="510"/>
      <c r="E112" s="510"/>
      <c r="F112" s="510"/>
      <c r="G112" s="513"/>
      <c r="H112" s="510"/>
      <c r="I112" s="516"/>
    </row>
    <row r="113" spans="2:9" ht="18" x14ac:dyDescent="0.35">
      <c r="B113" s="148">
        <v>1</v>
      </c>
      <c r="C113" s="156" t="s">
        <v>11</v>
      </c>
      <c r="D113" s="227">
        <v>4</v>
      </c>
      <c r="E113" s="171">
        <v>3</v>
      </c>
      <c r="F113" s="171">
        <v>3</v>
      </c>
      <c r="G113" s="227">
        <v>27.5</v>
      </c>
      <c r="H113" s="145">
        <v>37.5</v>
      </c>
      <c r="I113" s="144" t="s">
        <v>466</v>
      </c>
    </row>
    <row r="114" spans="2:9" ht="18" x14ac:dyDescent="0.35">
      <c r="B114" s="148">
        <v>2</v>
      </c>
      <c r="C114" s="156" t="s">
        <v>12</v>
      </c>
      <c r="D114" s="184">
        <v>2</v>
      </c>
      <c r="E114" s="171">
        <v>3</v>
      </c>
      <c r="F114" s="171">
        <v>4</v>
      </c>
      <c r="G114" s="171">
        <v>22.5</v>
      </c>
      <c r="H114" s="145">
        <v>31.5</v>
      </c>
      <c r="I114" s="144" t="s">
        <v>471</v>
      </c>
    </row>
    <row r="115" spans="2:9" ht="18" x14ac:dyDescent="0.35">
      <c r="B115" s="148">
        <v>3</v>
      </c>
      <c r="C115" s="156" t="s">
        <v>13</v>
      </c>
      <c r="D115" s="171">
        <v>1.5</v>
      </c>
      <c r="E115" s="171">
        <v>2.5</v>
      </c>
      <c r="F115" s="171">
        <v>2.5</v>
      </c>
      <c r="G115" s="171">
        <v>22</v>
      </c>
      <c r="H115" s="145">
        <v>28.5</v>
      </c>
      <c r="I115" s="144" t="s">
        <v>471</v>
      </c>
    </row>
    <row r="116" spans="2:9" ht="18" x14ac:dyDescent="0.35">
      <c r="B116" s="148">
        <v>4</v>
      </c>
      <c r="C116" s="156" t="s">
        <v>23</v>
      </c>
      <c r="D116" s="171">
        <v>2.75</v>
      </c>
      <c r="E116" s="171">
        <v>2</v>
      </c>
      <c r="F116" s="171">
        <v>2</v>
      </c>
      <c r="G116" s="171">
        <v>14</v>
      </c>
      <c r="H116" s="145">
        <v>20.75</v>
      </c>
      <c r="I116" s="144" t="s">
        <v>471</v>
      </c>
    </row>
    <row r="117" spans="2:9" ht="18" x14ac:dyDescent="0.35">
      <c r="B117" s="148">
        <v>5</v>
      </c>
      <c r="C117" s="156" t="s">
        <v>26</v>
      </c>
      <c r="D117" s="171">
        <v>3</v>
      </c>
      <c r="E117" s="171">
        <v>2</v>
      </c>
      <c r="F117" s="171">
        <v>2</v>
      </c>
      <c r="G117" s="171">
        <v>17.5</v>
      </c>
      <c r="H117" s="145">
        <v>24.5</v>
      </c>
      <c r="I117" s="144" t="s">
        <v>471</v>
      </c>
    </row>
    <row r="118" spans="2:9" ht="18" x14ac:dyDescent="0.35">
      <c r="B118" s="148">
        <v>6</v>
      </c>
      <c r="C118" s="178" t="s">
        <v>485</v>
      </c>
      <c r="D118" s="147"/>
      <c r="E118" s="171"/>
      <c r="F118" s="171"/>
      <c r="G118" s="171">
        <v>8</v>
      </c>
      <c r="H118" s="145">
        <v>8</v>
      </c>
      <c r="I118" s="144"/>
    </row>
    <row r="119" spans="2:9" ht="18" x14ac:dyDescent="0.35">
      <c r="B119" s="148">
        <v>7</v>
      </c>
      <c r="C119" s="156" t="s">
        <v>21</v>
      </c>
      <c r="D119" s="179"/>
      <c r="E119" s="13"/>
      <c r="F119" s="13"/>
      <c r="G119" s="232">
        <v>0</v>
      </c>
      <c r="H119" s="145"/>
      <c r="I119" s="144"/>
    </row>
    <row r="120" spans="2:9" ht="18" x14ac:dyDescent="0.35">
      <c r="B120" s="148">
        <v>8</v>
      </c>
      <c r="C120" s="156" t="s">
        <v>22</v>
      </c>
      <c r="D120" s="180"/>
      <c r="E120" s="14"/>
      <c r="F120" s="14"/>
      <c r="G120" s="232">
        <v>6.5</v>
      </c>
      <c r="H120" s="145"/>
      <c r="I120" s="144"/>
    </row>
    <row r="121" spans="2:9" ht="18" x14ac:dyDescent="0.35">
      <c r="B121" s="148">
        <v>9</v>
      </c>
      <c r="C121" s="156" t="s">
        <v>34</v>
      </c>
      <c r="D121" s="180"/>
      <c r="E121" s="14"/>
      <c r="F121" s="14"/>
      <c r="G121" s="232">
        <v>3</v>
      </c>
      <c r="H121" s="145"/>
      <c r="I121" s="144"/>
    </row>
    <row r="122" spans="2:9" ht="18" x14ac:dyDescent="0.35">
      <c r="B122" s="2" t="s">
        <v>10</v>
      </c>
      <c r="C122" s="3"/>
      <c r="D122" s="5"/>
      <c r="E122" s="5"/>
      <c r="F122" s="5"/>
      <c r="G122" s="16"/>
      <c r="H122" s="145">
        <f>SUM(H113:H118)</f>
        <v>150.75</v>
      </c>
      <c r="I122" s="146"/>
    </row>
    <row r="123" spans="2:9" ht="18" x14ac:dyDescent="0.35">
      <c r="B123" s="2" t="s">
        <v>15</v>
      </c>
      <c r="C123" s="3"/>
      <c r="D123" s="5"/>
      <c r="E123" s="5"/>
      <c r="F123" s="5"/>
      <c r="G123" s="16"/>
      <c r="H123" s="183">
        <f>H122/5.5</f>
        <v>27.40909090909091</v>
      </c>
      <c r="I123" s="146" t="str">
        <f t="shared" ref="I123" si="5">IF(H123&gt;=91,"A1",IF(H123&gt;=81,"A2",IF(H123&gt;=71,"B1",IF(H123&gt;=61,"B2",IF(H123&gt;=51,"C1",IF(H123&gt;=41,"C2",IF(H123&gt;=33,"D","E")))))))</f>
        <v>E</v>
      </c>
    </row>
    <row r="124" spans="2:9" ht="24" customHeight="1" x14ac:dyDescent="0.35">
      <c r="B124" s="497" t="s">
        <v>59</v>
      </c>
      <c r="C124" s="498"/>
      <c r="D124" s="498"/>
      <c r="E124" s="498"/>
      <c r="F124" s="498"/>
      <c r="G124" s="498"/>
      <c r="H124" s="498"/>
      <c r="I124" s="499"/>
    </row>
    <row r="125" spans="2:9" ht="18" x14ac:dyDescent="0.35">
      <c r="B125" s="500" t="s">
        <v>437</v>
      </c>
      <c r="C125" s="501"/>
      <c r="D125" s="501"/>
      <c r="E125" s="501"/>
      <c r="F125" s="501"/>
      <c r="G125" s="501"/>
      <c r="H125" s="501"/>
      <c r="I125" s="502"/>
    </row>
    <row r="126" spans="2:9" ht="18" x14ac:dyDescent="0.35">
      <c r="B126" s="483" t="s">
        <v>438</v>
      </c>
      <c r="C126" s="484"/>
      <c r="D126" s="484"/>
      <c r="E126" s="484"/>
      <c r="F126" s="484"/>
      <c r="G126" s="484"/>
      <c r="H126" s="484"/>
      <c r="I126" s="486"/>
    </row>
    <row r="127" spans="2:9" ht="18" x14ac:dyDescent="0.35">
      <c r="B127" s="483" t="s">
        <v>439</v>
      </c>
      <c r="C127" s="484"/>
      <c r="D127" s="484"/>
      <c r="E127" s="503"/>
      <c r="F127" s="484"/>
      <c r="G127" s="504"/>
      <c r="H127" s="487" t="s">
        <v>440</v>
      </c>
      <c r="I127" s="505"/>
    </row>
    <row r="128" spans="2:9" ht="18" x14ac:dyDescent="0.35">
      <c r="B128" s="161" t="s">
        <v>441</v>
      </c>
      <c r="C128" s="156"/>
      <c r="D128" s="157"/>
      <c r="E128" s="162"/>
      <c r="F128" s="162"/>
      <c r="G128" s="163"/>
      <c r="H128" s="182" t="s">
        <v>462</v>
      </c>
      <c r="I128" s="163"/>
    </row>
    <row r="129" spans="2:9" ht="18" x14ac:dyDescent="0.35">
      <c r="B129" s="483" t="s">
        <v>442</v>
      </c>
      <c r="C129" s="484"/>
      <c r="D129" s="484"/>
      <c r="E129" s="491"/>
      <c r="F129" s="484"/>
      <c r="G129" s="492"/>
      <c r="H129" s="160"/>
      <c r="I129" s="164"/>
    </row>
    <row r="130" spans="2:9" ht="18" x14ac:dyDescent="0.35">
      <c r="B130" s="483" t="s">
        <v>439</v>
      </c>
      <c r="C130" s="484"/>
      <c r="D130" s="484"/>
      <c r="E130" s="484"/>
      <c r="F130" s="484"/>
      <c r="G130" s="493"/>
      <c r="H130" s="487" t="s">
        <v>440</v>
      </c>
      <c r="I130" s="494"/>
    </row>
    <row r="131" spans="2:9" ht="18" x14ac:dyDescent="0.35">
      <c r="B131" s="481" t="s">
        <v>443</v>
      </c>
      <c r="C131" s="482"/>
      <c r="D131" s="482"/>
      <c r="E131" s="482"/>
      <c r="F131" s="482"/>
      <c r="G131" s="495"/>
      <c r="H131" s="160" t="s">
        <v>462</v>
      </c>
      <c r="I131" s="159"/>
    </row>
    <row r="132" spans="2:9" ht="18" x14ac:dyDescent="0.35">
      <c r="B132" s="481" t="s">
        <v>444</v>
      </c>
      <c r="C132" s="482"/>
      <c r="D132" s="482"/>
      <c r="E132" s="482"/>
      <c r="F132" s="482"/>
      <c r="G132" s="482"/>
      <c r="H132" s="181" t="s">
        <v>457</v>
      </c>
      <c r="I132" s="165"/>
    </row>
    <row r="133" spans="2:9" ht="18" x14ac:dyDescent="0.35">
      <c r="B133" s="481" t="s">
        <v>445</v>
      </c>
      <c r="C133" s="482"/>
      <c r="D133" s="482"/>
      <c r="E133" s="482"/>
      <c r="F133" s="482"/>
      <c r="G133" s="482"/>
      <c r="H133" s="181" t="s">
        <v>462</v>
      </c>
      <c r="I133" s="163"/>
    </row>
    <row r="134" spans="2:9" ht="18" x14ac:dyDescent="0.35">
      <c r="B134" s="483" t="s">
        <v>446</v>
      </c>
      <c r="C134" s="484"/>
      <c r="D134" s="484"/>
      <c r="E134" s="484"/>
      <c r="F134" s="484"/>
      <c r="G134" s="484"/>
      <c r="H134" s="484"/>
      <c r="I134" s="485"/>
    </row>
    <row r="135" spans="2:9" ht="18" x14ac:dyDescent="0.35">
      <c r="B135" s="483" t="s">
        <v>439</v>
      </c>
      <c r="C135" s="484"/>
      <c r="D135" s="484"/>
      <c r="E135" s="484"/>
      <c r="F135" s="484"/>
      <c r="G135" s="484"/>
      <c r="H135" s="484"/>
      <c r="I135" s="486"/>
    </row>
    <row r="136" spans="2:9" ht="18" x14ac:dyDescent="0.35">
      <c r="B136" s="161" t="s">
        <v>447</v>
      </c>
      <c r="C136" s="487" t="s">
        <v>489</v>
      </c>
      <c r="D136" s="484"/>
      <c r="E136" s="484"/>
      <c r="F136" s="484"/>
      <c r="G136" s="484"/>
      <c r="H136" s="484"/>
      <c r="I136" s="486"/>
    </row>
    <row r="137" spans="2:9" ht="18" x14ac:dyDescent="0.35">
      <c r="B137" s="2" t="s">
        <v>448</v>
      </c>
      <c r="C137" s="488"/>
      <c r="D137" s="489"/>
      <c r="E137" s="489"/>
      <c r="F137" s="489"/>
      <c r="G137" s="489"/>
      <c r="H137" s="489"/>
      <c r="I137" s="490"/>
    </row>
    <row r="138" spans="2:9" ht="18" x14ac:dyDescent="0.35">
      <c r="B138" s="479" t="s">
        <v>449</v>
      </c>
      <c r="C138" s="437"/>
      <c r="D138" s="437"/>
      <c r="E138" s="437"/>
      <c r="F138" s="166"/>
      <c r="G138" s="167"/>
      <c r="H138" s="147" t="s">
        <v>450</v>
      </c>
      <c r="I138" s="168"/>
    </row>
    <row r="139" spans="2:9" ht="18" x14ac:dyDescent="0.35">
      <c r="B139" s="148" t="s">
        <v>451</v>
      </c>
      <c r="C139" s="147" t="s">
        <v>20</v>
      </c>
      <c r="D139" s="147" t="s">
        <v>451</v>
      </c>
      <c r="E139" s="147" t="s">
        <v>20</v>
      </c>
      <c r="F139" s="169"/>
      <c r="G139" s="437" t="s">
        <v>452</v>
      </c>
      <c r="H139" s="437"/>
      <c r="I139" s="170" t="s">
        <v>20</v>
      </c>
    </row>
    <row r="140" spans="2:9" ht="18" x14ac:dyDescent="0.35">
      <c r="B140" s="1" t="s">
        <v>453</v>
      </c>
      <c r="C140" s="171" t="s">
        <v>454</v>
      </c>
      <c r="D140" s="171" t="s">
        <v>455</v>
      </c>
      <c r="E140" s="171" t="s">
        <v>456</v>
      </c>
      <c r="F140" s="169"/>
      <c r="G140" s="480">
        <v>3</v>
      </c>
      <c r="H140" s="480"/>
      <c r="I140" s="172" t="s">
        <v>457</v>
      </c>
    </row>
    <row r="141" spans="2:9" ht="18" x14ac:dyDescent="0.35">
      <c r="B141" s="1" t="s">
        <v>458</v>
      </c>
      <c r="C141" s="171" t="s">
        <v>459</v>
      </c>
      <c r="D141" s="171" t="s">
        <v>460</v>
      </c>
      <c r="E141" s="171" t="s">
        <v>461</v>
      </c>
      <c r="F141" s="169"/>
      <c r="G141" s="480">
        <v>2</v>
      </c>
      <c r="H141" s="480"/>
      <c r="I141" s="172" t="s">
        <v>462</v>
      </c>
    </row>
    <row r="142" spans="2:9" ht="18" x14ac:dyDescent="0.35">
      <c r="B142" s="1" t="s">
        <v>463</v>
      </c>
      <c r="C142" s="171" t="s">
        <v>464</v>
      </c>
      <c r="D142" s="171" t="s">
        <v>465</v>
      </c>
      <c r="E142" s="171" t="s">
        <v>466</v>
      </c>
      <c r="F142" s="169"/>
      <c r="G142" s="480">
        <v>1</v>
      </c>
      <c r="H142" s="480"/>
      <c r="I142" s="172" t="s">
        <v>467</v>
      </c>
    </row>
    <row r="143" spans="2:9" ht="18" x14ac:dyDescent="0.35">
      <c r="B143" s="1" t="s">
        <v>468</v>
      </c>
      <c r="C143" s="171" t="s">
        <v>469</v>
      </c>
      <c r="D143" s="171" t="s">
        <v>470</v>
      </c>
      <c r="E143" s="171" t="s">
        <v>471</v>
      </c>
      <c r="F143" s="173"/>
      <c r="G143" s="471"/>
      <c r="H143" s="472"/>
      <c r="I143" s="174"/>
    </row>
    <row r="144" spans="2:9" ht="45" customHeight="1" thickBot="1" x14ac:dyDescent="0.4">
      <c r="B144" s="473" t="s">
        <v>486</v>
      </c>
      <c r="C144" s="474"/>
      <c r="D144" s="475" t="s">
        <v>33</v>
      </c>
      <c r="E144" s="476"/>
      <c r="F144" s="476"/>
      <c r="G144" s="476"/>
      <c r="H144" s="475" t="s">
        <v>17</v>
      </c>
      <c r="I144" s="477"/>
    </row>
    <row r="147" spans="2:10" ht="18.600000000000001" thickBot="1" x14ac:dyDescent="0.4"/>
    <row r="148" spans="2:10" ht="18" x14ac:dyDescent="0.35">
      <c r="B148" s="520" t="s">
        <v>0</v>
      </c>
      <c r="C148" s="521"/>
      <c r="D148" s="521"/>
      <c r="E148" s="521"/>
      <c r="F148" s="521"/>
      <c r="G148" s="521"/>
      <c r="H148" s="521"/>
      <c r="I148" s="522"/>
    </row>
    <row r="149" spans="2:10" ht="18" x14ac:dyDescent="0.35">
      <c r="B149" s="517" t="s">
        <v>1</v>
      </c>
      <c r="C149" s="518"/>
      <c r="D149" s="518"/>
      <c r="E149" s="518"/>
      <c r="F149" s="518"/>
      <c r="G149" s="518"/>
      <c r="H149" s="518"/>
      <c r="I149" s="494"/>
    </row>
    <row r="150" spans="2:10" ht="18" x14ac:dyDescent="0.35">
      <c r="B150" s="517" t="s">
        <v>2</v>
      </c>
      <c r="C150" s="518"/>
      <c r="D150" s="518"/>
      <c r="E150" s="518"/>
      <c r="F150" s="518"/>
      <c r="G150" s="518"/>
      <c r="H150" s="518"/>
      <c r="I150" s="494"/>
    </row>
    <row r="151" spans="2:10" ht="18" x14ac:dyDescent="0.35">
      <c r="B151" s="517" t="s">
        <v>24</v>
      </c>
      <c r="C151" s="518"/>
      <c r="D151" s="518"/>
      <c r="E151" s="518"/>
      <c r="F151" s="518"/>
      <c r="G151" s="518"/>
      <c r="H151" s="518"/>
      <c r="I151" s="494"/>
    </row>
    <row r="152" spans="2:10" ht="18" x14ac:dyDescent="0.35">
      <c r="B152" s="517" t="s">
        <v>58</v>
      </c>
      <c r="C152" s="518"/>
      <c r="D152" s="518"/>
      <c r="E152" s="518"/>
      <c r="F152" s="518"/>
      <c r="G152" s="518"/>
      <c r="H152" s="518"/>
      <c r="I152" s="494"/>
    </row>
    <row r="153" spans="2:10" ht="18" x14ac:dyDescent="0.35">
      <c r="B153" s="3" t="s">
        <v>3</v>
      </c>
      <c r="C153" s="234"/>
      <c r="D153" s="496" t="s">
        <v>399</v>
      </c>
      <c r="E153" s="495"/>
      <c r="F153" s="3"/>
      <c r="G153" s="147"/>
      <c r="H153" s="147"/>
      <c r="I153" s="147"/>
    </row>
    <row r="154" spans="2:10" ht="18" x14ac:dyDescent="0.35">
      <c r="B154" s="3" t="s">
        <v>4</v>
      </c>
      <c r="C154" s="234"/>
      <c r="D154" s="496" t="s">
        <v>411</v>
      </c>
      <c r="E154" s="495"/>
      <c r="F154" s="3"/>
      <c r="G154" s="156" t="s">
        <v>25</v>
      </c>
      <c r="H154" s="156"/>
      <c r="I154" s="478">
        <v>4</v>
      </c>
      <c r="J154" s="478"/>
    </row>
    <row r="155" spans="2:10" ht="18" x14ac:dyDescent="0.35">
      <c r="B155" s="3" t="s">
        <v>5</v>
      </c>
      <c r="C155" s="234"/>
      <c r="D155" s="157" t="s">
        <v>412</v>
      </c>
      <c r="E155" s="185"/>
      <c r="F155" s="147"/>
      <c r="G155" s="3"/>
      <c r="H155" s="3"/>
      <c r="I155" s="147"/>
      <c r="J155" s="147"/>
    </row>
    <row r="156" spans="2:10" ht="18" x14ac:dyDescent="0.35">
      <c r="B156" s="3" t="s">
        <v>18</v>
      </c>
      <c r="C156" s="3"/>
      <c r="D156" s="157" t="s">
        <v>413</v>
      </c>
      <c r="E156" s="185"/>
      <c r="F156" s="3"/>
      <c r="G156" s="3" t="s">
        <v>53</v>
      </c>
      <c r="H156" s="3"/>
      <c r="I156" s="156" t="s">
        <v>149</v>
      </c>
      <c r="J156" s="147"/>
    </row>
    <row r="157" spans="2:10" ht="18" x14ac:dyDescent="0.35">
      <c r="B157" s="437" t="s">
        <v>6</v>
      </c>
      <c r="C157" s="437"/>
      <c r="D157" s="437"/>
      <c r="E157" s="437"/>
      <c r="F157" s="437"/>
      <c r="G157" s="437"/>
      <c r="H157" s="437"/>
      <c r="I157" s="437"/>
    </row>
    <row r="158" spans="2:10" ht="18" x14ac:dyDescent="0.35">
      <c r="B158" s="483" t="s">
        <v>7</v>
      </c>
      <c r="C158" s="484"/>
      <c r="D158" s="484"/>
      <c r="E158" s="484"/>
      <c r="F158" s="484"/>
      <c r="G158" s="484"/>
      <c r="H158" s="484"/>
      <c r="I158" s="486"/>
    </row>
    <row r="159" spans="2:10" x14ac:dyDescent="0.3">
      <c r="B159" s="506" t="s">
        <v>8</v>
      </c>
      <c r="C159" s="507" t="s">
        <v>9</v>
      </c>
      <c r="D159" s="508" t="s">
        <v>28</v>
      </c>
      <c r="E159" s="508" t="s">
        <v>27</v>
      </c>
      <c r="F159" s="508" t="s">
        <v>29</v>
      </c>
      <c r="G159" s="511" t="s">
        <v>30</v>
      </c>
      <c r="H159" s="508" t="s">
        <v>31</v>
      </c>
      <c r="I159" s="514" t="s">
        <v>20</v>
      </c>
    </row>
    <row r="160" spans="2:10" x14ac:dyDescent="0.3">
      <c r="B160" s="506"/>
      <c r="C160" s="507"/>
      <c r="D160" s="509"/>
      <c r="E160" s="509"/>
      <c r="F160" s="509"/>
      <c r="G160" s="512"/>
      <c r="H160" s="509"/>
      <c r="I160" s="515"/>
    </row>
    <row r="161" spans="2:9" x14ac:dyDescent="0.3">
      <c r="B161" s="506"/>
      <c r="C161" s="507"/>
      <c r="D161" s="510"/>
      <c r="E161" s="510"/>
      <c r="F161" s="510"/>
      <c r="G161" s="513"/>
      <c r="H161" s="510"/>
      <c r="I161" s="516"/>
    </row>
    <row r="162" spans="2:9" ht="18" x14ac:dyDescent="0.35">
      <c r="B162" s="148">
        <v>1</v>
      </c>
      <c r="C162" s="156" t="s">
        <v>11</v>
      </c>
      <c r="D162" s="227">
        <v>4.75</v>
      </c>
      <c r="E162" s="171">
        <v>5</v>
      </c>
      <c r="F162" s="171">
        <v>4</v>
      </c>
      <c r="G162" s="227">
        <v>44.5</v>
      </c>
      <c r="H162" s="145">
        <v>58.25</v>
      </c>
      <c r="I162" s="144" t="s">
        <v>456</v>
      </c>
    </row>
    <row r="163" spans="2:9" ht="18" x14ac:dyDescent="0.35">
      <c r="B163" s="148">
        <v>2</v>
      </c>
      <c r="C163" s="156" t="s">
        <v>12</v>
      </c>
      <c r="D163" s="184">
        <v>5</v>
      </c>
      <c r="E163" s="171">
        <v>3</v>
      </c>
      <c r="F163" s="171">
        <v>4</v>
      </c>
      <c r="G163" s="171">
        <v>35</v>
      </c>
      <c r="H163" s="145">
        <v>47</v>
      </c>
      <c r="I163" s="144" t="s">
        <v>461</v>
      </c>
    </row>
    <row r="164" spans="2:9" ht="18" x14ac:dyDescent="0.35">
      <c r="B164" s="148">
        <v>3</v>
      </c>
      <c r="C164" s="156" t="s">
        <v>13</v>
      </c>
      <c r="D164" s="171">
        <v>5</v>
      </c>
      <c r="E164" s="171">
        <v>3</v>
      </c>
      <c r="F164" s="171">
        <v>3</v>
      </c>
      <c r="G164" s="171">
        <v>34</v>
      </c>
      <c r="H164" s="145">
        <v>45</v>
      </c>
      <c r="I164" s="144" t="s">
        <v>461</v>
      </c>
    </row>
    <row r="165" spans="2:9" ht="18" x14ac:dyDescent="0.35">
      <c r="B165" s="148">
        <v>4</v>
      </c>
      <c r="C165" s="156" t="s">
        <v>23</v>
      </c>
      <c r="D165" s="171">
        <v>5.25</v>
      </c>
      <c r="E165" s="171">
        <v>4</v>
      </c>
      <c r="F165" s="171">
        <v>5</v>
      </c>
      <c r="G165" s="171">
        <v>30.5</v>
      </c>
      <c r="H165" s="145">
        <v>44.75</v>
      </c>
      <c r="I165" s="144" t="s">
        <v>461</v>
      </c>
    </row>
    <row r="166" spans="2:9" ht="18" x14ac:dyDescent="0.35">
      <c r="B166" s="148">
        <v>5</v>
      </c>
      <c r="C166" s="156" t="s">
        <v>26</v>
      </c>
      <c r="D166" s="171">
        <v>4.75</v>
      </c>
      <c r="E166" s="171">
        <v>4</v>
      </c>
      <c r="F166" s="171">
        <v>5</v>
      </c>
      <c r="G166" s="171">
        <v>27</v>
      </c>
      <c r="H166" s="145">
        <v>40.75</v>
      </c>
      <c r="I166" s="144" t="s">
        <v>466</v>
      </c>
    </row>
    <row r="167" spans="2:9" ht="18" x14ac:dyDescent="0.35">
      <c r="B167" s="148">
        <v>6</v>
      </c>
      <c r="C167" s="178" t="s">
        <v>490</v>
      </c>
      <c r="D167" s="171"/>
      <c r="E167" s="171"/>
      <c r="F167" s="171"/>
      <c r="G167" s="227">
        <v>22</v>
      </c>
      <c r="H167" s="147">
        <f t="shared" ref="H167" si="6">SUM(G167:G167)</f>
        <v>22</v>
      </c>
      <c r="I167" s="144"/>
    </row>
    <row r="168" spans="2:9" ht="18" x14ac:dyDescent="0.35">
      <c r="B168" s="148">
        <v>7</v>
      </c>
      <c r="C168" s="156" t="s">
        <v>21</v>
      </c>
      <c r="D168" s="179"/>
      <c r="E168" s="13"/>
      <c r="F168" s="13"/>
      <c r="G168" s="232">
        <v>12.5</v>
      </c>
      <c r="H168" s="145"/>
      <c r="I168" s="144"/>
    </row>
    <row r="169" spans="2:9" ht="18" x14ac:dyDescent="0.35">
      <c r="B169" s="148">
        <v>8</v>
      </c>
      <c r="C169" s="156" t="s">
        <v>22</v>
      </c>
      <c r="D169" s="180"/>
      <c r="E169" s="14"/>
      <c r="F169" s="14"/>
      <c r="G169" s="232">
        <v>28</v>
      </c>
      <c r="H169" s="145"/>
      <c r="I169" s="144"/>
    </row>
    <row r="170" spans="2:9" ht="18" x14ac:dyDescent="0.35">
      <c r="B170" s="148">
        <v>9</v>
      </c>
      <c r="C170" s="156" t="s">
        <v>34</v>
      </c>
      <c r="D170" s="180"/>
      <c r="E170" s="14"/>
      <c r="F170" s="14"/>
      <c r="G170" s="232">
        <v>14.5</v>
      </c>
      <c r="H170" s="145"/>
      <c r="I170" s="144"/>
    </row>
    <row r="171" spans="2:9" ht="18" x14ac:dyDescent="0.35">
      <c r="B171" s="2" t="s">
        <v>10</v>
      </c>
      <c r="C171" s="3"/>
      <c r="D171" s="5"/>
      <c r="E171" s="5"/>
      <c r="F171" s="5"/>
      <c r="G171" s="16"/>
      <c r="H171" s="145">
        <f>SUM(H162:H167)</f>
        <v>257.75</v>
      </c>
      <c r="I171" s="146"/>
    </row>
    <row r="172" spans="2:9" ht="18" x14ac:dyDescent="0.35">
      <c r="B172" s="2" t="s">
        <v>15</v>
      </c>
      <c r="C172" s="3"/>
      <c r="D172" s="5"/>
      <c r="E172" s="5"/>
      <c r="F172" s="5"/>
      <c r="G172" s="16"/>
      <c r="H172" s="183">
        <f>H171/5.5</f>
        <v>46.863636363636367</v>
      </c>
      <c r="I172" s="146" t="str">
        <f t="shared" ref="I172" si="7">IF(H172&gt;=91,"A1",IF(H172&gt;=81,"A2",IF(H172&gt;=71,"B1",IF(H172&gt;=61,"B2",IF(H172&gt;=51,"C1",IF(H172&gt;=41,"C2",IF(H172&gt;=33,"D","E")))))))</f>
        <v>C2</v>
      </c>
    </row>
    <row r="173" spans="2:9" ht="23.45" customHeight="1" x14ac:dyDescent="0.35">
      <c r="B173" s="497" t="s">
        <v>59</v>
      </c>
      <c r="C173" s="498"/>
      <c r="D173" s="498"/>
      <c r="E173" s="498"/>
      <c r="F173" s="498"/>
      <c r="G173" s="498"/>
      <c r="H173" s="498"/>
      <c r="I173" s="499"/>
    </row>
    <row r="174" spans="2:9" ht="18" x14ac:dyDescent="0.35">
      <c r="B174" s="500" t="s">
        <v>437</v>
      </c>
      <c r="C174" s="501"/>
      <c r="D174" s="501"/>
      <c r="E174" s="501"/>
      <c r="F174" s="501"/>
      <c r="G174" s="501"/>
      <c r="H174" s="501"/>
      <c r="I174" s="502"/>
    </row>
    <row r="175" spans="2:9" ht="18" x14ac:dyDescent="0.35">
      <c r="B175" s="483" t="s">
        <v>438</v>
      </c>
      <c r="C175" s="484"/>
      <c r="D175" s="484"/>
      <c r="E175" s="484"/>
      <c r="F175" s="484"/>
      <c r="G175" s="484"/>
      <c r="H175" s="484"/>
      <c r="I175" s="486"/>
    </row>
    <row r="176" spans="2:9" ht="18" x14ac:dyDescent="0.35">
      <c r="B176" s="483" t="s">
        <v>439</v>
      </c>
      <c r="C176" s="484"/>
      <c r="D176" s="484"/>
      <c r="E176" s="503"/>
      <c r="F176" s="484"/>
      <c r="G176" s="504"/>
      <c r="H176" s="487" t="s">
        <v>440</v>
      </c>
      <c r="I176" s="505"/>
    </row>
    <row r="177" spans="2:9" ht="18" x14ac:dyDescent="0.35">
      <c r="B177" s="161" t="s">
        <v>441</v>
      </c>
      <c r="C177" s="156"/>
      <c r="D177" s="157"/>
      <c r="E177" s="162"/>
      <c r="F177" s="162"/>
      <c r="G177" s="163"/>
      <c r="H177" s="182" t="s">
        <v>462</v>
      </c>
      <c r="I177" s="163"/>
    </row>
    <row r="178" spans="2:9" ht="18" x14ac:dyDescent="0.35">
      <c r="B178" s="483" t="s">
        <v>442</v>
      </c>
      <c r="C178" s="484"/>
      <c r="D178" s="484"/>
      <c r="E178" s="491"/>
      <c r="F178" s="484"/>
      <c r="G178" s="492"/>
      <c r="H178" s="160"/>
      <c r="I178" s="164"/>
    </row>
    <row r="179" spans="2:9" ht="18" x14ac:dyDescent="0.35">
      <c r="B179" s="483" t="s">
        <v>439</v>
      </c>
      <c r="C179" s="484"/>
      <c r="D179" s="484"/>
      <c r="E179" s="484"/>
      <c r="F179" s="484"/>
      <c r="G179" s="493"/>
      <c r="H179" s="487" t="s">
        <v>440</v>
      </c>
      <c r="I179" s="494"/>
    </row>
    <row r="180" spans="2:9" ht="18" x14ac:dyDescent="0.35">
      <c r="B180" s="481" t="s">
        <v>443</v>
      </c>
      <c r="C180" s="482"/>
      <c r="D180" s="482"/>
      <c r="E180" s="482"/>
      <c r="F180" s="482"/>
      <c r="G180" s="495"/>
      <c r="H180" s="160" t="s">
        <v>462</v>
      </c>
      <c r="I180" s="159"/>
    </row>
    <row r="181" spans="2:9" ht="18" x14ac:dyDescent="0.35">
      <c r="B181" s="481" t="s">
        <v>444</v>
      </c>
      <c r="C181" s="482"/>
      <c r="D181" s="482"/>
      <c r="E181" s="482"/>
      <c r="F181" s="482"/>
      <c r="G181" s="482"/>
      <c r="H181" s="181" t="s">
        <v>462</v>
      </c>
      <c r="I181" s="165"/>
    </row>
    <row r="182" spans="2:9" ht="18" x14ac:dyDescent="0.35">
      <c r="B182" s="481" t="s">
        <v>445</v>
      </c>
      <c r="C182" s="482"/>
      <c r="D182" s="482"/>
      <c r="E182" s="482"/>
      <c r="F182" s="482"/>
      <c r="G182" s="482"/>
      <c r="H182" s="181" t="s">
        <v>457</v>
      </c>
      <c r="I182" s="163"/>
    </row>
    <row r="183" spans="2:9" ht="18" x14ac:dyDescent="0.35">
      <c r="B183" s="483" t="s">
        <v>446</v>
      </c>
      <c r="C183" s="484"/>
      <c r="D183" s="484"/>
      <c r="E183" s="484"/>
      <c r="F183" s="484"/>
      <c r="G183" s="484"/>
      <c r="H183" s="484"/>
      <c r="I183" s="485"/>
    </row>
    <row r="184" spans="2:9" ht="18" x14ac:dyDescent="0.35">
      <c r="B184" s="483" t="s">
        <v>439</v>
      </c>
      <c r="C184" s="484"/>
      <c r="D184" s="484"/>
      <c r="E184" s="484"/>
      <c r="F184" s="484"/>
      <c r="G184" s="484"/>
      <c r="H184" s="484"/>
      <c r="I184" s="486"/>
    </row>
    <row r="185" spans="2:9" ht="18" x14ac:dyDescent="0.35">
      <c r="B185" s="161" t="s">
        <v>447</v>
      </c>
      <c r="C185" s="487" t="s">
        <v>487</v>
      </c>
      <c r="D185" s="484"/>
      <c r="E185" s="484"/>
      <c r="F185" s="484"/>
      <c r="G185" s="484"/>
      <c r="H185" s="484"/>
      <c r="I185" s="486"/>
    </row>
    <row r="186" spans="2:9" ht="18" x14ac:dyDescent="0.35">
      <c r="B186" s="2" t="s">
        <v>448</v>
      </c>
      <c r="C186" s="523"/>
      <c r="D186" s="524"/>
      <c r="E186" s="524"/>
      <c r="F186" s="524"/>
      <c r="G186" s="524"/>
      <c r="H186" s="524"/>
      <c r="I186" s="525"/>
    </row>
    <row r="187" spans="2:9" ht="18" x14ac:dyDescent="0.35">
      <c r="B187" s="479" t="s">
        <v>449</v>
      </c>
      <c r="C187" s="437"/>
      <c r="D187" s="437"/>
      <c r="E187" s="437"/>
      <c r="F187" s="166"/>
      <c r="G187" s="167"/>
      <c r="H187" s="147" t="s">
        <v>450</v>
      </c>
      <c r="I187" s="168"/>
    </row>
    <row r="188" spans="2:9" ht="18" x14ac:dyDescent="0.35">
      <c r="B188" s="148" t="s">
        <v>451</v>
      </c>
      <c r="C188" s="147" t="s">
        <v>20</v>
      </c>
      <c r="D188" s="147" t="s">
        <v>451</v>
      </c>
      <c r="E188" s="147" t="s">
        <v>20</v>
      </c>
      <c r="F188" s="169"/>
      <c r="G188" s="437" t="s">
        <v>452</v>
      </c>
      <c r="H188" s="437"/>
      <c r="I188" s="170" t="s">
        <v>20</v>
      </c>
    </row>
    <row r="189" spans="2:9" ht="18" x14ac:dyDescent="0.35">
      <c r="B189" s="1" t="s">
        <v>453</v>
      </c>
      <c r="C189" s="171" t="s">
        <v>454</v>
      </c>
      <c r="D189" s="171" t="s">
        <v>455</v>
      </c>
      <c r="E189" s="171" t="s">
        <v>456</v>
      </c>
      <c r="F189" s="169"/>
      <c r="G189" s="480">
        <v>3</v>
      </c>
      <c r="H189" s="480"/>
      <c r="I189" s="172" t="s">
        <v>457</v>
      </c>
    </row>
    <row r="190" spans="2:9" ht="18" x14ac:dyDescent="0.35">
      <c r="B190" s="1" t="s">
        <v>458</v>
      </c>
      <c r="C190" s="171" t="s">
        <v>459</v>
      </c>
      <c r="D190" s="171" t="s">
        <v>460</v>
      </c>
      <c r="E190" s="171" t="s">
        <v>461</v>
      </c>
      <c r="F190" s="169"/>
      <c r="G190" s="480">
        <v>2</v>
      </c>
      <c r="H190" s="480"/>
      <c r="I190" s="172" t="s">
        <v>462</v>
      </c>
    </row>
    <row r="191" spans="2:9" ht="18" x14ac:dyDescent="0.35">
      <c r="B191" s="1" t="s">
        <v>463</v>
      </c>
      <c r="C191" s="171" t="s">
        <v>464</v>
      </c>
      <c r="D191" s="171" t="s">
        <v>465</v>
      </c>
      <c r="E191" s="171" t="s">
        <v>466</v>
      </c>
      <c r="F191" s="169"/>
      <c r="G191" s="480">
        <v>1</v>
      </c>
      <c r="H191" s="480"/>
      <c r="I191" s="172" t="s">
        <v>467</v>
      </c>
    </row>
    <row r="192" spans="2:9" ht="18" x14ac:dyDescent="0.35">
      <c r="B192" s="1" t="s">
        <v>468</v>
      </c>
      <c r="C192" s="171" t="s">
        <v>469</v>
      </c>
      <c r="D192" s="171" t="s">
        <v>470</v>
      </c>
      <c r="E192" s="171" t="s">
        <v>471</v>
      </c>
      <c r="F192" s="173"/>
      <c r="G192" s="471"/>
      <c r="H192" s="472"/>
      <c r="I192" s="174"/>
    </row>
    <row r="193" spans="2:10" ht="45.6" customHeight="1" thickBot="1" x14ac:dyDescent="0.4">
      <c r="B193" s="473" t="s">
        <v>486</v>
      </c>
      <c r="C193" s="474"/>
      <c r="D193" s="475" t="s">
        <v>33</v>
      </c>
      <c r="E193" s="476"/>
      <c r="F193" s="476"/>
      <c r="G193" s="476"/>
      <c r="H193" s="475" t="s">
        <v>17</v>
      </c>
      <c r="I193" s="477"/>
    </row>
    <row r="196" spans="2:10" ht="18.600000000000001" thickBot="1" x14ac:dyDescent="0.4"/>
    <row r="197" spans="2:10" ht="18" x14ac:dyDescent="0.35">
      <c r="B197" s="520" t="s">
        <v>0</v>
      </c>
      <c r="C197" s="521"/>
      <c r="D197" s="521"/>
      <c r="E197" s="521"/>
      <c r="F197" s="521"/>
      <c r="G197" s="521"/>
      <c r="H197" s="521"/>
      <c r="I197" s="522"/>
    </row>
    <row r="198" spans="2:10" ht="18" x14ac:dyDescent="0.35">
      <c r="B198" s="517" t="s">
        <v>1</v>
      </c>
      <c r="C198" s="518"/>
      <c r="D198" s="518"/>
      <c r="E198" s="518"/>
      <c r="F198" s="518"/>
      <c r="G198" s="518"/>
      <c r="H198" s="518"/>
      <c r="I198" s="494"/>
    </row>
    <row r="199" spans="2:10" ht="18" x14ac:dyDescent="0.35">
      <c r="B199" s="517" t="s">
        <v>2</v>
      </c>
      <c r="C199" s="518"/>
      <c r="D199" s="518"/>
      <c r="E199" s="518"/>
      <c r="F199" s="518"/>
      <c r="G199" s="518"/>
      <c r="H199" s="518"/>
      <c r="I199" s="494"/>
    </row>
    <row r="200" spans="2:10" ht="18" x14ac:dyDescent="0.35">
      <c r="B200" s="517" t="s">
        <v>24</v>
      </c>
      <c r="C200" s="518"/>
      <c r="D200" s="518"/>
      <c r="E200" s="518"/>
      <c r="F200" s="518"/>
      <c r="G200" s="518"/>
      <c r="H200" s="518"/>
      <c r="I200" s="494"/>
    </row>
    <row r="201" spans="2:10" ht="18" x14ac:dyDescent="0.35">
      <c r="B201" s="517" t="s">
        <v>58</v>
      </c>
      <c r="C201" s="518"/>
      <c r="D201" s="518"/>
      <c r="E201" s="518"/>
      <c r="F201" s="518"/>
      <c r="G201" s="518"/>
      <c r="H201" s="518"/>
      <c r="I201" s="494"/>
    </row>
    <row r="202" spans="2:10" ht="18" x14ac:dyDescent="0.35">
      <c r="B202" s="3" t="s">
        <v>3</v>
      </c>
      <c r="C202" s="234"/>
      <c r="D202" s="496" t="s">
        <v>399</v>
      </c>
      <c r="E202" s="495"/>
      <c r="F202" s="3"/>
      <c r="G202" s="147"/>
      <c r="H202" s="147"/>
      <c r="I202" s="147"/>
    </row>
    <row r="203" spans="2:10" ht="18" x14ac:dyDescent="0.35">
      <c r="B203" s="3" t="s">
        <v>4</v>
      </c>
      <c r="C203" s="234"/>
      <c r="D203" s="496" t="s">
        <v>154</v>
      </c>
      <c r="E203" s="495"/>
      <c r="F203" s="3"/>
      <c r="G203" s="156" t="s">
        <v>25</v>
      </c>
      <c r="H203" s="156"/>
      <c r="I203" s="478">
        <v>5</v>
      </c>
      <c r="J203" s="478"/>
    </row>
    <row r="204" spans="2:10" ht="18" x14ac:dyDescent="0.35">
      <c r="B204" s="3" t="s">
        <v>5</v>
      </c>
      <c r="C204" s="234"/>
      <c r="D204" s="157" t="s">
        <v>159</v>
      </c>
      <c r="E204" s="185"/>
      <c r="F204" s="147"/>
      <c r="G204" s="3"/>
      <c r="H204" s="3"/>
      <c r="I204" s="147"/>
      <c r="J204" s="147"/>
    </row>
    <row r="205" spans="2:10" ht="18" x14ac:dyDescent="0.35">
      <c r="B205" s="3" t="s">
        <v>18</v>
      </c>
      <c r="C205" s="3"/>
      <c r="D205" s="157" t="s">
        <v>162</v>
      </c>
      <c r="E205" s="185"/>
      <c r="F205" s="3"/>
      <c r="G205" s="3" t="s">
        <v>53</v>
      </c>
      <c r="H205" s="3"/>
      <c r="I205" s="156" t="s">
        <v>161</v>
      </c>
      <c r="J205" s="147"/>
    </row>
    <row r="206" spans="2:10" ht="18" x14ac:dyDescent="0.35">
      <c r="B206" s="437" t="s">
        <v>6</v>
      </c>
      <c r="C206" s="437"/>
      <c r="D206" s="437"/>
      <c r="E206" s="437"/>
      <c r="F206" s="437"/>
      <c r="G206" s="437"/>
      <c r="H206" s="437"/>
      <c r="I206" s="437"/>
    </row>
    <row r="207" spans="2:10" ht="18" x14ac:dyDescent="0.35">
      <c r="B207" s="483" t="s">
        <v>7</v>
      </c>
      <c r="C207" s="484"/>
      <c r="D207" s="484"/>
      <c r="E207" s="484"/>
      <c r="F207" s="484"/>
      <c r="G207" s="484"/>
      <c r="H207" s="484"/>
      <c r="I207" s="486"/>
    </row>
    <row r="208" spans="2:10" x14ac:dyDescent="0.3">
      <c r="B208" s="506" t="s">
        <v>8</v>
      </c>
      <c r="C208" s="507" t="s">
        <v>9</v>
      </c>
      <c r="D208" s="508" t="s">
        <v>28</v>
      </c>
      <c r="E208" s="508" t="s">
        <v>27</v>
      </c>
      <c r="F208" s="508" t="s">
        <v>29</v>
      </c>
      <c r="G208" s="511" t="s">
        <v>30</v>
      </c>
      <c r="H208" s="508" t="s">
        <v>31</v>
      </c>
      <c r="I208" s="514" t="s">
        <v>20</v>
      </c>
    </row>
    <row r="209" spans="2:9" x14ac:dyDescent="0.3">
      <c r="B209" s="506"/>
      <c r="C209" s="507"/>
      <c r="D209" s="509"/>
      <c r="E209" s="509"/>
      <c r="F209" s="509"/>
      <c r="G209" s="512"/>
      <c r="H209" s="509"/>
      <c r="I209" s="515"/>
    </row>
    <row r="210" spans="2:9" x14ac:dyDescent="0.3">
      <c r="B210" s="506"/>
      <c r="C210" s="507"/>
      <c r="D210" s="510"/>
      <c r="E210" s="510"/>
      <c r="F210" s="510"/>
      <c r="G210" s="513"/>
      <c r="H210" s="510"/>
      <c r="I210" s="516"/>
    </row>
    <row r="211" spans="2:9" ht="18" x14ac:dyDescent="0.35">
      <c r="B211" s="148">
        <v>1</v>
      </c>
      <c r="C211" s="156" t="s">
        <v>11</v>
      </c>
      <c r="D211" s="227">
        <v>9</v>
      </c>
      <c r="E211" s="171">
        <v>5</v>
      </c>
      <c r="F211" s="171">
        <v>5</v>
      </c>
      <c r="G211" s="227">
        <v>78.5</v>
      </c>
      <c r="H211" s="145">
        <v>97.5</v>
      </c>
      <c r="I211" s="144" t="s">
        <v>454</v>
      </c>
    </row>
    <row r="212" spans="2:9" ht="18" x14ac:dyDescent="0.35">
      <c r="B212" s="148">
        <v>2</v>
      </c>
      <c r="C212" s="156" t="s">
        <v>12</v>
      </c>
      <c r="D212" s="233">
        <v>8.5</v>
      </c>
      <c r="E212" s="171">
        <v>5</v>
      </c>
      <c r="F212" s="171">
        <v>5</v>
      </c>
      <c r="G212" s="171">
        <v>66.5</v>
      </c>
      <c r="H212" s="147">
        <f>SUM(D212:G212)</f>
        <v>85</v>
      </c>
      <c r="I212" s="171" t="str">
        <f t="shared" ref="I212" si="8">IF(H212&gt;=91,"A1",IF(H212&gt;=81,"A2",IF(H212&gt;=71,"B1",IF(H212&gt;=61,"B2",IF(H212&gt;=51,"C1",IF(H212&gt;=41,"C2",IF(H212&gt;=33,"D","E")))))))</f>
        <v>A2</v>
      </c>
    </row>
    <row r="213" spans="2:9" ht="18" x14ac:dyDescent="0.35">
      <c r="B213" s="148">
        <v>3</v>
      </c>
      <c r="C213" s="156" t="s">
        <v>13</v>
      </c>
      <c r="D213" s="171">
        <v>9</v>
      </c>
      <c r="E213" s="171">
        <v>4.5</v>
      </c>
      <c r="F213" s="171">
        <v>4.5</v>
      </c>
      <c r="G213" s="171">
        <v>65.5</v>
      </c>
      <c r="H213" s="145">
        <v>83.5</v>
      </c>
      <c r="I213" s="144" t="s">
        <v>459</v>
      </c>
    </row>
    <row r="214" spans="2:9" ht="18" x14ac:dyDescent="0.35">
      <c r="B214" s="148">
        <v>4</v>
      </c>
      <c r="C214" s="156" t="s">
        <v>23</v>
      </c>
      <c r="D214" s="171">
        <v>9</v>
      </c>
      <c r="E214" s="171">
        <v>5</v>
      </c>
      <c r="F214" s="171">
        <v>5</v>
      </c>
      <c r="G214" s="171">
        <v>63</v>
      </c>
      <c r="H214" s="145">
        <v>82</v>
      </c>
      <c r="I214" s="144" t="s">
        <v>459</v>
      </c>
    </row>
    <row r="215" spans="2:9" ht="18" x14ac:dyDescent="0.35">
      <c r="B215" s="148">
        <v>5</v>
      </c>
      <c r="C215" s="156" t="s">
        <v>26</v>
      </c>
      <c r="D215" s="171">
        <v>9</v>
      </c>
      <c r="E215" s="171">
        <v>5</v>
      </c>
      <c r="F215" s="171">
        <v>5</v>
      </c>
      <c r="G215" s="171">
        <v>75</v>
      </c>
      <c r="H215" s="145">
        <v>94</v>
      </c>
      <c r="I215" s="144" t="s">
        <v>454</v>
      </c>
    </row>
    <row r="216" spans="2:9" ht="18" x14ac:dyDescent="0.35">
      <c r="B216" s="148">
        <v>6</v>
      </c>
      <c r="C216" s="178" t="s">
        <v>485</v>
      </c>
      <c r="D216" s="171"/>
      <c r="E216" s="171"/>
      <c r="F216" s="171"/>
      <c r="G216" s="227">
        <v>49</v>
      </c>
      <c r="H216" s="147">
        <f t="shared" ref="H216" si="9">SUM(G216:G216)</f>
        <v>49</v>
      </c>
      <c r="I216" s="144"/>
    </row>
    <row r="217" spans="2:9" ht="18" x14ac:dyDescent="0.35">
      <c r="B217" s="148">
        <v>7</v>
      </c>
      <c r="C217" s="156" t="s">
        <v>21</v>
      </c>
      <c r="D217" s="13"/>
      <c r="E217" s="13"/>
      <c r="F217" s="13"/>
      <c r="G217" s="232">
        <v>31</v>
      </c>
      <c r="H217" s="145"/>
      <c r="I217" s="144"/>
    </row>
    <row r="218" spans="2:9" ht="18" x14ac:dyDescent="0.35">
      <c r="B218" s="148">
        <v>8</v>
      </c>
      <c r="C218" s="156" t="s">
        <v>22</v>
      </c>
      <c r="D218" s="14"/>
      <c r="E218" s="14"/>
      <c r="F218" s="14"/>
      <c r="G218" s="232">
        <v>43.5</v>
      </c>
      <c r="H218" s="145"/>
      <c r="I218" s="144"/>
    </row>
    <row r="219" spans="2:9" ht="18" x14ac:dyDescent="0.35">
      <c r="B219" s="148">
        <v>9</v>
      </c>
      <c r="C219" s="156" t="s">
        <v>34</v>
      </c>
      <c r="D219" s="14"/>
      <c r="E219" s="14"/>
      <c r="F219" s="14"/>
      <c r="G219" s="232">
        <v>30</v>
      </c>
      <c r="H219" s="145"/>
      <c r="I219" s="144"/>
    </row>
    <row r="220" spans="2:9" ht="18" x14ac:dyDescent="0.35">
      <c r="B220" s="2" t="s">
        <v>10</v>
      </c>
      <c r="C220" s="3"/>
      <c r="D220" s="5"/>
      <c r="E220" s="5"/>
      <c r="F220" s="5"/>
      <c r="G220" s="16"/>
      <c r="H220" s="145">
        <f>SUM(H211:H216)</f>
        <v>491</v>
      </c>
      <c r="I220" s="146"/>
    </row>
    <row r="221" spans="2:9" ht="18" x14ac:dyDescent="0.35">
      <c r="B221" s="2" t="s">
        <v>15</v>
      </c>
      <c r="C221" s="3"/>
      <c r="D221" s="5"/>
      <c r="E221" s="5"/>
      <c r="F221" s="5"/>
      <c r="G221" s="16"/>
      <c r="H221" s="183">
        <f>H220/5.5</f>
        <v>89.272727272727266</v>
      </c>
      <c r="I221" s="146" t="str">
        <f t="shared" ref="I221" si="10">IF(H221&gt;=91,"A1",IF(H221&gt;=81,"A2",IF(H221&gt;=71,"B1",IF(H221&gt;=61,"B2",IF(H221&gt;=51,"C1",IF(H221&gt;=41,"C2",IF(H221&gt;=33,"D","E")))))))</f>
        <v>A2</v>
      </c>
    </row>
    <row r="222" spans="2:9" ht="22.9" customHeight="1" x14ac:dyDescent="0.35">
      <c r="B222" s="497" t="s">
        <v>59</v>
      </c>
      <c r="C222" s="498"/>
      <c r="D222" s="498"/>
      <c r="E222" s="498"/>
      <c r="F222" s="498"/>
      <c r="G222" s="498"/>
      <c r="H222" s="498"/>
      <c r="I222" s="499"/>
    </row>
    <row r="223" spans="2:9" ht="18" x14ac:dyDescent="0.35">
      <c r="B223" s="500" t="s">
        <v>437</v>
      </c>
      <c r="C223" s="501"/>
      <c r="D223" s="501"/>
      <c r="E223" s="501"/>
      <c r="F223" s="501"/>
      <c r="G223" s="501"/>
      <c r="H223" s="501"/>
      <c r="I223" s="502"/>
    </row>
    <row r="224" spans="2:9" ht="18" x14ac:dyDescent="0.35">
      <c r="B224" s="483" t="s">
        <v>438</v>
      </c>
      <c r="C224" s="484"/>
      <c r="D224" s="484"/>
      <c r="E224" s="484"/>
      <c r="F224" s="484"/>
      <c r="G224" s="484"/>
      <c r="H224" s="484"/>
      <c r="I224" s="486"/>
    </row>
    <row r="225" spans="2:9" ht="18" x14ac:dyDescent="0.35">
      <c r="B225" s="483" t="s">
        <v>439</v>
      </c>
      <c r="C225" s="484"/>
      <c r="D225" s="484"/>
      <c r="E225" s="503"/>
      <c r="F225" s="484"/>
      <c r="G225" s="504"/>
      <c r="H225" s="487" t="s">
        <v>440</v>
      </c>
      <c r="I225" s="505"/>
    </row>
    <row r="226" spans="2:9" ht="18" x14ac:dyDescent="0.35">
      <c r="B226" s="161" t="s">
        <v>441</v>
      </c>
      <c r="C226" s="156"/>
      <c r="D226" s="157"/>
      <c r="E226" s="162"/>
      <c r="F226" s="162"/>
      <c r="G226" s="163"/>
      <c r="H226" s="182" t="s">
        <v>462</v>
      </c>
      <c r="I226" s="163"/>
    </row>
    <row r="227" spans="2:9" ht="18" x14ac:dyDescent="0.35">
      <c r="B227" s="483" t="s">
        <v>442</v>
      </c>
      <c r="C227" s="484"/>
      <c r="D227" s="484"/>
      <c r="E227" s="491"/>
      <c r="F227" s="484"/>
      <c r="G227" s="492"/>
      <c r="H227" s="160"/>
      <c r="I227" s="164"/>
    </row>
    <row r="228" spans="2:9" ht="18" x14ac:dyDescent="0.35">
      <c r="B228" s="483" t="s">
        <v>439</v>
      </c>
      <c r="C228" s="484"/>
      <c r="D228" s="484"/>
      <c r="E228" s="484"/>
      <c r="F228" s="484"/>
      <c r="G228" s="493"/>
      <c r="H228" s="487" t="s">
        <v>440</v>
      </c>
      <c r="I228" s="494"/>
    </row>
    <row r="229" spans="2:9" ht="18" x14ac:dyDescent="0.35">
      <c r="B229" s="481" t="s">
        <v>443</v>
      </c>
      <c r="C229" s="482"/>
      <c r="D229" s="482"/>
      <c r="E229" s="482"/>
      <c r="F229" s="482"/>
      <c r="G229" s="495"/>
      <c r="H229" s="160" t="s">
        <v>457</v>
      </c>
      <c r="I229" s="159"/>
    </row>
    <row r="230" spans="2:9" ht="18" x14ac:dyDescent="0.35">
      <c r="B230" s="481" t="s">
        <v>444</v>
      </c>
      <c r="C230" s="482"/>
      <c r="D230" s="482"/>
      <c r="E230" s="482"/>
      <c r="F230" s="482"/>
      <c r="G230" s="482"/>
      <c r="H230" s="181" t="s">
        <v>457</v>
      </c>
      <c r="I230" s="165"/>
    </row>
    <row r="231" spans="2:9" ht="18" x14ac:dyDescent="0.35">
      <c r="B231" s="481" t="s">
        <v>445</v>
      </c>
      <c r="C231" s="482"/>
      <c r="D231" s="482"/>
      <c r="E231" s="482"/>
      <c r="F231" s="482"/>
      <c r="G231" s="482"/>
      <c r="H231" s="181" t="s">
        <v>457</v>
      </c>
      <c r="I231" s="163"/>
    </row>
    <row r="232" spans="2:9" ht="18" x14ac:dyDescent="0.35">
      <c r="B232" s="483" t="s">
        <v>446</v>
      </c>
      <c r="C232" s="484"/>
      <c r="D232" s="484"/>
      <c r="E232" s="484"/>
      <c r="F232" s="484"/>
      <c r="G232" s="484"/>
      <c r="H232" s="484"/>
      <c r="I232" s="485"/>
    </row>
    <row r="233" spans="2:9" ht="18" x14ac:dyDescent="0.35">
      <c r="B233" s="483" t="s">
        <v>439</v>
      </c>
      <c r="C233" s="484"/>
      <c r="D233" s="484"/>
      <c r="E233" s="484"/>
      <c r="F233" s="484"/>
      <c r="G233" s="484"/>
      <c r="H233" s="484"/>
      <c r="I233" s="486"/>
    </row>
    <row r="234" spans="2:9" ht="18" x14ac:dyDescent="0.35">
      <c r="B234" s="161" t="s">
        <v>447</v>
      </c>
      <c r="C234" s="487" t="s">
        <v>491</v>
      </c>
      <c r="D234" s="484"/>
      <c r="E234" s="484"/>
      <c r="F234" s="484"/>
      <c r="G234" s="484"/>
      <c r="H234" s="484"/>
      <c r="I234" s="486"/>
    </row>
    <row r="235" spans="2:9" ht="18" x14ac:dyDescent="0.35">
      <c r="B235" s="2" t="s">
        <v>448</v>
      </c>
      <c r="C235" s="523"/>
      <c r="D235" s="524"/>
      <c r="E235" s="524"/>
      <c r="F235" s="524"/>
      <c r="G235" s="524"/>
      <c r="H235" s="524"/>
      <c r="I235" s="525"/>
    </row>
    <row r="236" spans="2:9" ht="18" x14ac:dyDescent="0.35">
      <c r="B236" s="479" t="s">
        <v>449</v>
      </c>
      <c r="C236" s="437"/>
      <c r="D236" s="437"/>
      <c r="E236" s="437"/>
      <c r="F236" s="166"/>
      <c r="G236" s="167"/>
      <c r="H236" s="147" t="s">
        <v>450</v>
      </c>
      <c r="I236" s="168"/>
    </row>
    <row r="237" spans="2:9" ht="18" x14ac:dyDescent="0.35">
      <c r="B237" s="148" t="s">
        <v>451</v>
      </c>
      <c r="C237" s="147" t="s">
        <v>20</v>
      </c>
      <c r="D237" s="147" t="s">
        <v>451</v>
      </c>
      <c r="E237" s="147" t="s">
        <v>20</v>
      </c>
      <c r="F237" s="169"/>
      <c r="G237" s="437" t="s">
        <v>452</v>
      </c>
      <c r="H237" s="437"/>
      <c r="I237" s="170" t="s">
        <v>20</v>
      </c>
    </row>
    <row r="238" spans="2:9" ht="18" x14ac:dyDescent="0.35">
      <c r="B238" s="1" t="s">
        <v>453</v>
      </c>
      <c r="C238" s="171" t="s">
        <v>454</v>
      </c>
      <c r="D238" s="171" t="s">
        <v>455</v>
      </c>
      <c r="E238" s="171" t="s">
        <v>456</v>
      </c>
      <c r="F238" s="169"/>
      <c r="G238" s="480">
        <v>3</v>
      </c>
      <c r="H238" s="480"/>
      <c r="I238" s="172" t="s">
        <v>457</v>
      </c>
    </row>
    <row r="239" spans="2:9" ht="18" x14ac:dyDescent="0.35">
      <c r="B239" s="1" t="s">
        <v>458</v>
      </c>
      <c r="C239" s="171" t="s">
        <v>459</v>
      </c>
      <c r="D239" s="171" t="s">
        <v>460</v>
      </c>
      <c r="E239" s="171" t="s">
        <v>461</v>
      </c>
      <c r="F239" s="169"/>
      <c r="G239" s="480">
        <v>2</v>
      </c>
      <c r="H239" s="480"/>
      <c r="I239" s="172" t="s">
        <v>462</v>
      </c>
    </row>
    <row r="240" spans="2:9" ht="18" x14ac:dyDescent="0.35">
      <c r="B240" s="1" t="s">
        <v>463</v>
      </c>
      <c r="C240" s="171" t="s">
        <v>464</v>
      </c>
      <c r="D240" s="171" t="s">
        <v>465</v>
      </c>
      <c r="E240" s="171" t="s">
        <v>466</v>
      </c>
      <c r="F240" s="169"/>
      <c r="G240" s="480">
        <v>1</v>
      </c>
      <c r="H240" s="480"/>
      <c r="I240" s="172" t="s">
        <v>467</v>
      </c>
    </row>
    <row r="241" spans="2:10" ht="18" x14ac:dyDescent="0.35">
      <c r="B241" s="1" t="s">
        <v>468</v>
      </c>
      <c r="C241" s="171" t="s">
        <v>469</v>
      </c>
      <c r="D241" s="171" t="s">
        <v>470</v>
      </c>
      <c r="E241" s="171" t="s">
        <v>471</v>
      </c>
      <c r="F241" s="173"/>
      <c r="G241" s="471"/>
      <c r="H241" s="472"/>
      <c r="I241" s="174"/>
    </row>
    <row r="242" spans="2:10" ht="47.45" customHeight="1" thickBot="1" x14ac:dyDescent="0.4">
      <c r="B242" s="473" t="s">
        <v>486</v>
      </c>
      <c r="C242" s="474"/>
      <c r="D242" s="475" t="s">
        <v>33</v>
      </c>
      <c r="E242" s="476"/>
      <c r="F242" s="476"/>
      <c r="G242" s="476"/>
      <c r="H242" s="475" t="s">
        <v>17</v>
      </c>
      <c r="I242" s="477"/>
    </row>
    <row r="245" spans="2:10" ht="18.600000000000001" thickBot="1" x14ac:dyDescent="0.4"/>
    <row r="246" spans="2:10" ht="18" x14ac:dyDescent="0.35">
      <c r="B246" s="520" t="s">
        <v>0</v>
      </c>
      <c r="C246" s="521"/>
      <c r="D246" s="521"/>
      <c r="E246" s="521"/>
      <c r="F246" s="521"/>
      <c r="G246" s="521"/>
      <c r="H246" s="521"/>
      <c r="I246" s="522"/>
    </row>
    <row r="247" spans="2:10" ht="18" x14ac:dyDescent="0.35">
      <c r="B247" s="517" t="s">
        <v>1</v>
      </c>
      <c r="C247" s="518"/>
      <c r="D247" s="518"/>
      <c r="E247" s="518"/>
      <c r="F247" s="518"/>
      <c r="G247" s="518"/>
      <c r="H247" s="518"/>
      <c r="I247" s="494"/>
    </row>
    <row r="248" spans="2:10" ht="18" x14ac:dyDescent="0.35">
      <c r="B248" s="517" t="s">
        <v>2</v>
      </c>
      <c r="C248" s="518"/>
      <c r="D248" s="518"/>
      <c r="E248" s="518"/>
      <c r="F248" s="518"/>
      <c r="G248" s="518"/>
      <c r="H248" s="518"/>
      <c r="I248" s="494"/>
    </row>
    <row r="249" spans="2:10" ht="18" x14ac:dyDescent="0.35">
      <c r="B249" s="517" t="s">
        <v>24</v>
      </c>
      <c r="C249" s="518"/>
      <c r="D249" s="518"/>
      <c r="E249" s="518"/>
      <c r="F249" s="518"/>
      <c r="G249" s="518"/>
      <c r="H249" s="518"/>
      <c r="I249" s="494"/>
    </row>
    <row r="250" spans="2:10" ht="18" x14ac:dyDescent="0.35">
      <c r="B250" s="517" t="s">
        <v>58</v>
      </c>
      <c r="C250" s="518"/>
      <c r="D250" s="518"/>
      <c r="E250" s="518"/>
      <c r="F250" s="518"/>
      <c r="G250" s="518"/>
      <c r="H250" s="518"/>
      <c r="I250" s="494"/>
    </row>
    <row r="251" spans="2:10" ht="18" x14ac:dyDescent="0.35">
      <c r="B251" s="3" t="s">
        <v>3</v>
      </c>
      <c r="C251" s="234"/>
      <c r="D251" s="496" t="s">
        <v>399</v>
      </c>
      <c r="E251" s="495"/>
      <c r="F251" s="3"/>
      <c r="G251" s="147"/>
      <c r="H251" s="147"/>
      <c r="I251" s="147"/>
    </row>
    <row r="252" spans="2:10" ht="18" x14ac:dyDescent="0.35">
      <c r="B252" s="3" t="s">
        <v>4</v>
      </c>
      <c r="C252" s="234"/>
      <c r="D252" s="496" t="s">
        <v>416</v>
      </c>
      <c r="E252" s="495"/>
      <c r="F252" s="3"/>
      <c r="G252" s="156" t="s">
        <v>25</v>
      </c>
      <c r="H252" s="156"/>
      <c r="I252" s="478">
        <v>6</v>
      </c>
      <c r="J252" s="478"/>
    </row>
    <row r="253" spans="2:10" ht="18" x14ac:dyDescent="0.35">
      <c r="B253" s="3" t="s">
        <v>5</v>
      </c>
      <c r="C253" s="234"/>
      <c r="D253" s="157" t="s">
        <v>170</v>
      </c>
      <c r="E253" s="185"/>
      <c r="F253" s="147"/>
      <c r="G253" s="3"/>
      <c r="H253" s="3"/>
      <c r="I253" s="147"/>
      <c r="J253" s="147"/>
    </row>
    <row r="254" spans="2:10" ht="18" x14ac:dyDescent="0.35">
      <c r="B254" s="3" t="s">
        <v>18</v>
      </c>
      <c r="C254" s="3"/>
      <c r="D254" s="157" t="s">
        <v>417</v>
      </c>
      <c r="E254" s="185"/>
      <c r="F254" s="3"/>
      <c r="G254" s="3" t="s">
        <v>53</v>
      </c>
      <c r="H254" s="3"/>
      <c r="I254" s="156" t="s">
        <v>173</v>
      </c>
      <c r="J254" s="147"/>
    </row>
    <row r="255" spans="2:10" ht="18" x14ac:dyDescent="0.35">
      <c r="B255" s="437" t="s">
        <v>6</v>
      </c>
      <c r="C255" s="437"/>
      <c r="D255" s="437"/>
      <c r="E255" s="437"/>
      <c r="F255" s="437"/>
      <c r="G255" s="437"/>
      <c r="H255" s="437"/>
      <c r="I255" s="437"/>
    </row>
    <row r="256" spans="2:10" ht="18" x14ac:dyDescent="0.35">
      <c r="B256" s="483" t="s">
        <v>7</v>
      </c>
      <c r="C256" s="484"/>
      <c r="D256" s="484"/>
      <c r="E256" s="484"/>
      <c r="F256" s="484"/>
      <c r="G256" s="484"/>
      <c r="H256" s="484"/>
      <c r="I256" s="486"/>
    </row>
    <row r="257" spans="2:9" x14ac:dyDescent="0.3">
      <c r="B257" s="506" t="s">
        <v>8</v>
      </c>
      <c r="C257" s="507" t="s">
        <v>9</v>
      </c>
      <c r="D257" s="508" t="s">
        <v>28</v>
      </c>
      <c r="E257" s="508" t="s">
        <v>27</v>
      </c>
      <c r="F257" s="508" t="s">
        <v>29</v>
      </c>
      <c r="G257" s="511" t="s">
        <v>30</v>
      </c>
      <c r="H257" s="508" t="s">
        <v>31</v>
      </c>
      <c r="I257" s="514" t="s">
        <v>20</v>
      </c>
    </row>
    <row r="258" spans="2:9" x14ac:dyDescent="0.3">
      <c r="B258" s="506"/>
      <c r="C258" s="507"/>
      <c r="D258" s="509"/>
      <c r="E258" s="509"/>
      <c r="F258" s="509"/>
      <c r="G258" s="512"/>
      <c r="H258" s="509"/>
      <c r="I258" s="515"/>
    </row>
    <row r="259" spans="2:9" x14ac:dyDescent="0.3">
      <c r="B259" s="506"/>
      <c r="C259" s="507"/>
      <c r="D259" s="510"/>
      <c r="E259" s="510"/>
      <c r="F259" s="510"/>
      <c r="G259" s="513"/>
      <c r="H259" s="510"/>
      <c r="I259" s="516"/>
    </row>
    <row r="260" spans="2:9" ht="18" x14ac:dyDescent="0.35">
      <c r="B260" s="148">
        <v>1</v>
      </c>
      <c r="C260" s="156" t="s">
        <v>11</v>
      </c>
      <c r="D260" s="171">
        <v>7.25</v>
      </c>
      <c r="E260" s="171">
        <v>5</v>
      </c>
      <c r="F260" s="171">
        <v>5</v>
      </c>
      <c r="G260" s="233">
        <v>70.5</v>
      </c>
      <c r="H260" s="228">
        <f>SUM(D260:G260)</f>
        <v>87.75</v>
      </c>
      <c r="I260" s="233" t="str">
        <f t="shared" ref="I260" si="11">IF(H260&gt;=91,"A1",IF(H260&gt;=81,"A2",IF(H260&gt;=71,"B1",IF(H260&gt;=61,"B2",IF(H260&gt;=51,"C1",IF(H260&gt;=41,"C2",IF(H260&gt;=33,"D","E")))))))</f>
        <v>A2</v>
      </c>
    </row>
    <row r="261" spans="2:9" ht="18" x14ac:dyDescent="0.35">
      <c r="B261" s="148">
        <v>2</v>
      </c>
      <c r="C261" s="156" t="s">
        <v>12</v>
      </c>
      <c r="D261" s="184">
        <v>7.5</v>
      </c>
      <c r="E261" s="171">
        <v>4</v>
      </c>
      <c r="F261" s="171">
        <v>4.5</v>
      </c>
      <c r="G261" s="171">
        <v>45.5</v>
      </c>
      <c r="H261" s="145">
        <v>61.5</v>
      </c>
      <c r="I261" s="144" t="s">
        <v>469</v>
      </c>
    </row>
    <row r="262" spans="2:9" ht="18" x14ac:dyDescent="0.35">
      <c r="B262" s="148">
        <v>3</v>
      </c>
      <c r="C262" s="156" t="s">
        <v>13</v>
      </c>
      <c r="D262" s="171">
        <v>5.5</v>
      </c>
      <c r="E262" s="171">
        <v>4.5</v>
      </c>
      <c r="F262" s="171">
        <v>4.5</v>
      </c>
      <c r="G262" s="171">
        <v>57</v>
      </c>
      <c r="H262" s="145">
        <v>71.5</v>
      </c>
      <c r="I262" s="144" t="s">
        <v>464</v>
      </c>
    </row>
    <row r="263" spans="2:9" ht="18" x14ac:dyDescent="0.35">
      <c r="B263" s="148">
        <v>4</v>
      </c>
      <c r="C263" s="156" t="s">
        <v>23</v>
      </c>
      <c r="D263" s="171">
        <v>8.25</v>
      </c>
      <c r="E263" s="171">
        <v>5</v>
      </c>
      <c r="F263" s="171">
        <v>4</v>
      </c>
      <c r="G263" s="171">
        <v>56.5</v>
      </c>
      <c r="H263" s="145">
        <v>73.75</v>
      </c>
      <c r="I263" s="144" t="s">
        <v>464</v>
      </c>
    </row>
    <row r="264" spans="2:9" ht="18" x14ac:dyDescent="0.35">
      <c r="B264" s="148">
        <v>5</v>
      </c>
      <c r="C264" s="156" t="s">
        <v>26</v>
      </c>
      <c r="D264" s="171">
        <v>8.25</v>
      </c>
      <c r="E264" s="171">
        <v>5</v>
      </c>
      <c r="F264" s="171">
        <v>4</v>
      </c>
      <c r="G264" s="171">
        <v>59.5</v>
      </c>
      <c r="H264" s="145">
        <v>76.75</v>
      </c>
      <c r="I264" s="144" t="s">
        <v>464</v>
      </c>
    </row>
    <row r="265" spans="2:9" ht="18" x14ac:dyDescent="0.35">
      <c r="B265" s="148">
        <v>6</v>
      </c>
      <c r="C265" s="178" t="s">
        <v>490</v>
      </c>
      <c r="D265" s="171"/>
      <c r="E265" s="171"/>
      <c r="F265" s="171"/>
      <c r="G265" s="227">
        <v>48.5</v>
      </c>
      <c r="H265" s="147">
        <f t="shared" ref="H265" si="12">SUM(G265:G265)</f>
        <v>48.5</v>
      </c>
      <c r="I265" s="144"/>
    </row>
    <row r="266" spans="2:9" ht="18" x14ac:dyDescent="0.35">
      <c r="B266" s="148">
        <v>7</v>
      </c>
      <c r="C266" s="156" t="s">
        <v>21</v>
      </c>
      <c r="D266" s="13"/>
      <c r="E266" s="13"/>
      <c r="F266" s="13"/>
      <c r="G266" s="232">
        <v>16.5</v>
      </c>
      <c r="H266" s="145"/>
      <c r="I266" s="144"/>
    </row>
    <row r="267" spans="2:9" ht="18" x14ac:dyDescent="0.35">
      <c r="B267" s="148">
        <v>8</v>
      </c>
      <c r="C267" s="156" t="s">
        <v>22</v>
      </c>
      <c r="D267" s="14"/>
      <c r="E267" s="14"/>
      <c r="F267" s="14"/>
      <c r="G267" s="232">
        <v>39</v>
      </c>
      <c r="H267" s="145"/>
      <c r="I267" s="144"/>
    </row>
    <row r="268" spans="2:9" ht="18" x14ac:dyDescent="0.35">
      <c r="B268" s="148">
        <v>9</v>
      </c>
      <c r="C268" s="156" t="s">
        <v>34</v>
      </c>
      <c r="D268" s="14"/>
      <c r="E268" s="14"/>
      <c r="F268" s="14"/>
      <c r="G268" s="232">
        <v>16</v>
      </c>
      <c r="H268" s="145"/>
      <c r="I268" s="144"/>
    </row>
    <row r="269" spans="2:9" ht="18" x14ac:dyDescent="0.35">
      <c r="B269" s="2" t="s">
        <v>10</v>
      </c>
      <c r="C269" s="3"/>
      <c r="D269" s="5"/>
      <c r="E269" s="5"/>
      <c r="F269" s="5"/>
      <c r="G269" s="16"/>
      <c r="H269" s="145">
        <f>SUM(H260:H265)</f>
        <v>419.75</v>
      </c>
      <c r="I269" s="146"/>
    </row>
    <row r="270" spans="2:9" ht="18" x14ac:dyDescent="0.35">
      <c r="B270" s="2" t="s">
        <v>15</v>
      </c>
      <c r="C270" s="3"/>
      <c r="D270" s="5"/>
      <c r="E270" s="5"/>
      <c r="F270" s="5"/>
      <c r="G270" s="16"/>
      <c r="H270" s="183">
        <f>H269/5.5</f>
        <v>76.318181818181813</v>
      </c>
      <c r="I270" s="146" t="str">
        <f t="shared" ref="I270" si="13">IF(H270&gt;=91,"A1",IF(H270&gt;=81,"A2",IF(H270&gt;=71,"B1",IF(H270&gt;=61,"B2",IF(H270&gt;=51,"C1",IF(H270&gt;=41,"C2",IF(H270&gt;=33,"D","E")))))))</f>
        <v>B1</v>
      </c>
    </row>
    <row r="271" spans="2:9" ht="22.15" customHeight="1" x14ac:dyDescent="0.35">
      <c r="B271" s="497" t="s">
        <v>59</v>
      </c>
      <c r="C271" s="498"/>
      <c r="D271" s="498"/>
      <c r="E271" s="498"/>
      <c r="F271" s="498"/>
      <c r="G271" s="498"/>
      <c r="H271" s="498"/>
      <c r="I271" s="499"/>
    </row>
    <row r="272" spans="2:9" ht="18" x14ac:dyDescent="0.35">
      <c r="B272" s="500" t="s">
        <v>437</v>
      </c>
      <c r="C272" s="501"/>
      <c r="D272" s="501"/>
      <c r="E272" s="501"/>
      <c r="F272" s="501"/>
      <c r="G272" s="501"/>
      <c r="H272" s="501"/>
      <c r="I272" s="502"/>
    </row>
    <row r="273" spans="2:9" ht="18" x14ac:dyDescent="0.35">
      <c r="B273" s="483" t="s">
        <v>438</v>
      </c>
      <c r="C273" s="484"/>
      <c r="D273" s="484"/>
      <c r="E273" s="484"/>
      <c r="F273" s="484"/>
      <c r="G273" s="484"/>
      <c r="H273" s="484"/>
      <c r="I273" s="486"/>
    </row>
    <row r="274" spans="2:9" ht="18" x14ac:dyDescent="0.35">
      <c r="B274" s="483" t="s">
        <v>439</v>
      </c>
      <c r="C274" s="484"/>
      <c r="D274" s="484"/>
      <c r="E274" s="503"/>
      <c r="F274" s="484"/>
      <c r="G274" s="504"/>
      <c r="H274" s="487" t="s">
        <v>440</v>
      </c>
      <c r="I274" s="505"/>
    </row>
    <row r="275" spans="2:9" ht="18" x14ac:dyDescent="0.35">
      <c r="B275" s="161" t="s">
        <v>441</v>
      </c>
      <c r="C275" s="156"/>
      <c r="D275" s="157"/>
      <c r="E275" s="162"/>
      <c r="F275" s="162"/>
      <c r="G275" s="163"/>
      <c r="H275" s="182" t="s">
        <v>457</v>
      </c>
      <c r="I275" s="163"/>
    </row>
    <row r="276" spans="2:9" ht="18" x14ac:dyDescent="0.35">
      <c r="B276" s="483" t="s">
        <v>442</v>
      </c>
      <c r="C276" s="484"/>
      <c r="D276" s="484"/>
      <c r="E276" s="491"/>
      <c r="F276" s="484"/>
      <c r="G276" s="492"/>
      <c r="H276" s="160"/>
      <c r="I276" s="164"/>
    </row>
    <row r="277" spans="2:9" ht="18" x14ac:dyDescent="0.35">
      <c r="B277" s="483" t="s">
        <v>439</v>
      </c>
      <c r="C277" s="484"/>
      <c r="D277" s="484"/>
      <c r="E277" s="484"/>
      <c r="F277" s="484"/>
      <c r="G277" s="493"/>
      <c r="H277" s="487" t="s">
        <v>440</v>
      </c>
      <c r="I277" s="494"/>
    </row>
    <row r="278" spans="2:9" ht="18" x14ac:dyDescent="0.35">
      <c r="B278" s="481" t="s">
        <v>443</v>
      </c>
      <c r="C278" s="482"/>
      <c r="D278" s="482"/>
      <c r="E278" s="482"/>
      <c r="F278" s="482"/>
      <c r="G278" s="495"/>
      <c r="H278" s="160" t="s">
        <v>457</v>
      </c>
      <c r="I278" s="159"/>
    </row>
    <row r="279" spans="2:9" ht="18" x14ac:dyDescent="0.35">
      <c r="B279" s="481" t="s">
        <v>444</v>
      </c>
      <c r="C279" s="482"/>
      <c r="D279" s="482"/>
      <c r="E279" s="482"/>
      <c r="F279" s="482"/>
      <c r="G279" s="482"/>
      <c r="H279" s="181" t="s">
        <v>457</v>
      </c>
      <c r="I279" s="165"/>
    </row>
    <row r="280" spans="2:9" ht="18" x14ac:dyDescent="0.35">
      <c r="B280" s="481" t="s">
        <v>445</v>
      </c>
      <c r="C280" s="482"/>
      <c r="D280" s="482"/>
      <c r="E280" s="482"/>
      <c r="F280" s="482"/>
      <c r="G280" s="482"/>
      <c r="H280" s="181" t="s">
        <v>457</v>
      </c>
      <c r="I280" s="163"/>
    </row>
    <row r="281" spans="2:9" ht="18" x14ac:dyDescent="0.35">
      <c r="B281" s="483" t="s">
        <v>446</v>
      </c>
      <c r="C281" s="484"/>
      <c r="D281" s="484"/>
      <c r="E281" s="484"/>
      <c r="F281" s="484"/>
      <c r="G281" s="484"/>
      <c r="H281" s="484"/>
      <c r="I281" s="485"/>
    </row>
    <row r="282" spans="2:9" ht="18" x14ac:dyDescent="0.35">
      <c r="B282" s="483" t="s">
        <v>439</v>
      </c>
      <c r="C282" s="484"/>
      <c r="D282" s="484"/>
      <c r="E282" s="484"/>
      <c r="F282" s="484"/>
      <c r="G282" s="484"/>
      <c r="H282" s="484"/>
      <c r="I282" s="486"/>
    </row>
    <row r="283" spans="2:9" ht="18" x14ac:dyDescent="0.35">
      <c r="B283" s="161" t="s">
        <v>447</v>
      </c>
      <c r="C283" s="487" t="s">
        <v>492</v>
      </c>
      <c r="D283" s="484"/>
      <c r="E283" s="484"/>
      <c r="F283" s="484"/>
      <c r="G283" s="484"/>
      <c r="H283" s="484"/>
      <c r="I283" s="486"/>
    </row>
    <row r="284" spans="2:9" ht="18" x14ac:dyDescent="0.35">
      <c r="B284" s="2" t="s">
        <v>448</v>
      </c>
      <c r="C284" s="523"/>
      <c r="D284" s="524"/>
      <c r="E284" s="524"/>
      <c r="F284" s="524"/>
      <c r="G284" s="524"/>
      <c r="H284" s="524"/>
      <c r="I284" s="525"/>
    </row>
    <row r="285" spans="2:9" ht="18" x14ac:dyDescent="0.35">
      <c r="B285" s="479" t="s">
        <v>449</v>
      </c>
      <c r="C285" s="437"/>
      <c r="D285" s="437"/>
      <c r="E285" s="437"/>
      <c r="F285" s="166"/>
      <c r="G285" s="167"/>
      <c r="H285" s="147" t="s">
        <v>450</v>
      </c>
      <c r="I285" s="168"/>
    </row>
    <row r="286" spans="2:9" ht="18" x14ac:dyDescent="0.35">
      <c r="B286" s="148" t="s">
        <v>451</v>
      </c>
      <c r="C286" s="147" t="s">
        <v>20</v>
      </c>
      <c r="D286" s="147" t="s">
        <v>451</v>
      </c>
      <c r="E286" s="147" t="s">
        <v>20</v>
      </c>
      <c r="F286" s="169"/>
      <c r="G286" s="437" t="s">
        <v>452</v>
      </c>
      <c r="H286" s="437"/>
      <c r="I286" s="170" t="s">
        <v>20</v>
      </c>
    </row>
    <row r="287" spans="2:9" ht="18" x14ac:dyDescent="0.35">
      <c r="B287" s="1" t="s">
        <v>453</v>
      </c>
      <c r="C287" s="171" t="s">
        <v>454</v>
      </c>
      <c r="D287" s="171" t="s">
        <v>455</v>
      </c>
      <c r="E287" s="171" t="s">
        <v>456</v>
      </c>
      <c r="F287" s="169"/>
      <c r="G287" s="480">
        <v>3</v>
      </c>
      <c r="H287" s="480"/>
      <c r="I287" s="172" t="s">
        <v>457</v>
      </c>
    </row>
    <row r="288" spans="2:9" ht="18" x14ac:dyDescent="0.35">
      <c r="B288" s="1" t="s">
        <v>458</v>
      </c>
      <c r="C288" s="171" t="s">
        <v>459</v>
      </c>
      <c r="D288" s="171" t="s">
        <v>460</v>
      </c>
      <c r="E288" s="171" t="s">
        <v>461</v>
      </c>
      <c r="F288" s="169"/>
      <c r="G288" s="480">
        <v>2</v>
      </c>
      <c r="H288" s="480"/>
      <c r="I288" s="172" t="s">
        <v>462</v>
      </c>
    </row>
    <row r="289" spans="2:10" ht="18" x14ac:dyDescent="0.35">
      <c r="B289" s="1" t="s">
        <v>463</v>
      </c>
      <c r="C289" s="171" t="s">
        <v>464</v>
      </c>
      <c r="D289" s="171" t="s">
        <v>465</v>
      </c>
      <c r="E289" s="171" t="s">
        <v>466</v>
      </c>
      <c r="F289" s="169"/>
      <c r="G289" s="480">
        <v>1</v>
      </c>
      <c r="H289" s="480"/>
      <c r="I289" s="172" t="s">
        <v>467</v>
      </c>
    </row>
    <row r="290" spans="2:10" ht="18" x14ac:dyDescent="0.35">
      <c r="B290" s="1" t="s">
        <v>468</v>
      </c>
      <c r="C290" s="171" t="s">
        <v>469</v>
      </c>
      <c r="D290" s="171" t="s">
        <v>470</v>
      </c>
      <c r="E290" s="171" t="s">
        <v>471</v>
      </c>
      <c r="F290" s="173"/>
      <c r="G290" s="471"/>
      <c r="H290" s="472"/>
      <c r="I290" s="174"/>
    </row>
    <row r="291" spans="2:10" ht="45.6" customHeight="1" thickBot="1" x14ac:dyDescent="0.4">
      <c r="B291" s="473" t="s">
        <v>486</v>
      </c>
      <c r="C291" s="474"/>
      <c r="D291" s="475" t="s">
        <v>33</v>
      </c>
      <c r="E291" s="476"/>
      <c r="F291" s="476"/>
      <c r="G291" s="476"/>
      <c r="H291" s="475" t="s">
        <v>17</v>
      </c>
      <c r="I291" s="477"/>
    </row>
    <row r="294" spans="2:10" ht="18.600000000000001" thickBot="1" x14ac:dyDescent="0.4"/>
    <row r="295" spans="2:10" ht="18" x14ac:dyDescent="0.35">
      <c r="B295" s="520" t="s">
        <v>0</v>
      </c>
      <c r="C295" s="521"/>
      <c r="D295" s="521"/>
      <c r="E295" s="521"/>
      <c r="F295" s="521"/>
      <c r="G295" s="521"/>
      <c r="H295" s="521"/>
      <c r="I295" s="522"/>
    </row>
    <row r="296" spans="2:10" ht="18" x14ac:dyDescent="0.35">
      <c r="B296" s="517" t="s">
        <v>1</v>
      </c>
      <c r="C296" s="518"/>
      <c r="D296" s="518"/>
      <c r="E296" s="518"/>
      <c r="F296" s="518"/>
      <c r="G296" s="518"/>
      <c r="H296" s="518"/>
      <c r="I296" s="494"/>
    </row>
    <row r="297" spans="2:10" ht="18" x14ac:dyDescent="0.35">
      <c r="B297" s="517" t="s">
        <v>2</v>
      </c>
      <c r="C297" s="518"/>
      <c r="D297" s="518"/>
      <c r="E297" s="518"/>
      <c r="F297" s="518"/>
      <c r="G297" s="518"/>
      <c r="H297" s="518"/>
      <c r="I297" s="494"/>
    </row>
    <row r="298" spans="2:10" ht="18" x14ac:dyDescent="0.35">
      <c r="B298" s="517" t="s">
        <v>24</v>
      </c>
      <c r="C298" s="518"/>
      <c r="D298" s="518"/>
      <c r="E298" s="518"/>
      <c r="F298" s="518"/>
      <c r="G298" s="518"/>
      <c r="H298" s="518"/>
      <c r="I298" s="494"/>
    </row>
    <row r="299" spans="2:10" ht="18" x14ac:dyDescent="0.35">
      <c r="B299" s="517" t="s">
        <v>58</v>
      </c>
      <c r="C299" s="518"/>
      <c r="D299" s="518"/>
      <c r="E299" s="518"/>
      <c r="F299" s="518"/>
      <c r="G299" s="518"/>
      <c r="H299" s="518"/>
      <c r="I299" s="494"/>
    </row>
    <row r="300" spans="2:10" ht="18" x14ac:dyDescent="0.35">
      <c r="B300" s="3" t="s">
        <v>3</v>
      </c>
      <c r="C300" s="234"/>
      <c r="D300" s="496" t="s">
        <v>399</v>
      </c>
      <c r="E300" s="495"/>
      <c r="F300" s="3"/>
      <c r="G300" s="147"/>
      <c r="H300" s="147"/>
      <c r="I300" s="147"/>
    </row>
    <row r="301" spans="2:10" ht="18" x14ac:dyDescent="0.35">
      <c r="B301" s="3" t="s">
        <v>4</v>
      </c>
      <c r="C301" s="234"/>
      <c r="D301" s="496" t="s">
        <v>179</v>
      </c>
      <c r="E301" s="495"/>
      <c r="F301" s="3"/>
      <c r="G301" s="156" t="s">
        <v>25</v>
      </c>
      <c r="H301" s="156"/>
      <c r="I301" s="478">
        <v>7</v>
      </c>
      <c r="J301" s="478"/>
    </row>
    <row r="302" spans="2:10" ht="18" x14ac:dyDescent="0.35">
      <c r="B302" s="3" t="s">
        <v>5</v>
      </c>
      <c r="C302" s="234"/>
      <c r="D302" s="157" t="s">
        <v>180</v>
      </c>
      <c r="E302" s="185"/>
      <c r="F302" s="147"/>
      <c r="G302" s="3"/>
      <c r="H302" s="3"/>
      <c r="I302" s="147"/>
      <c r="J302" s="147"/>
    </row>
    <row r="303" spans="2:10" ht="18" x14ac:dyDescent="0.35">
      <c r="B303" s="3" t="s">
        <v>18</v>
      </c>
      <c r="C303" s="3"/>
      <c r="D303" s="157" t="s">
        <v>183</v>
      </c>
      <c r="E303" s="185"/>
      <c r="F303" s="3"/>
      <c r="G303" s="3" t="s">
        <v>32</v>
      </c>
      <c r="H303" s="3"/>
      <c r="I303" s="156" t="s">
        <v>182</v>
      </c>
      <c r="J303" s="147"/>
    </row>
    <row r="304" spans="2:10" ht="18" x14ac:dyDescent="0.35">
      <c r="B304" s="479" t="s">
        <v>6</v>
      </c>
      <c r="C304" s="437"/>
      <c r="D304" s="437"/>
      <c r="E304" s="437"/>
      <c r="F304" s="437"/>
      <c r="G304" s="437"/>
      <c r="H304" s="437"/>
      <c r="I304" s="519"/>
    </row>
    <row r="305" spans="2:9" ht="18" x14ac:dyDescent="0.35">
      <c r="B305" s="483" t="s">
        <v>7</v>
      </c>
      <c r="C305" s="484"/>
      <c r="D305" s="484"/>
      <c r="E305" s="484"/>
      <c r="F305" s="484"/>
      <c r="G305" s="484"/>
      <c r="H305" s="484"/>
      <c r="I305" s="486"/>
    </row>
    <row r="306" spans="2:9" x14ac:dyDescent="0.3">
      <c r="B306" s="506" t="s">
        <v>8</v>
      </c>
      <c r="C306" s="507" t="s">
        <v>9</v>
      </c>
      <c r="D306" s="508" t="s">
        <v>28</v>
      </c>
      <c r="E306" s="508" t="s">
        <v>27</v>
      </c>
      <c r="F306" s="508" t="s">
        <v>29</v>
      </c>
      <c r="G306" s="511" t="s">
        <v>30</v>
      </c>
      <c r="H306" s="508" t="s">
        <v>31</v>
      </c>
      <c r="I306" s="514" t="s">
        <v>20</v>
      </c>
    </row>
    <row r="307" spans="2:9" x14ac:dyDescent="0.3">
      <c r="B307" s="506"/>
      <c r="C307" s="507"/>
      <c r="D307" s="509"/>
      <c r="E307" s="509"/>
      <c r="F307" s="509"/>
      <c r="G307" s="512"/>
      <c r="H307" s="509"/>
      <c r="I307" s="515"/>
    </row>
    <row r="308" spans="2:9" x14ac:dyDescent="0.3">
      <c r="B308" s="506"/>
      <c r="C308" s="507"/>
      <c r="D308" s="510"/>
      <c r="E308" s="510"/>
      <c r="F308" s="510"/>
      <c r="G308" s="513"/>
      <c r="H308" s="510"/>
      <c r="I308" s="516"/>
    </row>
    <row r="309" spans="2:9" ht="18" x14ac:dyDescent="0.35">
      <c r="B309" s="148">
        <v>1</v>
      </c>
      <c r="C309" s="156" t="s">
        <v>11</v>
      </c>
      <c r="D309" s="227">
        <v>5.25</v>
      </c>
      <c r="E309" s="171">
        <v>4.5</v>
      </c>
      <c r="F309" s="171">
        <v>3.5</v>
      </c>
      <c r="G309" s="227">
        <v>54.5</v>
      </c>
      <c r="H309" s="145">
        <v>67.75</v>
      </c>
      <c r="I309" s="144" t="s">
        <v>469</v>
      </c>
    </row>
    <row r="310" spans="2:9" ht="18" x14ac:dyDescent="0.35">
      <c r="B310" s="148">
        <v>2</v>
      </c>
      <c r="C310" s="156" t="s">
        <v>12</v>
      </c>
      <c r="D310" s="184">
        <v>7</v>
      </c>
      <c r="E310" s="171">
        <v>4</v>
      </c>
      <c r="F310" s="171">
        <v>4</v>
      </c>
      <c r="G310" s="171">
        <v>51</v>
      </c>
      <c r="H310" s="145">
        <v>66</v>
      </c>
      <c r="I310" s="144" t="s">
        <v>469</v>
      </c>
    </row>
    <row r="311" spans="2:9" ht="18" x14ac:dyDescent="0.35">
      <c r="B311" s="148">
        <v>3</v>
      </c>
      <c r="C311" s="156" t="s">
        <v>13</v>
      </c>
      <c r="D311" s="171">
        <v>5.5</v>
      </c>
      <c r="E311" s="171">
        <v>4</v>
      </c>
      <c r="F311" s="171">
        <v>4</v>
      </c>
      <c r="G311" s="171">
        <v>48</v>
      </c>
      <c r="H311" s="145">
        <v>61.5</v>
      </c>
      <c r="I311" s="144" t="s">
        <v>469</v>
      </c>
    </row>
    <row r="312" spans="2:9" ht="18" x14ac:dyDescent="0.35">
      <c r="B312" s="148">
        <v>4</v>
      </c>
      <c r="C312" s="156" t="s">
        <v>23</v>
      </c>
      <c r="D312" s="171">
        <v>6.25</v>
      </c>
      <c r="E312" s="171">
        <v>3</v>
      </c>
      <c r="F312" s="171">
        <v>3</v>
      </c>
      <c r="G312" s="171">
        <v>34.5</v>
      </c>
      <c r="H312" s="145">
        <v>46.75</v>
      </c>
      <c r="I312" s="144" t="s">
        <v>461</v>
      </c>
    </row>
    <row r="313" spans="2:9" ht="18" x14ac:dyDescent="0.35">
      <c r="B313" s="148">
        <v>5</v>
      </c>
      <c r="C313" s="156" t="s">
        <v>26</v>
      </c>
      <c r="D313" s="171">
        <v>8.25</v>
      </c>
      <c r="E313" s="171">
        <v>3</v>
      </c>
      <c r="F313" s="171">
        <v>3</v>
      </c>
      <c r="G313" s="171">
        <v>48</v>
      </c>
      <c r="H313" s="145">
        <v>62.25</v>
      </c>
      <c r="I313" s="144" t="s">
        <v>469</v>
      </c>
    </row>
    <row r="314" spans="2:9" ht="18" x14ac:dyDescent="0.35">
      <c r="B314" s="148">
        <v>6</v>
      </c>
      <c r="C314" s="178" t="s">
        <v>485</v>
      </c>
      <c r="D314" s="171"/>
      <c r="E314" s="171"/>
      <c r="F314" s="171"/>
      <c r="G314" s="227">
        <v>38.5</v>
      </c>
      <c r="H314" s="147">
        <f t="shared" ref="H314" si="14">SUM(G314:G314)</f>
        <v>38.5</v>
      </c>
      <c r="I314" s="144"/>
    </row>
    <row r="315" spans="2:9" ht="18" x14ac:dyDescent="0.35">
      <c r="B315" s="148">
        <v>7</v>
      </c>
      <c r="C315" s="156" t="s">
        <v>21</v>
      </c>
      <c r="D315" s="13"/>
      <c r="E315" s="13"/>
      <c r="F315" s="13"/>
      <c r="G315" s="232">
        <v>22</v>
      </c>
      <c r="H315" s="145"/>
      <c r="I315" s="144"/>
    </row>
    <row r="316" spans="2:9" ht="18" x14ac:dyDescent="0.35">
      <c r="B316" s="148">
        <v>8</v>
      </c>
      <c r="C316" s="156" t="s">
        <v>22</v>
      </c>
      <c r="D316" s="14"/>
      <c r="E316" s="14"/>
      <c r="F316" s="14"/>
      <c r="G316" s="232">
        <v>33</v>
      </c>
      <c r="H316" s="145"/>
      <c r="I316" s="144"/>
    </row>
    <row r="317" spans="2:9" ht="18" x14ac:dyDescent="0.35">
      <c r="B317" s="148">
        <v>9</v>
      </c>
      <c r="C317" s="156" t="s">
        <v>34</v>
      </c>
      <c r="D317" s="14"/>
      <c r="E317" s="14"/>
      <c r="F317" s="14"/>
      <c r="G317" s="232">
        <v>30</v>
      </c>
      <c r="H317" s="145"/>
      <c r="I317" s="144"/>
    </row>
    <row r="318" spans="2:9" ht="18" x14ac:dyDescent="0.35">
      <c r="B318" s="2" t="s">
        <v>10</v>
      </c>
      <c r="C318" s="3"/>
      <c r="D318" s="5"/>
      <c r="E318" s="5"/>
      <c r="F318" s="5"/>
      <c r="G318" s="16"/>
      <c r="H318" s="145">
        <f>SUM(H309:H314)</f>
        <v>342.75</v>
      </c>
      <c r="I318" s="146"/>
    </row>
    <row r="319" spans="2:9" ht="18" x14ac:dyDescent="0.35">
      <c r="B319" s="2" t="s">
        <v>15</v>
      </c>
      <c r="C319" s="3"/>
      <c r="D319" s="5"/>
      <c r="E319" s="5"/>
      <c r="F319" s="5"/>
      <c r="G319" s="16"/>
      <c r="H319" s="183">
        <f>H318/5.5</f>
        <v>62.31818181818182</v>
      </c>
      <c r="I319" s="146" t="str">
        <f t="shared" ref="I319" si="15">IF(H319&gt;=91,"A1",IF(H319&gt;=81,"A2",IF(H319&gt;=71,"B1",IF(H319&gt;=61,"B2",IF(H319&gt;=51,"C1",IF(H319&gt;=41,"C2",IF(H319&gt;=33,"D","E")))))))</f>
        <v>B2</v>
      </c>
    </row>
    <row r="320" spans="2:9" ht="21" customHeight="1" x14ac:dyDescent="0.35">
      <c r="B320" s="497" t="s">
        <v>59</v>
      </c>
      <c r="C320" s="498"/>
      <c r="D320" s="498"/>
      <c r="E320" s="498"/>
      <c r="F320" s="498"/>
      <c r="G320" s="498"/>
      <c r="H320" s="498"/>
      <c r="I320" s="499"/>
    </row>
    <row r="321" spans="2:9" ht="18" x14ac:dyDescent="0.35">
      <c r="B321" s="500" t="s">
        <v>437</v>
      </c>
      <c r="C321" s="501"/>
      <c r="D321" s="501"/>
      <c r="E321" s="501"/>
      <c r="F321" s="501"/>
      <c r="G321" s="501"/>
      <c r="H321" s="501"/>
      <c r="I321" s="502"/>
    </row>
    <row r="322" spans="2:9" ht="18" x14ac:dyDescent="0.35">
      <c r="B322" s="483" t="s">
        <v>438</v>
      </c>
      <c r="C322" s="484"/>
      <c r="D322" s="484"/>
      <c r="E322" s="484"/>
      <c r="F322" s="484"/>
      <c r="G322" s="484"/>
      <c r="H322" s="484"/>
      <c r="I322" s="486"/>
    </row>
    <row r="323" spans="2:9" ht="18" x14ac:dyDescent="0.35">
      <c r="B323" s="483" t="s">
        <v>439</v>
      </c>
      <c r="C323" s="484"/>
      <c r="D323" s="484"/>
      <c r="E323" s="503"/>
      <c r="F323" s="484"/>
      <c r="G323" s="504"/>
      <c r="H323" s="487" t="s">
        <v>440</v>
      </c>
      <c r="I323" s="505"/>
    </row>
    <row r="324" spans="2:9" ht="18" x14ac:dyDescent="0.35">
      <c r="B324" s="161" t="s">
        <v>441</v>
      </c>
      <c r="C324" s="156"/>
      <c r="D324" s="157"/>
      <c r="E324" s="162"/>
      <c r="F324" s="162"/>
      <c r="G324" s="163"/>
      <c r="H324" s="182" t="s">
        <v>462</v>
      </c>
      <c r="I324" s="163"/>
    </row>
    <row r="325" spans="2:9" ht="18" x14ac:dyDescent="0.35">
      <c r="B325" s="483" t="s">
        <v>442</v>
      </c>
      <c r="C325" s="484"/>
      <c r="D325" s="484"/>
      <c r="E325" s="491"/>
      <c r="F325" s="484"/>
      <c r="G325" s="492"/>
      <c r="H325" s="160"/>
      <c r="I325" s="164"/>
    </row>
    <row r="326" spans="2:9" ht="18" x14ac:dyDescent="0.35">
      <c r="B326" s="483" t="s">
        <v>439</v>
      </c>
      <c r="C326" s="484"/>
      <c r="D326" s="484"/>
      <c r="E326" s="484"/>
      <c r="F326" s="484"/>
      <c r="G326" s="493"/>
      <c r="H326" s="487" t="s">
        <v>440</v>
      </c>
      <c r="I326" s="494"/>
    </row>
    <row r="327" spans="2:9" ht="18" x14ac:dyDescent="0.35">
      <c r="B327" s="481" t="s">
        <v>443</v>
      </c>
      <c r="C327" s="482"/>
      <c r="D327" s="482"/>
      <c r="E327" s="482"/>
      <c r="F327" s="482"/>
      <c r="G327" s="495"/>
      <c r="H327" s="160" t="s">
        <v>457</v>
      </c>
      <c r="I327" s="159"/>
    </row>
    <row r="328" spans="2:9" ht="18" x14ac:dyDescent="0.35">
      <c r="B328" s="481" t="s">
        <v>444</v>
      </c>
      <c r="C328" s="482"/>
      <c r="D328" s="482"/>
      <c r="E328" s="482"/>
      <c r="F328" s="482"/>
      <c r="G328" s="482"/>
      <c r="H328" s="181" t="s">
        <v>457</v>
      </c>
      <c r="I328" s="165"/>
    </row>
    <row r="329" spans="2:9" ht="18" x14ac:dyDescent="0.35">
      <c r="B329" s="481" t="s">
        <v>445</v>
      </c>
      <c r="C329" s="482"/>
      <c r="D329" s="482"/>
      <c r="E329" s="482"/>
      <c r="F329" s="482"/>
      <c r="G329" s="482"/>
      <c r="H329" s="181" t="s">
        <v>457</v>
      </c>
      <c r="I329" s="163"/>
    </row>
    <row r="330" spans="2:9" ht="18" x14ac:dyDescent="0.35">
      <c r="B330" s="483" t="s">
        <v>446</v>
      </c>
      <c r="C330" s="484"/>
      <c r="D330" s="484"/>
      <c r="E330" s="484"/>
      <c r="F330" s="484"/>
      <c r="G330" s="484"/>
      <c r="H330" s="484"/>
      <c r="I330" s="485"/>
    </row>
    <row r="331" spans="2:9" ht="18" x14ac:dyDescent="0.35">
      <c r="B331" s="483" t="s">
        <v>439</v>
      </c>
      <c r="C331" s="484"/>
      <c r="D331" s="484"/>
      <c r="E331" s="484"/>
      <c r="F331" s="484"/>
      <c r="G331" s="484"/>
      <c r="H331" s="484"/>
      <c r="I331" s="486"/>
    </row>
    <row r="332" spans="2:9" ht="18" x14ac:dyDescent="0.35">
      <c r="B332" s="161" t="s">
        <v>447</v>
      </c>
      <c r="C332" s="487" t="s">
        <v>493</v>
      </c>
      <c r="D332" s="484"/>
      <c r="E332" s="484"/>
      <c r="F332" s="484"/>
      <c r="G332" s="484"/>
      <c r="H332" s="484"/>
      <c r="I332" s="486"/>
    </row>
    <row r="333" spans="2:9" ht="18" x14ac:dyDescent="0.35">
      <c r="B333" s="2" t="s">
        <v>448</v>
      </c>
      <c r="C333" s="523"/>
      <c r="D333" s="524"/>
      <c r="E333" s="524"/>
      <c r="F333" s="524"/>
      <c r="G333" s="524"/>
      <c r="H333" s="524"/>
      <c r="I333" s="525"/>
    </row>
    <row r="334" spans="2:9" ht="18" x14ac:dyDescent="0.35">
      <c r="B334" s="479" t="s">
        <v>449</v>
      </c>
      <c r="C334" s="437"/>
      <c r="D334" s="437"/>
      <c r="E334" s="437"/>
      <c r="F334" s="166"/>
      <c r="G334" s="167"/>
      <c r="H334" s="147" t="s">
        <v>450</v>
      </c>
      <c r="I334" s="168"/>
    </row>
    <row r="335" spans="2:9" ht="18" x14ac:dyDescent="0.35">
      <c r="B335" s="148" t="s">
        <v>451</v>
      </c>
      <c r="C335" s="147" t="s">
        <v>20</v>
      </c>
      <c r="D335" s="147" t="s">
        <v>451</v>
      </c>
      <c r="E335" s="147" t="s">
        <v>20</v>
      </c>
      <c r="F335" s="169"/>
      <c r="G335" s="437" t="s">
        <v>452</v>
      </c>
      <c r="H335" s="437"/>
      <c r="I335" s="170" t="s">
        <v>20</v>
      </c>
    </row>
    <row r="336" spans="2:9" ht="18" x14ac:dyDescent="0.35">
      <c r="B336" s="1" t="s">
        <v>453</v>
      </c>
      <c r="C336" s="171" t="s">
        <v>454</v>
      </c>
      <c r="D336" s="171" t="s">
        <v>455</v>
      </c>
      <c r="E336" s="171" t="s">
        <v>456</v>
      </c>
      <c r="F336" s="169"/>
      <c r="G336" s="480">
        <v>3</v>
      </c>
      <c r="H336" s="480"/>
      <c r="I336" s="172" t="s">
        <v>457</v>
      </c>
    </row>
    <row r="337" spans="2:10" ht="18" x14ac:dyDescent="0.35">
      <c r="B337" s="1" t="s">
        <v>458</v>
      </c>
      <c r="C337" s="171" t="s">
        <v>459</v>
      </c>
      <c r="D337" s="171" t="s">
        <v>460</v>
      </c>
      <c r="E337" s="171" t="s">
        <v>461</v>
      </c>
      <c r="F337" s="169"/>
      <c r="G337" s="480">
        <v>2</v>
      </c>
      <c r="H337" s="480"/>
      <c r="I337" s="172" t="s">
        <v>462</v>
      </c>
    </row>
    <row r="338" spans="2:10" ht="18" x14ac:dyDescent="0.35">
      <c r="B338" s="1" t="s">
        <v>463</v>
      </c>
      <c r="C338" s="171" t="s">
        <v>464</v>
      </c>
      <c r="D338" s="171" t="s">
        <v>465</v>
      </c>
      <c r="E338" s="171" t="s">
        <v>466</v>
      </c>
      <c r="F338" s="169"/>
      <c r="G338" s="480">
        <v>1</v>
      </c>
      <c r="H338" s="480"/>
      <c r="I338" s="172" t="s">
        <v>467</v>
      </c>
    </row>
    <row r="339" spans="2:10" ht="18" x14ac:dyDescent="0.35">
      <c r="B339" s="1" t="s">
        <v>468</v>
      </c>
      <c r="C339" s="171" t="s">
        <v>469</v>
      </c>
      <c r="D339" s="171" t="s">
        <v>470</v>
      </c>
      <c r="E339" s="171" t="s">
        <v>471</v>
      </c>
      <c r="F339" s="173"/>
      <c r="G339" s="471"/>
      <c r="H339" s="472"/>
      <c r="I339" s="174"/>
    </row>
    <row r="340" spans="2:10" ht="49.15" customHeight="1" thickBot="1" x14ac:dyDescent="0.4">
      <c r="B340" s="473" t="s">
        <v>486</v>
      </c>
      <c r="C340" s="474"/>
      <c r="D340" s="475" t="s">
        <v>33</v>
      </c>
      <c r="E340" s="476"/>
      <c r="F340" s="476"/>
      <c r="G340" s="476"/>
      <c r="H340" s="475" t="s">
        <v>17</v>
      </c>
      <c r="I340" s="477"/>
    </row>
    <row r="343" spans="2:10" ht="18.600000000000001" thickBot="1" x14ac:dyDescent="0.4"/>
    <row r="344" spans="2:10" ht="18" x14ac:dyDescent="0.35">
      <c r="B344" s="520" t="s">
        <v>0</v>
      </c>
      <c r="C344" s="521"/>
      <c r="D344" s="521"/>
      <c r="E344" s="521"/>
      <c r="F344" s="521"/>
      <c r="G344" s="521"/>
      <c r="H344" s="521"/>
      <c r="I344" s="522"/>
    </row>
    <row r="345" spans="2:10" ht="18" x14ac:dyDescent="0.35">
      <c r="B345" s="517" t="s">
        <v>1</v>
      </c>
      <c r="C345" s="518"/>
      <c r="D345" s="518"/>
      <c r="E345" s="518"/>
      <c r="F345" s="518"/>
      <c r="G345" s="518"/>
      <c r="H345" s="518"/>
      <c r="I345" s="494"/>
    </row>
    <row r="346" spans="2:10" ht="18" x14ac:dyDescent="0.35">
      <c r="B346" s="517" t="s">
        <v>2</v>
      </c>
      <c r="C346" s="518"/>
      <c r="D346" s="518"/>
      <c r="E346" s="518"/>
      <c r="F346" s="518"/>
      <c r="G346" s="518"/>
      <c r="H346" s="518"/>
      <c r="I346" s="494"/>
    </row>
    <row r="347" spans="2:10" ht="18" x14ac:dyDescent="0.35">
      <c r="B347" s="517" t="s">
        <v>24</v>
      </c>
      <c r="C347" s="518"/>
      <c r="D347" s="518"/>
      <c r="E347" s="518"/>
      <c r="F347" s="518"/>
      <c r="G347" s="518"/>
      <c r="H347" s="518"/>
      <c r="I347" s="494"/>
    </row>
    <row r="348" spans="2:10" ht="18" x14ac:dyDescent="0.35">
      <c r="B348" s="517" t="s">
        <v>58</v>
      </c>
      <c r="C348" s="518"/>
      <c r="D348" s="518"/>
      <c r="E348" s="518"/>
      <c r="F348" s="518"/>
      <c r="G348" s="518"/>
      <c r="H348" s="518"/>
      <c r="I348" s="494"/>
    </row>
    <row r="349" spans="2:10" ht="18" x14ac:dyDescent="0.35">
      <c r="B349" s="3" t="s">
        <v>3</v>
      </c>
      <c r="C349" s="234"/>
      <c r="D349" s="496" t="s">
        <v>399</v>
      </c>
      <c r="E349" s="495"/>
      <c r="F349" s="3"/>
      <c r="G349" s="147"/>
      <c r="H349" s="147"/>
      <c r="I349" s="147"/>
    </row>
    <row r="350" spans="2:10" ht="18" x14ac:dyDescent="0.35">
      <c r="B350" s="3" t="s">
        <v>4</v>
      </c>
      <c r="C350" s="234"/>
      <c r="D350" s="496" t="s">
        <v>191</v>
      </c>
      <c r="E350" s="495"/>
      <c r="F350" s="3"/>
      <c r="G350" s="156" t="s">
        <v>25</v>
      </c>
      <c r="H350" s="156"/>
      <c r="I350" s="478">
        <v>8</v>
      </c>
      <c r="J350" s="478"/>
    </row>
    <row r="351" spans="2:10" ht="18" x14ac:dyDescent="0.35">
      <c r="B351" s="3" t="s">
        <v>5</v>
      </c>
      <c r="C351" s="234"/>
      <c r="D351" s="157" t="s">
        <v>192</v>
      </c>
      <c r="E351" s="185"/>
      <c r="F351" s="147"/>
      <c r="G351" s="3"/>
      <c r="H351" s="3"/>
      <c r="I351" s="147"/>
      <c r="J351" s="147"/>
    </row>
    <row r="352" spans="2:10" ht="18" x14ac:dyDescent="0.35">
      <c r="B352" s="3" t="s">
        <v>18</v>
      </c>
      <c r="C352" s="3"/>
      <c r="D352" s="157" t="s">
        <v>195</v>
      </c>
      <c r="E352" s="185"/>
      <c r="F352" s="3"/>
      <c r="G352" s="3" t="s">
        <v>32</v>
      </c>
      <c r="H352" s="3"/>
      <c r="I352" s="156" t="s">
        <v>194</v>
      </c>
      <c r="J352" s="147"/>
    </row>
    <row r="353" spans="2:9" ht="18" x14ac:dyDescent="0.35">
      <c r="B353" s="479" t="s">
        <v>6</v>
      </c>
      <c r="C353" s="437"/>
      <c r="D353" s="437"/>
      <c r="E353" s="437"/>
      <c r="F353" s="437"/>
      <c r="G353" s="437"/>
      <c r="H353" s="437"/>
      <c r="I353" s="519"/>
    </row>
    <row r="354" spans="2:9" ht="18" x14ac:dyDescent="0.35">
      <c r="B354" s="483" t="s">
        <v>7</v>
      </c>
      <c r="C354" s="484"/>
      <c r="D354" s="484"/>
      <c r="E354" s="484"/>
      <c r="F354" s="484"/>
      <c r="G354" s="484"/>
      <c r="H354" s="484"/>
      <c r="I354" s="486"/>
    </row>
    <row r="355" spans="2:9" x14ac:dyDescent="0.3">
      <c r="B355" s="506" t="s">
        <v>8</v>
      </c>
      <c r="C355" s="507" t="s">
        <v>9</v>
      </c>
      <c r="D355" s="508" t="s">
        <v>28</v>
      </c>
      <c r="E355" s="508" t="s">
        <v>27</v>
      </c>
      <c r="F355" s="508" t="s">
        <v>29</v>
      </c>
      <c r="G355" s="511" t="s">
        <v>30</v>
      </c>
      <c r="H355" s="508" t="s">
        <v>31</v>
      </c>
      <c r="I355" s="514" t="s">
        <v>20</v>
      </c>
    </row>
    <row r="356" spans="2:9" x14ac:dyDescent="0.3">
      <c r="B356" s="506"/>
      <c r="C356" s="507"/>
      <c r="D356" s="509"/>
      <c r="E356" s="509"/>
      <c r="F356" s="509"/>
      <c r="G356" s="512"/>
      <c r="H356" s="509"/>
      <c r="I356" s="515"/>
    </row>
    <row r="357" spans="2:9" x14ac:dyDescent="0.3">
      <c r="B357" s="506"/>
      <c r="C357" s="507"/>
      <c r="D357" s="510"/>
      <c r="E357" s="510"/>
      <c r="F357" s="510"/>
      <c r="G357" s="513"/>
      <c r="H357" s="510"/>
      <c r="I357" s="516"/>
    </row>
    <row r="358" spans="2:9" ht="18" x14ac:dyDescent="0.35">
      <c r="B358" s="148">
        <v>1</v>
      </c>
      <c r="C358" s="156" t="s">
        <v>11</v>
      </c>
      <c r="D358" s="227">
        <v>5.25</v>
      </c>
      <c r="E358" s="171">
        <v>4</v>
      </c>
      <c r="F358" s="171">
        <v>4</v>
      </c>
      <c r="G358" s="227">
        <v>62.5</v>
      </c>
      <c r="H358" s="145">
        <v>75.75</v>
      </c>
      <c r="I358" s="144" t="s">
        <v>464</v>
      </c>
    </row>
    <row r="359" spans="2:9" ht="18" x14ac:dyDescent="0.35">
      <c r="B359" s="148">
        <v>2</v>
      </c>
      <c r="C359" s="156" t="s">
        <v>12</v>
      </c>
      <c r="D359" s="184">
        <v>5.75</v>
      </c>
      <c r="E359" s="171">
        <v>4</v>
      </c>
      <c r="F359" s="171">
        <v>4.5</v>
      </c>
      <c r="G359" s="171">
        <v>56</v>
      </c>
      <c r="H359" s="145">
        <v>70.25</v>
      </c>
      <c r="I359" s="144" t="s">
        <v>469</v>
      </c>
    </row>
    <row r="360" spans="2:9" ht="18" x14ac:dyDescent="0.35">
      <c r="B360" s="148">
        <v>3</v>
      </c>
      <c r="C360" s="156" t="s">
        <v>13</v>
      </c>
      <c r="D360" s="171">
        <v>4.25</v>
      </c>
      <c r="E360" s="171">
        <v>3.5</v>
      </c>
      <c r="F360" s="171">
        <v>4</v>
      </c>
      <c r="G360" s="171">
        <v>44.5</v>
      </c>
      <c r="H360" s="145">
        <v>56.25</v>
      </c>
      <c r="I360" s="144" t="s">
        <v>456</v>
      </c>
    </row>
    <row r="361" spans="2:9" ht="18" x14ac:dyDescent="0.35">
      <c r="B361" s="148">
        <v>4</v>
      </c>
      <c r="C361" s="156" t="s">
        <v>23</v>
      </c>
      <c r="D361" s="171">
        <v>6.75</v>
      </c>
      <c r="E361" s="171">
        <v>4</v>
      </c>
      <c r="F361" s="171">
        <v>4</v>
      </c>
      <c r="G361" s="171">
        <v>40.5</v>
      </c>
      <c r="H361" s="145">
        <v>55.25</v>
      </c>
      <c r="I361" s="144" t="s">
        <v>456</v>
      </c>
    </row>
    <row r="362" spans="2:9" ht="18" x14ac:dyDescent="0.35">
      <c r="B362" s="148">
        <v>5</v>
      </c>
      <c r="C362" s="156" t="s">
        <v>26</v>
      </c>
      <c r="D362" s="171">
        <v>6.75</v>
      </c>
      <c r="E362" s="171">
        <v>4</v>
      </c>
      <c r="F362" s="171">
        <v>4</v>
      </c>
      <c r="G362" s="171">
        <v>54.5</v>
      </c>
      <c r="H362" s="145">
        <v>69.25</v>
      </c>
      <c r="I362" s="144" t="s">
        <v>469</v>
      </c>
    </row>
    <row r="363" spans="2:9" ht="18" x14ac:dyDescent="0.35">
      <c r="B363" s="148">
        <v>6</v>
      </c>
      <c r="C363" s="178" t="s">
        <v>485</v>
      </c>
      <c r="D363" s="171"/>
      <c r="E363" s="171"/>
      <c r="F363" s="171"/>
      <c r="G363" s="171">
        <v>34.5</v>
      </c>
      <c r="H363" s="145">
        <v>34.5</v>
      </c>
      <c r="I363" s="144"/>
    </row>
    <row r="364" spans="2:9" ht="18" x14ac:dyDescent="0.35">
      <c r="B364" s="148">
        <v>7</v>
      </c>
      <c r="C364" s="156" t="s">
        <v>21</v>
      </c>
      <c r="D364" s="13"/>
      <c r="E364" s="13"/>
      <c r="F364" s="13"/>
      <c r="G364" s="232">
        <v>22</v>
      </c>
      <c r="H364" s="145"/>
      <c r="I364" s="144"/>
    </row>
    <row r="365" spans="2:9" ht="18" x14ac:dyDescent="0.35">
      <c r="B365" s="148">
        <v>8</v>
      </c>
      <c r="C365" s="156" t="s">
        <v>22</v>
      </c>
      <c r="D365" s="14"/>
      <c r="E365" s="14"/>
      <c r="F365" s="14"/>
      <c r="G365" s="232">
        <v>32.5</v>
      </c>
      <c r="H365" s="145"/>
      <c r="I365" s="144"/>
    </row>
    <row r="366" spans="2:9" ht="18" x14ac:dyDescent="0.35">
      <c r="B366" s="148">
        <v>9</v>
      </c>
      <c r="C366" s="156" t="s">
        <v>34</v>
      </c>
      <c r="D366" s="14"/>
      <c r="E366" s="14"/>
      <c r="F366" s="14"/>
      <c r="G366" s="232">
        <v>31.5</v>
      </c>
      <c r="H366" s="145"/>
      <c r="I366" s="144"/>
    </row>
    <row r="367" spans="2:9" ht="18" x14ac:dyDescent="0.35">
      <c r="B367" s="2" t="s">
        <v>10</v>
      </c>
      <c r="C367" s="3"/>
      <c r="D367" s="5"/>
      <c r="E367" s="5"/>
      <c r="F367" s="5"/>
      <c r="G367" s="16"/>
      <c r="H367" s="145">
        <f>SUM(H358:H363)</f>
        <v>361.25</v>
      </c>
      <c r="I367" s="146"/>
    </row>
    <row r="368" spans="2:9" ht="18" x14ac:dyDescent="0.35">
      <c r="B368" s="2" t="s">
        <v>15</v>
      </c>
      <c r="C368" s="3"/>
      <c r="D368" s="5"/>
      <c r="E368" s="5"/>
      <c r="F368" s="5"/>
      <c r="G368" s="16"/>
      <c r="H368" s="183">
        <f>H367/5.5</f>
        <v>65.681818181818187</v>
      </c>
      <c r="I368" s="146" t="str">
        <f t="shared" ref="I368" si="16">IF(H368&gt;=91,"A1",IF(H368&gt;=81,"A2",IF(H368&gt;=71,"B1",IF(H368&gt;=61,"B2",IF(H368&gt;=51,"C1",IF(H368&gt;=41,"C2",IF(H368&gt;=33,"D","E")))))))</f>
        <v>B2</v>
      </c>
    </row>
    <row r="369" spans="2:9" ht="23.45" customHeight="1" x14ac:dyDescent="0.35">
      <c r="B369" s="497" t="s">
        <v>59</v>
      </c>
      <c r="C369" s="498"/>
      <c r="D369" s="498"/>
      <c r="E369" s="498"/>
      <c r="F369" s="498"/>
      <c r="G369" s="498"/>
      <c r="H369" s="498"/>
      <c r="I369" s="499"/>
    </row>
    <row r="370" spans="2:9" ht="18" x14ac:dyDescent="0.35">
      <c r="B370" s="500" t="s">
        <v>437</v>
      </c>
      <c r="C370" s="501"/>
      <c r="D370" s="501"/>
      <c r="E370" s="501"/>
      <c r="F370" s="501"/>
      <c r="G370" s="501"/>
      <c r="H370" s="501"/>
      <c r="I370" s="502"/>
    </row>
    <row r="371" spans="2:9" ht="18" x14ac:dyDescent="0.35">
      <c r="B371" s="483" t="s">
        <v>438</v>
      </c>
      <c r="C371" s="484"/>
      <c r="D371" s="484"/>
      <c r="E371" s="484"/>
      <c r="F371" s="484"/>
      <c r="G371" s="484"/>
      <c r="H371" s="484"/>
      <c r="I371" s="486"/>
    </row>
    <row r="372" spans="2:9" ht="18" x14ac:dyDescent="0.35">
      <c r="B372" s="483" t="s">
        <v>439</v>
      </c>
      <c r="C372" s="484"/>
      <c r="D372" s="484"/>
      <c r="E372" s="503"/>
      <c r="F372" s="484"/>
      <c r="G372" s="504"/>
      <c r="H372" s="487" t="s">
        <v>440</v>
      </c>
      <c r="I372" s="505"/>
    </row>
    <row r="373" spans="2:9" ht="18" x14ac:dyDescent="0.35">
      <c r="B373" s="161" t="s">
        <v>441</v>
      </c>
      <c r="C373" s="156"/>
      <c r="D373" s="157"/>
      <c r="E373" s="162"/>
      <c r="F373" s="162"/>
      <c r="G373" s="163"/>
      <c r="H373" s="182" t="s">
        <v>462</v>
      </c>
      <c r="I373" s="163"/>
    </row>
    <row r="374" spans="2:9" ht="18" x14ac:dyDescent="0.35">
      <c r="B374" s="483" t="s">
        <v>442</v>
      </c>
      <c r="C374" s="484"/>
      <c r="D374" s="484"/>
      <c r="E374" s="491"/>
      <c r="F374" s="484"/>
      <c r="G374" s="492"/>
      <c r="H374" s="160"/>
      <c r="I374" s="164"/>
    </row>
    <row r="375" spans="2:9" ht="18" x14ac:dyDescent="0.35">
      <c r="B375" s="483" t="s">
        <v>439</v>
      </c>
      <c r="C375" s="484"/>
      <c r="D375" s="484"/>
      <c r="E375" s="484"/>
      <c r="F375" s="484"/>
      <c r="G375" s="493"/>
      <c r="H375" s="487" t="s">
        <v>440</v>
      </c>
      <c r="I375" s="494"/>
    </row>
    <row r="376" spans="2:9" ht="18" x14ac:dyDescent="0.35">
      <c r="B376" s="481" t="s">
        <v>443</v>
      </c>
      <c r="C376" s="482"/>
      <c r="D376" s="482"/>
      <c r="E376" s="482"/>
      <c r="F376" s="482"/>
      <c r="G376" s="495"/>
      <c r="H376" s="160" t="s">
        <v>462</v>
      </c>
      <c r="I376" s="159"/>
    </row>
    <row r="377" spans="2:9" ht="18" x14ac:dyDescent="0.35">
      <c r="B377" s="481" t="s">
        <v>444</v>
      </c>
      <c r="C377" s="482"/>
      <c r="D377" s="482"/>
      <c r="E377" s="482"/>
      <c r="F377" s="482"/>
      <c r="G377" s="482"/>
      <c r="H377" s="181" t="s">
        <v>457</v>
      </c>
      <c r="I377" s="165"/>
    </row>
    <row r="378" spans="2:9" ht="18" x14ac:dyDescent="0.35">
      <c r="B378" s="481" t="s">
        <v>445</v>
      </c>
      <c r="C378" s="482"/>
      <c r="D378" s="482"/>
      <c r="E378" s="482"/>
      <c r="F378" s="482"/>
      <c r="G378" s="482"/>
      <c r="H378" s="181" t="s">
        <v>457</v>
      </c>
      <c r="I378" s="163"/>
    </row>
    <row r="379" spans="2:9" ht="18" x14ac:dyDescent="0.35">
      <c r="B379" s="483" t="s">
        <v>446</v>
      </c>
      <c r="C379" s="484"/>
      <c r="D379" s="484"/>
      <c r="E379" s="484"/>
      <c r="F379" s="484"/>
      <c r="G379" s="484"/>
      <c r="H379" s="484"/>
      <c r="I379" s="485"/>
    </row>
    <row r="380" spans="2:9" ht="18" x14ac:dyDescent="0.35">
      <c r="B380" s="483" t="s">
        <v>439</v>
      </c>
      <c r="C380" s="484"/>
      <c r="D380" s="484"/>
      <c r="E380" s="484"/>
      <c r="F380" s="484"/>
      <c r="G380" s="484"/>
      <c r="H380" s="484"/>
      <c r="I380" s="486"/>
    </row>
    <row r="381" spans="2:9" ht="18" x14ac:dyDescent="0.35">
      <c r="B381" s="161" t="s">
        <v>447</v>
      </c>
      <c r="C381" s="487" t="s">
        <v>494</v>
      </c>
      <c r="D381" s="484"/>
      <c r="E381" s="484"/>
      <c r="F381" s="484"/>
      <c r="G381" s="484"/>
      <c r="H381" s="484"/>
      <c r="I381" s="486"/>
    </row>
    <row r="382" spans="2:9" ht="18" x14ac:dyDescent="0.35">
      <c r="B382" s="2" t="s">
        <v>448</v>
      </c>
      <c r="C382" s="523"/>
      <c r="D382" s="524"/>
      <c r="E382" s="524"/>
      <c r="F382" s="524"/>
      <c r="G382" s="524"/>
      <c r="H382" s="524"/>
      <c r="I382" s="525"/>
    </row>
    <row r="383" spans="2:9" ht="18" x14ac:dyDescent="0.35">
      <c r="B383" s="479" t="s">
        <v>449</v>
      </c>
      <c r="C383" s="437"/>
      <c r="D383" s="437"/>
      <c r="E383" s="437"/>
      <c r="F383" s="166"/>
      <c r="G383" s="167"/>
      <c r="H383" s="147" t="s">
        <v>450</v>
      </c>
      <c r="I383" s="168"/>
    </row>
    <row r="384" spans="2:9" ht="18" x14ac:dyDescent="0.35">
      <c r="B384" s="148" t="s">
        <v>451</v>
      </c>
      <c r="C384" s="147" t="s">
        <v>20</v>
      </c>
      <c r="D384" s="147" t="s">
        <v>451</v>
      </c>
      <c r="E384" s="147" t="s">
        <v>20</v>
      </c>
      <c r="F384" s="169"/>
      <c r="G384" s="437" t="s">
        <v>452</v>
      </c>
      <c r="H384" s="437"/>
      <c r="I384" s="170" t="s">
        <v>20</v>
      </c>
    </row>
    <row r="385" spans="2:10" ht="18" x14ac:dyDescent="0.35">
      <c r="B385" s="1" t="s">
        <v>453</v>
      </c>
      <c r="C385" s="171" t="s">
        <v>454</v>
      </c>
      <c r="D385" s="171" t="s">
        <v>455</v>
      </c>
      <c r="E385" s="171" t="s">
        <v>456</v>
      </c>
      <c r="F385" s="169"/>
      <c r="G385" s="480">
        <v>3</v>
      </c>
      <c r="H385" s="480"/>
      <c r="I385" s="172" t="s">
        <v>457</v>
      </c>
    </row>
    <row r="386" spans="2:10" ht="18" x14ac:dyDescent="0.35">
      <c r="B386" s="1" t="s">
        <v>458</v>
      </c>
      <c r="C386" s="171" t="s">
        <v>459</v>
      </c>
      <c r="D386" s="171" t="s">
        <v>460</v>
      </c>
      <c r="E386" s="171" t="s">
        <v>461</v>
      </c>
      <c r="F386" s="169"/>
      <c r="G386" s="480">
        <v>2</v>
      </c>
      <c r="H386" s="480"/>
      <c r="I386" s="172" t="s">
        <v>462</v>
      </c>
    </row>
    <row r="387" spans="2:10" ht="18" x14ac:dyDescent="0.35">
      <c r="B387" s="1" t="s">
        <v>463</v>
      </c>
      <c r="C387" s="171" t="s">
        <v>464</v>
      </c>
      <c r="D387" s="171" t="s">
        <v>465</v>
      </c>
      <c r="E387" s="171" t="s">
        <v>466</v>
      </c>
      <c r="F387" s="169"/>
      <c r="G387" s="480">
        <v>1</v>
      </c>
      <c r="H387" s="480"/>
      <c r="I387" s="172" t="s">
        <v>467</v>
      </c>
    </row>
    <row r="388" spans="2:10" ht="18" x14ac:dyDescent="0.35">
      <c r="B388" s="1" t="s">
        <v>468</v>
      </c>
      <c r="C388" s="171" t="s">
        <v>469</v>
      </c>
      <c r="D388" s="171" t="s">
        <v>470</v>
      </c>
      <c r="E388" s="171" t="s">
        <v>471</v>
      </c>
      <c r="F388" s="173"/>
      <c r="G388" s="471"/>
      <c r="H388" s="472"/>
      <c r="I388" s="174"/>
    </row>
    <row r="389" spans="2:10" ht="45.6" customHeight="1" thickBot="1" x14ac:dyDescent="0.4">
      <c r="B389" s="473" t="s">
        <v>486</v>
      </c>
      <c r="C389" s="474"/>
      <c r="D389" s="475" t="s">
        <v>33</v>
      </c>
      <c r="E389" s="476"/>
      <c r="F389" s="476"/>
      <c r="G389" s="476"/>
      <c r="H389" s="475" t="s">
        <v>17</v>
      </c>
      <c r="I389" s="477"/>
    </row>
    <row r="392" spans="2:10" ht="18.600000000000001" thickBot="1" x14ac:dyDescent="0.4"/>
    <row r="393" spans="2:10" ht="18" x14ac:dyDescent="0.35">
      <c r="B393" s="520" t="s">
        <v>0</v>
      </c>
      <c r="C393" s="521"/>
      <c r="D393" s="521"/>
      <c r="E393" s="521"/>
      <c r="F393" s="521"/>
      <c r="G393" s="521"/>
      <c r="H393" s="521"/>
      <c r="I393" s="522"/>
    </row>
    <row r="394" spans="2:10" ht="18" x14ac:dyDescent="0.35">
      <c r="B394" s="517" t="s">
        <v>1</v>
      </c>
      <c r="C394" s="518"/>
      <c r="D394" s="518"/>
      <c r="E394" s="518"/>
      <c r="F394" s="518"/>
      <c r="G394" s="518"/>
      <c r="H394" s="518"/>
      <c r="I394" s="494"/>
    </row>
    <row r="395" spans="2:10" ht="18" x14ac:dyDescent="0.35">
      <c r="B395" s="517" t="s">
        <v>2</v>
      </c>
      <c r="C395" s="518"/>
      <c r="D395" s="518"/>
      <c r="E395" s="518"/>
      <c r="F395" s="518"/>
      <c r="G395" s="518"/>
      <c r="H395" s="518"/>
      <c r="I395" s="494"/>
    </row>
    <row r="396" spans="2:10" ht="18" x14ac:dyDescent="0.35">
      <c r="B396" s="517" t="s">
        <v>24</v>
      </c>
      <c r="C396" s="518"/>
      <c r="D396" s="518"/>
      <c r="E396" s="518"/>
      <c r="F396" s="518"/>
      <c r="G396" s="518"/>
      <c r="H396" s="518"/>
      <c r="I396" s="494"/>
    </row>
    <row r="397" spans="2:10" ht="18" x14ac:dyDescent="0.35">
      <c r="B397" s="517" t="s">
        <v>58</v>
      </c>
      <c r="C397" s="518"/>
      <c r="D397" s="518"/>
      <c r="E397" s="518"/>
      <c r="F397" s="518"/>
      <c r="G397" s="518"/>
      <c r="H397" s="518"/>
      <c r="I397" s="494"/>
    </row>
    <row r="398" spans="2:10" ht="18" x14ac:dyDescent="0.35">
      <c r="B398" s="3" t="s">
        <v>3</v>
      </c>
      <c r="C398" s="234"/>
      <c r="D398" s="496" t="s">
        <v>399</v>
      </c>
      <c r="E398" s="495"/>
      <c r="F398" s="3"/>
      <c r="G398" s="147"/>
      <c r="H398" s="147"/>
      <c r="I398" s="147"/>
    </row>
    <row r="399" spans="2:10" ht="18" x14ac:dyDescent="0.35">
      <c r="B399" s="3" t="s">
        <v>4</v>
      </c>
      <c r="C399" s="234"/>
      <c r="D399" s="496" t="s">
        <v>202</v>
      </c>
      <c r="E399" s="495"/>
      <c r="F399" s="3"/>
      <c r="G399" s="156" t="s">
        <v>25</v>
      </c>
      <c r="H399" s="156"/>
      <c r="I399" s="478">
        <v>9</v>
      </c>
      <c r="J399" s="478"/>
    </row>
    <row r="400" spans="2:10" ht="18" x14ac:dyDescent="0.35">
      <c r="B400" s="3" t="s">
        <v>5</v>
      </c>
      <c r="C400" s="234"/>
      <c r="D400" s="157" t="s">
        <v>203</v>
      </c>
      <c r="E400" s="185"/>
      <c r="F400" s="147"/>
      <c r="G400" s="3"/>
      <c r="H400" s="3"/>
      <c r="I400" s="147"/>
      <c r="J400" s="147"/>
    </row>
    <row r="401" spans="2:10" ht="18" x14ac:dyDescent="0.35">
      <c r="B401" s="3" t="s">
        <v>18</v>
      </c>
      <c r="C401" s="3"/>
      <c r="D401" s="157" t="s">
        <v>206</v>
      </c>
      <c r="E401" s="185"/>
      <c r="F401" s="3"/>
      <c r="G401" s="3" t="s">
        <v>32</v>
      </c>
      <c r="H401" s="3"/>
      <c r="I401" s="147" t="s">
        <v>483</v>
      </c>
      <c r="J401" s="147"/>
    </row>
    <row r="402" spans="2:10" ht="18" x14ac:dyDescent="0.35">
      <c r="B402" s="479" t="s">
        <v>6</v>
      </c>
      <c r="C402" s="437"/>
      <c r="D402" s="437"/>
      <c r="E402" s="437"/>
      <c r="F402" s="437"/>
      <c r="G402" s="437"/>
      <c r="H402" s="437"/>
      <c r="I402" s="519"/>
    </row>
    <row r="403" spans="2:10" ht="18" x14ac:dyDescent="0.35">
      <c r="B403" s="483" t="s">
        <v>7</v>
      </c>
      <c r="C403" s="484"/>
      <c r="D403" s="484"/>
      <c r="E403" s="484"/>
      <c r="F403" s="484"/>
      <c r="G403" s="484"/>
      <c r="H403" s="484"/>
      <c r="I403" s="486"/>
    </row>
    <row r="404" spans="2:10" x14ac:dyDescent="0.3">
      <c r="B404" s="506" t="s">
        <v>8</v>
      </c>
      <c r="C404" s="507" t="s">
        <v>9</v>
      </c>
      <c r="D404" s="508" t="s">
        <v>28</v>
      </c>
      <c r="E404" s="508" t="s">
        <v>27</v>
      </c>
      <c r="F404" s="508" t="s">
        <v>29</v>
      </c>
      <c r="G404" s="511" t="s">
        <v>30</v>
      </c>
      <c r="H404" s="508" t="s">
        <v>31</v>
      </c>
      <c r="I404" s="514" t="s">
        <v>20</v>
      </c>
    </row>
    <row r="405" spans="2:10" x14ac:dyDescent="0.3">
      <c r="B405" s="506"/>
      <c r="C405" s="507"/>
      <c r="D405" s="509"/>
      <c r="E405" s="509"/>
      <c r="F405" s="509"/>
      <c r="G405" s="512"/>
      <c r="H405" s="509"/>
      <c r="I405" s="515"/>
    </row>
    <row r="406" spans="2:10" x14ac:dyDescent="0.3">
      <c r="B406" s="506"/>
      <c r="C406" s="507"/>
      <c r="D406" s="510"/>
      <c r="E406" s="510"/>
      <c r="F406" s="510"/>
      <c r="G406" s="513"/>
      <c r="H406" s="510"/>
      <c r="I406" s="516"/>
    </row>
    <row r="407" spans="2:10" ht="18" x14ac:dyDescent="0.35">
      <c r="B407" s="148">
        <v>1</v>
      </c>
      <c r="C407" s="156" t="s">
        <v>11</v>
      </c>
      <c r="D407" s="227">
        <v>4.75</v>
      </c>
      <c r="E407" s="171">
        <v>4</v>
      </c>
      <c r="F407" s="171">
        <v>4</v>
      </c>
      <c r="G407" s="227">
        <v>57</v>
      </c>
      <c r="H407" s="145">
        <v>69.75</v>
      </c>
      <c r="I407" s="144" t="s">
        <v>469</v>
      </c>
    </row>
    <row r="408" spans="2:10" ht="18" x14ac:dyDescent="0.35">
      <c r="B408" s="148">
        <v>2</v>
      </c>
      <c r="C408" s="156" t="s">
        <v>12</v>
      </c>
      <c r="D408" s="184">
        <v>5.5</v>
      </c>
      <c r="E408" s="171">
        <v>4</v>
      </c>
      <c r="F408" s="171">
        <v>4</v>
      </c>
      <c r="G408" s="171">
        <v>47</v>
      </c>
      <c r="H408" s="145">
        <v>60.5</v>
      </c>
      <c r="I408" s="144" t="s">
        <v>456</v>
      </c>
    </row>
    <row r="409" spans="2:10" ht="18" x14ac:dyDescent="0.35">
      <c r="B409" s="148">
        <v>3</v>
      </c>
      <c r="C409" s="156" t="s">
        <v>13</v>
      </c>
      <c r="D409" s="171">
        <v>3.5</v>
      </c>
      <c r="E409" s="171">
        <v>3</v>
      </c>
      <c r="F409" s="171">
        <v>3.5</v>
      </c>
      <c r="G409" s="171">
        <v>35</v>
      </c>
      <c r="H409" s="145">
        <v>45</v>
      </c>
      <c r="I409" s="144" t="s">
        <v>461</v>
      </c>
    </row>
    <row r="410" spans="2:10" ht="18" x14ac:dyDescent="0.35">
      <c r="B410" s="148">
        <v>4</v>
      </c>
      <c r="C410" s="156" t="s">
        <v>23</v>
      </c>
      <c r="D410" s="171">
        <v>5.25</v>
      </c>
      <c r="E410" s="171">
        <v>3</v>
      </c>
      <c r="F410" s="171">
        <v>3</v>
      </c>
      <c r="G410" s="171">
        <v>31</v>
      </c>
      <c r="H410" s="145">
        <v>42.25</v>
      </c>
      <c r="I410" s="144" t="s">
        <v>461</v>
      </c>
    </row>
    <row r="411" spans="2:10" ht="18" x14ac:dyDescent="0.35">
      <c r="B411" s="148">
        <v>5</v>
      </c>
      <c r="C411" s="156" t="s">
        <v>26</v>
      </c>
      <c r="D411" s="171">
        <v>3.75</v>
      </c>
      <c r="E411" s="171">
        <v>3</v>
      </c>
      <c r="F411" s="171">
        <v>3</v>
      </c>
      <c r="G411" s="171">
        <v>28.5</v>
      </c>
      <c r="H411" s="145">
        <v>38.25</v>
      </c>
      <c r="I411" s="144" t="s">
        <v>466</v>
      </c>
    </row>
    <row r="412" spans="2:10" ht="18" x14ac:dyDescent="0.35">
      <c r="B412" s="148">
        <v>6</v>
      </c>
      <c r="C412" s="178" t="s">
        <v>490</v>
      </c>
      <c r="D412" s="171"/>
      <c r="E412" s="171"/>
      <c r="F412" s="171"/>
      <c r="G412" s="171">
        <v>30.5</v>
      </c>
      <c r="H412" s="145">
        <v>30.5</v>
      </c>
      <c r="I412" s="144"/>
    </row>
    <row r="413" spans="2:10" ht="18" x14ac:dyDescent="0.35">
      <c r="B413" s="148">
        <v>7</v>
      </c>
      <c r="C413" s="156" t="s">
        <v>21</v>
      </c>
      <c r="D413" s="13"/>
      <c r="E413" s="13"/>
      <c r="F413" s="13"/>
      <c r="G413" s="232">
        <v>8.5</v>
      </c>
      <c r="H413" s="145"/>
      <c r="I413" s="144"/>
    </row>
    <row r="414" spans="2:10" ht="18" x14ac:dyDescent="0.35">
      <c r="B414" s="148">
        <v>8</v>
      </c>
      <c r="C414" s="156" t="s">
        <v>22</v>
      </c>
      <c r="D414" s="14"/>
      <c r="E414" s="14"/>
      <c r="F414" s="14"/>
      <c r="G414" s="232">
        <v>26.5</v>
      </c>
      <c r="H414" s="145"/>
      <c r="I414" s="144"/>
    </row>
    <row r="415" spans="2:10" ht="18" x14ac:dyDescent="0.35">
      <c r="B415" s="148">
        <v>9</v>
      </c>
      <c r="C415" s="156" t="s">
        <v>34</v>
      </c>
      <c r="D415" s="14"/>
      <c r="E415" s="14"/>
      <c r="F415" s="14"/>
      <c r="G415" s="232">
        <v>11</v>
      </c>
      <c r="H415" s="145"/>
      <c r="I415" s="144"/>
    </row>
    <row r="416" spans="2:10" ht="18" x14ac:dyDescent="0.35">
      <c r="B416" s="2" t="s">
        <v>10</v>
      </c>
      <c r="C416" s="3"/>
      <c r="D416" s="5"/>
      <c r="E416" s="5"/>
      <c r="F416" s="5"/>
      <c r="G416" s="16"/>
      <c r="H416" s="145">
        <f>SUM(H407:H412)</f>
        <v>286.25</v>
      </c>
      <c r="I416" s="146"/>
    </row>
    <row r="417" spans="2:9" ht="18" x14ac:dyDescent="0.35">
      <c r="B417" s="2" t="s">
        <v>15</v>
      </c>
      <c r="C417" s="3"/>
      <c r="D417" s="5"/>
      <c r="E417" s="5"/>
      <c r="F417" s="5"/>
      <c r="G417" s="16"/>
      <c r="H417" s="183">
        <f>H416/5.5</f>
        <v>52.045454545454547</v>
      </c>
      <c r="I417" s="146" t="str">
        <f t="shared" ref="I417" si="17">IF(H417&gt;=91,"A1",IF(H417&gt;=81,"A2",IF(H417&gt;=71,"B1",IF(H417&gt;=61,"B2",IF(H417&gt;=51,"C1",IF(H417&gt;=41,"C2",IF(H417&gt;=33,"D","E")))))))</f>
        <v>C1</v>
      </c>
    </row>
    <row r="418" spans="2:9" ht="22.9" customHeight="1" x14ac:dyDescent="0.35">
      <c r="B418" s="497" t="s">
        <v>59</v>
      </c>
      <c r="C418" s="498"/>
      <c r="D418" s="498"/>
      <c r="E418" s="498"/>
      <c r="F418" s="498"/>
      <c r="G418" s="498"/>
      <c r="H418" s="498"/>
      <c r="I418" s="499"/>
    </row>
    <row r="419" spans="2:9" ht="18" x14ac:dyDescent="0.35">
      <c r="B419" s="500" t="s">
        <v>437</v>
      </c>
      <c r="C419" s="501"/>
      <c r="D419" s="501"/>
      <c r="E419" s="501"/>
      <c r="F419" s="501"/>
      <c r="G419" s="501"/>
      <c r="H419" s="501"/>
      <c r="I419" s="502"/>
    </row>
    <row r="420" spans="2:9" ht="18" x14ac:dyDescent="0.35">
      <c r="B420" s="483" t="s">
        <v>438</v>
      </c>
      <c r="C420" s="484"/>
      <c r="D420" s="484"/>
      <c r="E420" s="484"/>
      <c r="F420" s="484"/>
      <c r="G420" s="484"/>
      <c r="H420" s="484"/>
      <c r="I420" s="486"/>
    </row>
    <row r="421" spans="2:9" ht="18" x14ac:dyDescent="0.35">
      <c r="B421" s="483" t="s">
        <v>439</v>
      </c>
      <c r="C421" s="484"/>
      <c r="D421" s="484"/>
      <c r="E421" s="503"/>
      <c r="F421" s="484"/>
      <c r="G421" s="504"/>
      <c r="H421" s="487" t="s">
        <v>440</v>
      </c>
      <c r="I421" s="505"/>
    </row>
    <row r="422" spans="2:9" ht="18" x14ac:dyDescent="0.35">
      <c r="B422" s="161" t="s">
        <v>441</v>
      </c>
      <c r="C422" s="156"/>
      <c r="D422" s="157"/>
      <c r="E422" s="162"/>
      <c r="F422" s="162"/>
      <c r="G422" s="163"/>
      <c r="H422" s="182" t="s">
        <v>462</v>
      </c>
      <c r="I422" s="163"/>
    </row>
    <row r="423" spans="2:9" ht="18" x14ac:dyDescent="0.35">
      <c r="B423" s="483" t="s">
        <v>442</v>
      </c>
      <c r="C423" s="484"/>
      <c r="D423" s="484"/>
      <c r="E423" s="491"/>
      <c r="F423" s="484"/>
      <c r="G423" s="492"/>
      <c r="H423" s="160"/>
      <c r="I423" s="164"/>
    </row>
    <row r="424" spans="2:9" ht="18" x14ac:dyDescent="0.35">
      <c r="B424" s="483" t="s">
        <v>439</v>
      </c>
      <c r="C424" s="484"/>
      <c r="D424" s="484"/>
      <c r="E424" s="484"/>
      <c r="F424" s="484"/>
      <c r="G424" s="493"/>
      <c r="H424" s="487" t="s">
        <v>440</v>
      </c>
      <c r="I424" s="494"/>
    </row>
    <row r="425" spans="2:9" ht="18" x14ac:dyDescent="0.35">
      <c r="B425" s="481" t="s">
        <v>443</v>
      </c>
      <c r="C425" s="482"/>
      <c r="D425" s="482"/>
      <c r="E425" s="482"/>
      <c r="F425" s="482"/>
      <c r="G425" s="495"/>
      <c r="H425" s="160" t="s">
        <v>457</v>
      </c>
      <c r="I425" s="159"/>
    </row>
    <row r="426" spans="2:9" ht="18" x14ac:dyDescent="0.35">
      <c r="B426" s="481" t="s">
        <v>444</v>
      </c>
      <c r="C426" s="482"/>
      <c r="D426" s="482"/>
      <c r="E426" s="482"/>
      <c r="F426" s="482"/>
      <c r="G426" s="482"/>
      <c r="H426" s="181" t="s">
        <v>457</v>
      </c>
      <c r="I426" s="165"/>
    </row>
    <row r="427" spans="2:9" ht="18" x14ac:dyDescent="0.35">
      <c r="B427" s="481" t="s">
        <v>445</v>
      </c>
      <c r="C427" s="482"/>
      <c r="D427" s="482"/>
      <c r="E427" s="482"/>
      <c r="F427" s="482"/>
      <c r="G427" s="482"/>
      <c r="H427" s="181" t="s">
        <v>457</v>
      </c>
      <c r="I427" s="163"/>
    </row>
    <row r="428" spans="2:9" ht="18" x14ac:dyDescent="0.35">
      <c r="B428" s="483" t="s">
        <v>446</v>
      </c>
      <c r="C428" s="484"/>
      <c r="D428" s="484"/>
      <c r="E428" s="484"/>
      <c r="F428" s="484"/>
      <c r="G428" s="484"/>
      <c r="H428" s="484"/>
      <c r="I428" s="485"/>
    </row>
    <row r="429" spans="2:9" ht="18" x14ac:dyDescent="0.35">
      <c r="B429" s="483" t="s">
        <v>439</v>
      </c>
      <c r="C429" s="484"/>
      <c r="D429" s="484"/>
      <c r="E429" s="484"/>
      <c r="F429" s="484"/>
      <c r="G429" s="484"/>
      <c r="H429" s="484"/>
      <c r="I429" s="486"/>
    </row>
    <row r="430" spans="2:9" ht="18" x14ac:dyDescent="0.35">
      <c r="B430" s="161" t="s">
        <v>447</v>
      </c>
      <c r="C430" s="487" t="s">
        <v>495</v>
      </c>
      <c r="D430" s="484"/>
      <c r="E430" s="484"/>
      <c r="F430" s="484"/>
      <c r="G430" s="484"/>
      <c r="H430" s="484"/>
      <c r="I430" s="486"/>
    </row>
    <row r="431" spans="2:9" ht="18" x14ac:dyDescent="0.35">
      <c r="B431" s="2" t="s">
        <v>448</v>
      </c>
      <c r="C431" s="523"/>
      <c r="D431" s="524"/>
      <c r="E431" s="524"/>
      <c r="F431" s="524"/>
      <c r="G431" s="524"/>
      <c r="H431" s="524"/>
      <c r="I431" s="525"/>
    </row>
    <row r="432" spans="2:9" ht="18" x14ac:dyDescent="0.35">
      <c r="B432" s="479" t="s">
        <v>449</v>
      </c>
      <c r="C432" s="437"/>
      <c r="D432" s="437"/>
      <c r="E432" s="437"/>
      <c r="F432" s="166"/>
      <c r="G432" s="167"/>
      <c r="H432" s="147" t="s">
        <v>450</v>
      </c>
      <c r="I432" s="168"/>
    </row>
    <row r="433" spans="2:10" ht="18" x14ac:dyDescent="0.35">
      <c r="B433" s="148" t="s">
        <v>451</v>
      </c>
      <c r="C433" s="147" t="s">
        <v>20</v>
      </c>
      <c r="D433" s="147" t="s">
        <v>451</v>
      </c>
      <c r="E433" s="147" t="s">
        <v>20</v>
      </c>
      <c r="F433" s="169"/>
      <c r="G433" s="437" t="s">
        <v>452</v>
      </c>
      <c r="H433" s="437"/>
      <c r="I433" s="170" t="s">
        <v>20</v>
      </c>
    </row>
    <row r="434" spans="2:10" ht="18" x14ac:dyDescent="0.35">
      <c r="B434" s="1" t="s">
        <v>453</v>
      </c>
      <c r="C434" s="171" t="s">
        <v>454</v>
      </c>
      <c r="D434" s="171" t="s">
        <v>455</v>
      </c>
      <c r="E434" s="171" t="s">
        <v>456</v>
      </c>
      <c r="F434" s="169"/>
      <c r="G434" s="480">
        <v>3</v>
      </c>
      <c r="H434" s="480"/>
      <c r="I434" s="172" t="s">
        <v>457</v>
      </c>
    </row>
    <row r="435" spans="2:10" ht="18" x14ac:dyDescent="0.35">
      <c r="B435" s="1" t="s">
        <v>458</v>
      </c>
      <c r="C435" s="171" t="s">
        <v>459</v>
      </c>
      <c r="D435" s="171" t="s">
        <v>460</v>
      </c>
      <c r="E435" s="171" t="s">
        <v>461</v>
      </c>
      <c r="F435" s="169"/>
      <c r="G435" s="480">
        <v>2</v>
      </c>
      <c r="H435" s="480"/>
      <c r="I435" s="172" t="s">
        <v>462</v>
      </c>
    </row>
    <row r="436" spans="2:10" ht="18" x14ac:dyDescent="0.35">
      <c r="B436" s="1" t="s">
        <v>463</v>
      </c>
      <c r="C436" s="171" t="s">
        <v>464</v>
      </c>
      <c r="D436" s="171" t="s">
        <v>465</v>
      </c>
      <c r="E436" s="171" t="s">
        <v>466</v>
      </c>
      <c r="F436" s="169"/>
      <c r="G436" s="480">
        <v>1</v>
      </c>
      <c r="H436" s="480"/>
      <c r="I436" s="172" t="s">
        <v>467</v>
      </c>
    </row>
    <row r="437" spans="2:10" ht="18" x14ac:dyDescent="0.35">
      <c r="B437" s="1" t="s">
        <v>468</v>
      </c>
      <c r="C437" s="171" t="s">
        <v>469</v>
      </c>
      <c r="D437" s="171" t="s">
        <v>470</v>
      </c>
      <c r="E437" s="171" t="s">
        <v>471</v>
      </c>
      <c r="F437" s="173"/>
      <c r="G437" s="471"/>
      <c r="H437" s="472"/>
      <c r="I437" s="174"/>
    </row>
    <row r="438" spans="2:10" ht="45" customHeight="1" thickBot="1" x14ac:dyDescent="0.4">
      <c r="B438" s="473" t="s">
        <v>486</v>
      </c>
      <c r="C438" s="474"/>
      <c r="D438" s="475" t="s">
        <v>33</v>
      </c>
      <c r="E438" s="476"/>
      <c r="F438" s="476"/>
      <c r="G438" s="476"/>
      <c r="H438" s="475" t="s">
        <v>17</v>
      </c>
      <c r="I438" s="477"/>
    </row>
    <row r="440" spans="2:10" ht="26.45" customHeight="1" x14ac:dyDescent="0.35"/>
    <row r="441" spans="2:10" ht="18.600000000000001" thickBot="1" x14ac:dyDescent="0.4"/>
    <row r="442" spans="2:10" ht="18" x14ac:dyDescent="0.35">
      <c r="B442" s="520" t="s">
        <v>0</v>
      </c>
      <c r="C442" s="521"/>
      <c r="D442" s="521"/>
      <c r="E442" s="521"/>
      <c r="F442" s="521"/>
      <c r="G442" s="521"/>
      <c r="H442" s="521"/>
      <c r="I442" s="522"/>
    </row>
    <row r="443" spans="2:10" ht="18" x14ac:dyDescent="0.35">
      <c r="B443" s="517" t="s">
        <v>1</v>
      </c>
      <c r="C443" s="518"/>
      <c r="D443" s="518"/>
      <c r="E443" s="518"/>
      <c r="F443" s="518"/>
      <c r="G443" s="518"/>
      <c r="H443" s="518"/>
      <c r="I443" s="494"/>
    </row>
    <row r="444" spans="2:10" ht="18" x14ac:dyDescent="0.35">
      <c r="B444" s="517" t="s">
        <v>2</v>
      </c>
      <c r="C444" s="518"/>
      <c r="D444" s="518"/>
      <c r="E444" s="518"/>
      <c r="F444" s="518"/>
      <c r="G444" s="518"/>
      <c r="H444" s="518"/>
      <c r="I444" s="494"/>
    </row>
    <row r="445" spans="2:10" ht="18" x14ac:dyDescent="0.35">
      <c r="B445" s="517" t="s">
        <v>24</v>
      </c>
      <c r="C445" s="518"/>
      <c r="D445" s="518"/>
      <c r="E445" s="518"/>
      <c r="F445" s="518"/>
      <c r="G445" s="518"/>
      <c r="H445" s="518"/>
      <c r="I445" s="494"/>
    </row>
    <row r="446" spans="2:10" ht="18" x14ac:dyDescent="0.35">
      <c r="B446" s="517" t="s">
        <v>58</v>
      </c>
      <c r="C446" s="518"/>
      <c r="D446" s="518"/>
      <c r="E446" s="518"/>
      <c r="F446" s="518"/>
      <c r="G446" s="518"/>
      <c r="H446" s="518"/>
      <c r="I446" s="494"/>
    </row>
    <row r="447" spans="2:10" ht="18" x14ac:dyDescent="0.35">
      <c r="B447" s="3" t="s">
        <v>3</v>
      </c>
      <c r="C447" s="234"/>
      <c r="D447" s="478" t="s">
        <v>399</v>
      </c>
      <c r="E447" s="478"/>
      <c r="F447" s="3"/>
      <c r="G447" s="147"/>
      <c r="H447" s="147"/>
      <c r="I447" s="437"/>
      <c r="J447" s="437"/>
    </row>
    <row r="448" spans="2:10" ht="18" x14ac:dyDescent="0.35">
      <c r="B448" s="3" t="s">
        <v>4</v>
      </c>
      <c r="C448" s="234"/>
      <c r="D448" s="478" t="s">
        <v>213</v>
      </c>
      <c r="E448" s="478"/>
      <c r="F448" s="3"/>
      <c r="G448" s="156" t="s">
        <v>25</v>
      </c>
      <c r="H448" s="156"/>
      <c r="I448" s="478">
        <v>10</v>
      </c>
      <c r="J448" s="478"/>
    </row>
    <row r="449" spans="2:10" ht="18" x14ac:dyDescent="0.35">
      <c r="B449" s="3" t="s">
        <v>5</v>
      </c>
      <c r="C449" s="234"/>
      <c r="D449" s="156" t="s">
        <v>214</v>
      </c>
      <c r="E449" s="156"/>
      <c r="F449" s="147"/>
      <c r="G449" s="3"/>
      <c r="H449" s="3"/>
      <c r="I449" s="147"/>
      <c r="J449" s="147"/>
    </row>
    <row r="450" spans="2:10" ht="18" x14ac:dyDescent="0.35">
      <c r="B450" s="3" t="s">
        <v>18</v>
      </c>
      <c r="C450" s="3"/>
      <c r="D450" s="156" t="s">
        <v>217</v>
      </c>
      <c r="E450" s="156"/>
      <c r="F450" s="3"/>
      <c r="G450" s="3" t="s">
        <v>32</v>
      </c>
      <c r="H450" s="3"/>
      <c r="I450" s="156" t="s">
        <v>216</v>
      </c>
      <c r="J450" s="147"/>
    </row>
    <row r="451" spans="2:10" ht="18" x14ac:dyDescent="0.35">
      <c r="B451" s="479" t="s">
        <v>6</v>
      </c>
      <c r="C451" s="437"/>
      <c r="D451" s="437"/>
      <c r="E451" s="437"/>
      <c r="F451" s="437"/>
      <c r="G451" s="437"/>
      <c r="H451" s="437"/>
      <c r="I451" s="519"/>
    </row>
    <row r="452" spans="2:10" ht="18" x14ac:dyDescent="0.35">
      <c r="B452" s="483" t="s">
        <v>7</v>
      </c>
      <c r="C452" s="484"/>
      <c r="D452" s="484"/>
      <c r="E452" s="484"/>
      <c r="F452" s="484"/>
      <c r="G452" s="484"/>
      <c r="H452" s="484"/>
      <c r="I452" s="486"/>
    </row>
    <row r="453" spans="2:10" x14ac:dyDescent="0.3">
      <c r="B453" s="506" t="s">
        <v>8</v>
      </c>
      <c r="C453" s="507" t="s">
        <v>9</v>
      </c>
      <c r="D453" s="508" t="s">
        <v>28</v>
      </c>
      <c r="E453" s="508" t="s">
        <v>27</v>
      </c>
      <c r="F453" s="508" t="s">
        <v>29</v>
      </c>
      <c r="G453" s="511" t="s">
        <v>30</v>
      </c>
      <c r="H453" s="508" t="s">
        <v>31</v>
      </c>
      <c r="I453" s="514" t="s">
        <v>20</v>
      </c>
    </row>
    <row r="454" spans="2:10" x14ac:dyDescent="0.3">
      <c r="B454" s="506"/>
      <c r="C454" s="507"/>
      <c r="D454" s="509"/>
      <c r="E454" s="509"/>
      <c r="F454" s="509"/>
      <c r="G454" s="512"/>
      <c r="H454" s="509"/>
      <c r="I454" s="515"/>
    </row>
    <row r="455" spans="2:10" x14ac:dyDescent="0.3">
      <c r="B455" s="506"/>
      <c r="C455" s="507"/>
      <c r="D455" s="510"/>
      <c r="E455" s="510"/>
      <c r="F455" s="510"/>
      <c r="G455" s="513"/>
      <c r="H455" s="510"/>
      <c r="I455" s="516"/>
    </row>
    <row r="456" spans="2:10" ht="18" x14ac:dyDescent="0.35">
      <c r="B456" s="148">
        <v>1</v>
      </c>
      <c r="C456" s="156" t="s">
        <v>11</v>
      </c>
      <c r="D456" s="227">
        <v>4</v>
      </c>
      <c r="E456" s="171">
        <v>3</v>
      </c>
      <c r="F456" s="171">
        <v>3</v>
      </c>
      <c r="G456" s="227">
        <v>28</v>
      </c>
      <c r="H456" s="145">
        <v>38</v>
      </c>
      <c r="I456" s="144" t="s">
        <v>466</v>
      </c>
    </row>
    <row r="457" spans="2:10" ht="18" x14ac:dyDescent="0.35">
      <c r="B457" s="148">
        <v>2</v>
      </c>
      <c r="C457" s="156" t="s">
        <v>12</v>
      </c>
      <c r="D457" s="184">
        <v>4.5</v>
      </c>
      <c r="E457" s="171">
        <v>4</v>
      </c>
      <c r="F457" s="171">
        <v>4.5</v>
      </c>
      <c r="G457" s="171">
        <v>30</v>
      </c>
      <c r="H457" s="145">
        <v>43</v>
      </c>
      <c r="I457" s="144" t="s">
        <v>461</v>
      </c>
    </row>
    <row r="458" spans="2:10" ht="18" x14ac:dyDescent="0.35">
      <c r="B458" s="148">
        <v>3</v>
      </c>
      <c r="C458" s="156" t="s">
        <v>13</v>
      </c>
      <c r="D458" s="171">
        <v>3.5</v>
      </c>
      <c r="E458" s="171">
        <v>3</v>
      </c>
      <c r="F458" s="171">
        <v>3.5</v>
      </c>
      <c r="G458" s="171">
        <v>36</v>
      </c>
      <c r="H458" s="145">
        <v>46</v>
      </c>
      <c r="I458" s="144" t="s">
        <v>461</v>
      </c>
    </row>
    <row r="459" spans="2:10" ht="18" x14ac:dyDescent="0.35">
      <c r="B459" s="148">
        <v>4</v>
      </c>
      <c r="C459" s="156" t="s">
        <v>23</v>
      </c>
      <c r="D459" s="171">
        <v>3.75</v>
      </c>
      <c r="E459" s="171">
        <v>2</v>
      </c>
      <c r="F459" s="171">
        <v>2</v>
      </c>
      <c r="G459" s="171">
        <v>14</v>
      </c>
      <c r="H459" s="145">
        <v>21.75</v>
      </c>
      <c r="I459" s="144" t="s">
        <v>471</v>
      </c>
    </row>
    <row r="460" spans="2:10" ht="18" x14ac:dyDescent="0.35">
      <c r="B460" s="148">
        <v>5</v>
      </c>
      <c r="C460" s="156" t="s">
        <v>26</v>
      </c>
      <c r="D460" s="171">
        <v>4.5</v>
      </c>
      <c r="E460" s="171">
        <v>2</v>
      </c>
      <c r="F460" s="171">
        <v>2</v>
      </c>
      <c r="G460" s="171">
        <v>34</v>
      </c>
      <c r="H460" s="145">
        <v>42.5</v>
      </c>
      <c r="I460" s="144" t="s">
        <v>461</v>
      </c>
    </row>
    <row r="461" spans="2:10" ht="18" x14ac:dyDescent="0.35">
      <c r="B461" s="148">
        <v>6</v>
      </c>
      <c r="C461" s="178" t="s">
        <v>490</v>
      </c>
      <c r="D461" s="171"/>
      <c r="E461" s="171"/>
      <c r="F461" s="171"/>
      <c r="G461" s="171">
        <v>18.5</v>
      </c>
      <c r="H461" s="145">
        <v>18.5</v>
      </c>
      <c r="I461" s="144"/>
    </row>
    <row r="462" spans="2:10" ht="18" x14ac:dyDescent="0.35">
      <c r="B462" s="148">
        <v>7</v>
      </c>
      <c r="C462" s="156" t="s">
        <v>21</v>
      </c>
      <c r="D462" s="13"/>
      <c r="E462" s="13"/>
      <c r="F462" s="13"/>
      <c r="G462" s="232">
        <v>5.5</v>
      </c>
      <c r="H462" s="145"/>
      <c r="I462" s="144"/>
    </row>
    <row r="463" spans="2:10" ht="18" x14ac:dyDescent="0.35">
      <c r="B463" s="148">
        <v>8</v>
      </c>
      <c r="C463" s="156" t="s">
        <v>22</v>
      </c>
      <c r="D463" s="14"/>
      <c r="E463" s="14"/>
      <c r="F463" s="14"/>
      <c r="G463" s="232">
        <v>7.5</v>
      </c>
      <c r="H463" s="145"/>
      <c r="I463" s="144"/>
    </row>
    <row r="464" spans="2:10" ht="18" x14ac:dyDescent="0.35">
      <c r="B464" s="148">
        <v>9</v>
      </c>
      <c r="C464" s="156" t="s">
        <v>34</v>
      </c>
      <c r="D464" s="14"/>
      <c r="E464" s="14"/>
      <c r="F464" s="14"/>
      <c r="G464" s="232">
        <v>11</v>
      </c>
      <c r="H464" s="145"/>
      <c r="I464" s="144"/>
    </row>
    <row r="465" spans="2:9" ht="18" x14ac:dyDescent="0.35">
      <c r="B465" s="2" t="s">
        <v>10</v>
      </c>
      <c r="C465" s="3"/>
      <c r="D465" s="5"/>
      <c r="E465" s="5"/>
      <c r="F465" s="5"/>
      <c r="G465" s="16"/>
      <c r="H465" s="145">
        <f>SUM(H456:H461)</f>
        <v>209.75</v>
      </c>
      <c r="I465" s="146"/>
    </row>
    <row r="466" spans="2:9" ht="18" x14ac:dyDescent="0.35">
      <c r="B466" s="2" t="s">
        <v>15</v>
      </c>
      <c r="C466" s="3"/>
      <c r="D466" s="5"/>
      <c r="E466" s="5"/>
      <c r="F466" s="5"/>
      <c r="G466" s="16"/>
      <c r="H466" s="183">
        <f>H465/5.5</f>
        <v>38.136363636363633</v>
      </c>
      <c r="I466" s="146" t="str">
        <f t="shared" ref="I466" si="18">IF(H466&gt;=91,"A1",IF(H466&gt;=81,"A2",IF(H466&gt;=71,"B1",IF(H466&gt;=61,"B2",IF(H466&gt;=51,"C1",IF(H466&gt;=41,"C2",IF(H466&gt;=33,"D","E")))))))</f>
        <v>D</v>
      </c>
    </row>
    <row r="467" spans="2:9" ht="21.6" customHeight="1" x14ac:dyDescent="0.35">
      <c r="B467" s="497" t="s">
        <v>59</v>
      </c>
      <c r="C467" s="498"/>
      <c r="D467" s="498"/>
      <c r="E467" s="498"/>
      <c r="F467" s="498"/>
      <c r="G467" s="498"/>
      <c r="H467" s="498"/>
      <c r="I467" s="499"/>
    </row>
    <row r="468" spans="2:9" ht="18" x14ac:dyDescent="0.35">
      <c r="B468" s="500" t="s">
        <v>437</v>
      </c>
      <c r="C468" s="501"/>
      <c r="D468" s="501"/>
      <c r="E468" s="501"/>
      <c r="F468" s="501"/>
      <c r="G468" s="501"/>
      <c r="H468" s="501"/>
      <c r="I468" s="502"/>
    </row>
    <row r="469" spans="2:9" ht="18" x14ac:dyDescent="0.35">
      <c r="B469" s="483" t="s">
        <v>438</v>
      </c>
      <c r="C469" s="484"/>
      <c r="D469" s="484"/>
      <c r="E469" s="484"/>
      <c r="F469" s="484"/>
      <c r="G469" s="484"/>
      <c r="H469" s="484"/>
      <c r="I469" s="486"/>
    </row>
    <row r="470" spans="2:9" ht="18" x14ac:dyDescent="0.35">
      <c r="B470" s="483" t="s">
        <v>439</v>
      </c>
      <c r="C470" s="484"/>
      <c r="D470" s="484"/>
      <c r="E470" s="503"/>
      <c r="F470" s="484"/>
      <c r="G470" s="504"/>
      <c r="H470" s="487" t="s">
        <v>440</v>
      </c>
      <c r="I470" s="505"/>
    </row>
    <row r="471" spans="2:9" ht="18" x14ac:dyDescent="0.35">
      <c r="B471" s="161" t="s">
        <v>441</v>
      </c>
      <c r="C471" s="156"/>
      <c r="D471" s="157"/>
      <c r="E471" s="162"/>
      <c r="F471" s="162"/>
      <c r="G471" s="163"/>
      <c r="H471" s="182" t="s">
        <v>462</v>
      </c>
      <c r="I471" s="163"/>
    </row>
    <row r="472" spans="2:9" ht="18" x14ac:dyDescent="0.35">
      <c r="B472" s="483" t="s">
        <v>442</v>
      </c>
      <c r="C472" s="484"/>
      <c r="D472" s="484"/>
      <c r="E472" s="491"/>
      <c r="F472" s="484"/>
      <c r="G472" s="492"/>
      <c r="H472" s="160"/>
      <c r="I472" s="164"/>
    </row>
    <row r="473" spans="2:9" ht="18" x14ac:dyDescent="0.35">
      <c r="B473" s="483" t="s">
        <v>439</v>
      </c>
      <c r="C473" s="484"/>
      <c r="D473" s="484"/>
      <c r="E473" s="484"/>
      <c r="F473" s="484"/>
      <c r="G473" s="493"/>
      <c r="H473" s="487" t="s">
        <v>440</v>
      </c>
      <c r="I473" s="494"/>
    </row>
    <row r="474" spans="2:9" ht="18" x14ac:dyDescent="0.35">
      <c r="B474" s="481" t="s">
        <v>443</v>
      </c>
      <c r="C474" s="482"/>
      <c r="D474" s="482"/>
      <c r="E474" s="482"/>
      <c r="F474" s="482"/>
      <c r="G474" s="495"/>
      <c r="H474" s="160" t="s">
        <v>462</v>
      </c>
      <c r="I474" s="159"/>
    </row>
    <row r="475" spans="2:9" ht="18" x14ac:dyDescent="0.35">
      <c r="B475" s="481" t="s">
        <v>444</v>
      </c>
      <c r="C475" s="482"/>
      <c r="D475" s="482"/>
      <c r="E475" s="482"/>
      <c r="F475" s="482"/>
      <c r="G475" s="482"/>
      <c r="H475" s="181" t="s">
        <v>457</v>
      </c>
      <c r="I475" s="165"/>
    </row>
    <row r="476" spans="2:9" ht="18" x14ac:dyDescent="0.35">
      <c r="B476" s="481" t="s">
        <v>445</v>
      </c>
      <c r="C476" s="482"/>
      <c r="D476" s="482"/>
      <c r="E476" s="482"/>
      <c r="F476" s="482"/>
      <c r="G476" s="482"/>
      <c r="H476" s="181" t="s">
        <v>462</v>
      </c>
      <c r="I476" s="163"/>
    </row>
    <row r="477" spans="2:9" ht="18" x14ac:dyDescent="0.35">
      <c r="B477" s="483" t="s">
        <v>446</v>
      </c>
      <c r="C477" s="484"/>
      <c r="D477" s="484"/>
      <c r="E477" s="484"/>
      <c r="F477" s="484"/>
      <c r="G477" s="484"/>
      <c r="H477" s="484"/>
      <c r="I477" s="485"/>
    </row>
    <row r="478" spans="2:9" ht="18" x14ac:dyDescent="0.35">
      <c r="B478" s="483" t="s">
        <v>439</v>
      </c>
      <c r="C478" s="484"/>
      <c r="D478" s="484"/>
      <c r="E478" s="484"/>
      <c r="F478" s="484"/>
      <c r="G478" s="484"/>
      <c r="H478" s="484"/>
      <c r="I478" s="486"/>
    </row>
    <row r="479" spans="2:9" ht="18" x14ac:dyDescent="0.35">
      <c r="B479" s="161" t="s">
        <v>447</v>
      </c>
      <c r="C479" s="487" t="s">
        <v>496</v>
      </c>
      <c r="D479" s="484"/>
      <c r="E479" s="484"/>
      <c r="F479" s="484"/>
      <c r="G479" s="484"/>
      <c r="H479" s="484"/>
      <c r="I479" s="486"/>
    </row>
    <row r="480" spans="2:9" ht="18" x14ac:dyDescent="0.35">
      <c r="B480" s="2" t="s">
        <v>448</v>
      </c>
      <c r="C480" s="523"/>
      <c r="D480" s="524"/>
      <c r="E480" s="524"/>
      <c r="F480" s="524"/>
      <c r="G480" s="524"/>
      <c r="H480" s="524"/>
      <c r="I480" s="525"/>
    </row>
    <row r="481" spans="2:10" ht="18" x14ac:dyDescent="0.35">
      <c r="B481" s="479" t="s">
        <v>449</v>
      </c>
      <c r="C481" s="437"/>
      <c r="D481" s="437"/>
      <c r="E481" s="437"/>
      <c r="F481" s="166"/>
      <c r="G481" s="167"/>
      <c r="H481" s="147" t="s">
        <v>450</v>
      </c>
      <c r="I481" s="168"/>
    </row>
    <row r="482" spans="2:10" ht="18" x14ac:dyDescent="0.35">
      <c r="B482" s="148" t="s">
        <v>451</v>
      </c>
      <c r="C482" s="147" t="s">
        <v>20</v>
      </c>
      <c r="D482" s="147" t="s">
        <v>451</v>
      </c>
      <c r="E482" s="147" t="s">
        <v>20</v>
      </c>
      <c r="F482" s="169"/>
      <c r="G482" s="437" t="s">
        <v>452</v>
      </c>
      <c r="H482" s="437"/>
      <c r="I482" s="170" t="s">
        <v>20</v>
      </c>
    </row>
    <row r="483" spans="2:10" ht="18" x14ac:dyDescent="0.35">
      <c r="B483" s="1" t="s">
        <v>453</v>
      </c>
      <c r="C483" s="171" t="s">
        <v>454</v>
      </c>
      <c r="D483" s="171" t="s">
        <v>455</v>
      </c>
      <c r="E483" s="171" t="s">
        <v>456</v>
      </c>
      <c r="F483" s="169"/>
      <c r="G483" s="480">
        <v>3</v>
      </c>
      <c r="H483" s="480"/>
      <c r="I483" s="172" t="s">
        <v>457</v>
      </c>
    </row>
    <row r="484" spans="2:10" ht="18" x14ac:dyDescent="0.35">
      <c r="B484" s="1" t="s">
        <v>458</v>
      </c>
      <c r="C484" s="171" t="s">
        <v>459</v>
      </c>
      <c r="D484" s="171" t="s">
        <v>460</v>
      </c>
      <c r="E484" s="171" t="s">
        <v>461</v>
      </c>
      <c r="F484" s="169"/>
      <c r="G484" s="480">
        <v>2</v>
      </c>
      <c r="H484" s="480"/>
      <c r="I484" s="172" t="s">
        <v>462</v>
      </c>
    </row>
    <row r="485" spans="2:10" ht="18" x14ac:dyDescent="0.35">
      <c r="B485" s="1" t="s">
        <v>463</v>
      </c>
      <c r="C485" s="171" t="s">
        <v>464</v>
      </c>
      <c r="D485" s="171" t="s">
        <v>465</v>
      </c>
      <c r="E485" s="171" t="s">
        <v>466</v>
      </c>
      <c r="F485" s="169"/>
      <c r="G485" s="480">
        <v>1</v>
      </c>
      <c r="H485" s="480"/>
      <c r="I485" s="172" t="s">
        <v>467</v>
      </c>
    </row>
    <row r="486" spans="2:10" ht="18" x14ac:dyDescent="0.35">
      <c r="B486" s="1" t="s">
        <v>468</v>
      </c>
      <c r="C486" s="171" t="s">
        <v>469</v>
      </c>
      <c r="D486" s="171" t="s">
        <v>470</v>
      </c>
      <c r="E486" s="171" t="s">
        <v>471</v>
      </c>
      <c r="F486" s="173"/>
      <c r="G486" s="471"/>
      <c r="H486" s="472"/>
      <c r="I486" s="174"/>
    </row>
    <row r="487" spans="2:10" ht="46.15" customHeight="1" thickBot="1" x14ac:dyDescent="0.4">
      <c r="B487" s="473" t="s">
        <v>486</v>
      </c>
      <c r="C487" s="474"/>
      <c r="D487" s="475" t="s">
        <v>33</v>
      </c>
      <c r="E487" s="476"/>
      <c r="F487" s="476"/>
      <c r="G487" s="476"/>
      <c r="H487" s="475" t="s">
        <v>17</v>
      </c>
      <c r="I487" s="477"/>
    </row>
    <row r="490" spans="2:10" ht="18.600000000000001" thickBot="1" x14ac:dyDescent="0.4"/>
    <row r="491" spans="2:10" ht="18" x14ac:dyDescent="0.35">
      <c r="B491" s="520" t="s">
        <v>0</v>
      </c>
      <c r="C491" s="521"/>
      <c r="D491" s="521"/>
      <c r="E491" s="521"/>
      <c r="F491" s="521"/>
      <c r="G491" s="521"/>
      <c r="H491" s="521"/>
      <c r="I491" s="522"/>
    </row>
    <row r="492" spans="2:10" ht="18" x14ac:dyDescent="0.35">
      <c r="B492" s="517" t="s">
        <v>1</v>
      </c>
      <c r="C492" s="518"/>
      <c r="D492" s="518"/>
      <c r="E492" s="518"/>
      <c r="F492" s="518"/>
      <c r="G492" s="518"/>
      <c r="H492" s="518"/>
      <c r="I492" s="494"/>
    </row>
    <row r="493" spans="2:10" ht="18" x14ac:dyDescent="0.35">
      <c r="B493" s="517" t="s">
        <v>2</v>
      </c>
      <c r="C493" s="518"/>
      <c r="D493" s="518"/>
      <c r="E493" s="518"/>
      <c r="F493" s="518"/>
      <c r="G493" s="518"/>
      <c r="H493" s="518"/>
      <c r="I493" s="494"/>
    </row>
    <row r="494" spans="2:10" ht="18" x14ac:dyDescent="0.35">
      <c r="B494" s="517" t="s">
        <v>24</v>
      </c>
      <c r="C494" s="518"/>
      <c r="D494" s="518"/>
      <c r="E494" s="518"/>
      <c r="F494" s="518"/>
      <c r="G494" s="518"/>
      <c r="H494" s="518"/>
      <c r="I494" s="494"/>
    </row>
    <row r="495" spans="2:10" ht="18" x14ac:dyDescent="0.35">
      <c r="B495" s="517" t="s">
        <v>58</v>
      </c>
      <c r="C495" s="518"/>
      <c r="D495" s="518"/>
      <c r="E495" s="518"/>
      <c r="F495" s="518"/>
      <c r="G495" s="518"/>
      <c r="H495" s="518"/>
      <c r="I495" s="494"/>
    </row>
    <row r="496" spans="2:10" ht="18" x14ac:dyDescent="0.35">
      <c r="B496" s="3" t="s">
        <v>3</v>
      </c>
      <c r="C496" s="234"/>
      <c r="D496" s="496" t="s">
        <v>399</v>
      </c>
      <c r="E496" s="495"/>
      <c r="F496" s="3"/>
      <c r="G496" s="147"/>
      <c r="H496" s="147"/>
      <c r="I496" s="437"/>
      <c r="J496" s="437"/>
    </row>
    <row r="497" spans="2:10" ht="18" x14ac:dyDescent="0.35">
      <c r="B497" s="3" t="s">
        <v>4</v>
      </c>
      <c r="C497" s="234"/>
      <c r="D497" s="496" t="s">
        <v>219</v>
      </c>
      <c r="E497" s="495"/>
      <c r="F497" s="3"/>
      <c r="G497" s="156" t="s">
        <v>25</v>
      </c>
      <c r="H497" s="156"/>
      <c r="I497" s="478">
        <v>11</v>
      </c>
      <c r="J497" s="478"/>
    </row>
    <row r="498" spans="2:10" ht="18" x14ac:dyDescent="0.35">
      <c r="B498" s="3" t="s">
        <v>5</v>
      </c>
      <c r="C498" s="234"/>
      <c r="D498" s="157" t="s">
        <v>422</v>
      </c>
      <c r="E498" s="185"/>
      <c r="F498" s="147"/>
      <c r="G498" s="3"/>
      <c r="H498" s="3"/>
      <c r="I498" s="147"/>
      <c r="J498" s="147"/>
    </row>
    <row r="499" spans="2:10" ht="18" x14ac:dyDescent="0.35">
      <c r="B499" s="3" t="s">
        <v>18</v>
      </c>
      <c r="C499" s="3"/>
      <c r="D499" s="157" t="s">
        <v>223</v>
      </c>
      <c r="E499" s="185"/>
      <c r="F499" s="3"/>
      <c r="G499" s="3" t="s">
        <v>53</v>
      </c>
      <c r="H499" s="3"/>
      <c r="I499" s="156" t="s">
        <v>222</v>
      </c>
      <c r="J499" s="147"/>
    </row>
    <row r="500" spans="2:10" ht="18" x14ac:dyDescent="0.35">
      <c r="B500" s="479" t="s">
        <v>6</v>
      </c>
      <c r="C500" s="437"/>
      <c r="D500" s="437"/>
      <c r="E500" s="437"/>
      <c r="F500" s="437"/>
      <c r="G500" s="437"/>
      <c r="H500" s="437"/>
      <c r="I500" s="519"/>
    </row>
    <row r="501" spans="2:10" ht="18" x14ac:dyDescent="0.35">
      <c r="B501" s="483" t="s">
        <v>7</v>
      </c>
      <c r="C501" s="484"/>
      <c r="D501" s="484"/>
      <c r="E501" s="484"/>
      <c r="F501" s="484"/>
      <c r="G501" s="484"/>
      <c r="H501" s="484"/>
      <c r="I501" s="486"/>
    </row>
    <row r="502" spans="2:10" x14ac:dyDescent="0.3">
      <c r="B502" s="506" t="s">
        <v>8</v>
      </c>
      <c r="C502" s="507" t="s">
        <v>9</v>
      </c>
      <c r="D502" s="508" t="s">
        <v>28</v>
      </c>
      <c r="E502" s="508" t="s">
        <v>27</v>
      </c>
      <c r="F502" s="508" t="s">
        <v>29</v>
      </c>
      <c r="G502" s="511" t="s">
        <v>30</v>
      </c>
      <c r="H502" s="508" t="s">
        <v>31</v>
      </c>
      <c r="I502" s="514" t="s">
        <v>20</v>
      </c>
    </row>
    <row r="503" spans="2:10" x14ac:dyDescent="0.3">
      <c r="B503" s="506"/>
      <c r="C503" s="507"/>
      <c r="D503" s="509"/>
      <c r="E503" s="509"/>
      <c r="F503" s="509"/>
      <c r="G503" s="512"/>
      <c r="H503" s="509"/>
      <c r="I503" s="515"/>
    </row>
    <row r="504" spans="2:10" x14ac:dyDescent="0.3">
      <c r="B504" s="506"/>
      <c r="C504" s="507"/>
      <c r="D504" s="510"/>
      <c r="E504" s="510"/>
      <c r="F504" s="510"/>
      <c r="G504" s="513"/>
      <c r="H504" s="510"/>
      <c r="I504" s="516"/>
    </row>
    <row r="505" spans="2:10" ht="18" x14ac:dyDescent="0.35">
      <c r="B505" s="148">
        <v>1</v>
      </c>
      <c r="C505" s="156" t="s">
        <v>11</v>
      </c>
      <c r="D505" s="227">
        <v>7.25</v>
      </c>
      <c r="E505" s="171">
        <v>4.5</v>
      </c>
      <c r="F505" s="171">
        <v>4</v>
      </c>
      <c r="G505" s="227">
        <v>66</v>
      </c>
      <c r="H505" s="145">
        <v>81.75</v>
      </c>
      <c r="I505" s="144" t="str">
        <f>IF(H505&gt;=91,"A1",IF(H505&gt;=81,"A2",IF(H505&gt;=71,"B1",IF(H505&gt;=61,"B2",IF(H505&gt;=51,"C1",IF(H505&gt;=41,"C2",IF(H505&gt;=33,"D","E")))))))</f>
        <v>A2</v>
      </c>
    </row>
    <row r="506" spans="2:10" ht="18" x14ac:dyDescent="0.35">
      <c r="B506" s="148">
        <v>2</v>
      </c>
      <c r="C506" s="156" t="s">
        <v>12</v>
      </c>
      <c r="D506" s="184">
        <v>7.5</v>
      </c>
      <c r="E506" s="171">
        <v>4.5</v>
      </c>
      <c r="F506" s="171">
        <v>4</v>
      </c>
      <c r="G506" s="171">
        <v>57</v>
      </c>
      <c r="H506" s="145">
        <f t="shared" ref="H506:H509" si="19">SUM(D506:G506)</f>
        <v>73</v>
      </c>
      <c r="I506" s="144" t="str">
        <f t="shared" ref="I506:I509" si="20">IF(H506&gt;=91,"A1",IF(H506&gt;=81,"A2",IF(H506&gt;=71,"B1",IF(H506&gt;=61,"B2",IF(H506&gt;=51,"C1",IF(H506&gt;=41,"C2",IF(H506&gt;=33,"D","E")))))))</f>
        <v>B1</v>
      </c>
    </row>
    <row r="507" spans="2:10" ht="18" x14ac:dyDescent="0.35">
      <c r="B507" s="148">
        <v>3</v>
      </c>
      <c r="C507" s="156" t="s">
        <v>13</v>
      </c>
      <c r="D507" s="171">
        <v>5.5</v>
      </c>
      <c r="E507" s="171">
        <v>4.5</v>
      </c>
      <c r="F507" s="171">
        <v>4.5</v>
      </c>
      <c r="G507" s="171">
        <v>52</v>
      </c>
      <c r="H507" s="145">
        <f t="shared" si="19"/>
        <v>66.5</v>
      </c>
      <c r="I507" s="144" t="str">
        <f t="shared" si="20"/>
        <v>B2</v>
      </c>
    </row>
    <row r="508" spans="2:10" ht="18" x14ac:dyDescent="0.35">
      <c r="B508" s="148">
        <v>4</v>
      </c>
      <c r="C508" s="156" t="s">
        <v>23</v>
      </c>
      <c r="D508" s="171">
        <v>9</v>
      </c>
      <c r="E508" s="171">
        <v>5</v>
      </c>
      <c r="F508" s="171">
        <v>5</v>
      </c>
      <c r="G508" s="171">
        <v>51</v>
      </c>
      <c r="H508" s="145">
        <f t="shared" si="19"/>
        <v>70</v>
      </c>
      <c r="I508" s="144" t="str">
        <f t="shared" si="20"/>
        <v>B2</v>
      </c>
    </row>
    <row r="509" spans="2:10" ht="18" x14ac:dyDescent="0.35">
      <c r="B509" s="148">
        <v>5</v>
      </c>
      <c r="C509" s="156" t="s">
        <v>26</v>
      </c>
      <c r="D509" s="171">
        <v>9.25</v>
      </c>
      <c r="E509" s="171">
        <v>5</v>
      </c>
      <c r="F509" s="171">
        <v>5</v>
      </c>
      <c r="G509" s="171">
        <v>53.5</v>
      </c>
      <c r="H509" s="145">
        <f t="shared" si="19"/>
        <v>72.75</v>
      </c>
      <c r="I509" s="144" t="str">
        <f t="shared" si="20"/>
        <v>B1</v>
      </c>
    </row>
    <row r="510" spans="2:10" ht="18" x14ac:dyDescent="0.35">
      <c r="B510" s="148">
        <v>6</v>
      </c>
      <c r="C510" s="178" t="s">
        <v>490</v>
      </c>
      <c r="D510" s="171"/>
      <c r="E510" s="171"/>
      <c r="F510" s="171"/>
      <c r="G510" s="227">
        <v>44</v>
      </c>
      <c r="H510" s="147">
        <f t="shared" ref="H510" si="21">SUM(G510:G510)</f>
        <v>44</v>
      </c>
      <c r="I510" s="144"/>
    </row>
    <row r="511" spans="2:10" ht="18" x14ac:dyDescent="0.35">
      <c r="B511" s="148">
        <v>7</v>
      </c>
      <c r="C511" s="156" t="s">
        <v>21</v>
      </c>
      <c r="D511" s="13"/>
      <c r="E511" s="13"/>
      <c r="F511" s="13"/>
      <c r="G511" s="232">
        <v>18</v>
      </c>
      <c r="H511" s="145"/>
      <c r="I511" s="144"/>
    </row>
    <row r="512" spans="2:10" ht="18" x14ac:dyDescent="0.35">
      <c r="B512" s="148">
        <v>8</v>
      </c>
      <c r="C512" s="156" t="s">
        <v>22</v>
      </c>
      <c r="D512" s="14"/>
      <c r="E512" s="14"/>
      <c r="F512" s="14"/>
      <c r="G512" s="232">
        <v>48</v>
      </c>
      <c r="H512" s="145"/>
      <c r="I512" s="144"/>
    </row>
    <row r="513" spans="2:9" ht="18" x14ac:dyDescent="0.35">
      <c r="B513" s="148">
        <v>9</v>
      </c>
      <c r="C513" s="156" t="s">
        <v>34</v>
      </c>
      <c r="D513" s="14"/>
      <c r="E513" s="14"/>
      <c r="F513" s="14"/>
      <c r="G513" s="232">
        <v>15</v>
      </c>
      <c r="H513" s="145"/>
      <c r="I513" s="144"/>
    </row>
    <row r="514" spans="2:9" ht="18" x14ac:dyDescent="0.35">
      <c r="B514" s="2" t="s">
        <v>10</v>
      </c>
      <c r="C514" s="3"/>
      <c r="D514" s="5"/>
      <c r="E514" s="5"/>
      <c r="F514" s="5"/>
      <c r="G514" s="16"/>
      <c r="H514" s="145">
        <f>SUM(H505:H510)</f>
        <v>408</v>
      </c>
      <c r="I514" s="146"/>
    </row>
    <row r="515" spans="2:9" ht="18" x14ac:dyDescent="0.35">
      <c r="B515" s="2" t="s">
        <v>15</v>
      </c>
      <c r="C515" s="3"/>
      <c r="D515" s="5"/>
      <c r="E515" s="5"/>
      <c r="F515" s="5"/>
      <c r="G515" s="16"/>
      <c r="H515" s="183">
        <f>H514/5.5</f>
        <v>74.181818181818187</v>
      </c>
      <c r="I515" s="146" t="str">
        <f t="shared" ref="I515" si="22">IF(H515&gt;=91,"A1",IF(H515&gt;=81,"A2",IF(H515&gt;=71,"B1",IF(H515&gt;=61,"B2",IF(H515&gt;=51,"C1",IF(H515&gt;=41,"C2",IF(H515&gt;=33,"D","E")))))))</f>
        <v>B1</v>
      </c>
    </row>
    <row r="516" spans="2:9" ht="22.15" customHeight="1" x14ac:dyDescent="0.35">
      <c r="B516" s="497" t="s">
        <v>59</v>
      </c>
      <c r="C516" s="498"/>
      <c r="D516" s="498"/>
      <c r="E516" s="498"/>
      <c r="F516" s="498"/>
      <c r="G516" s="498"/>
      <c r="H516" s="498"/>
      <c r="I516" s="499"/>
    </row>
    <row r="517" spans="2:9" ht="18" x14ac:dyDescent="0.35">
      <c r="B517" s="500" t="s">
        <v>437</v>
      </c>
      <c r="C517" s="501"/>
      <c r="D517" s="501"/>
      <c r="E517" s="501"/>
      <c r="F517" s="501"/>
      <c r="G517" s="501"/>
      <c r="H517" s="501"/>
      <c r="I517" s="502"/>
    </row>
    <row r="518" spans="2:9" ht="18" x14ac:dyDescent="0.35">
      <c r="B518" s="483" t="s">
        <v>438</v>
      </c>
      <c r="C518" s="484"/>
      <c r="D518" s="484"/>
      <c r="E518" s="484"/>
      <c r="F518" s="484"/>
      <c r="G518" s="484"/>
      <c r="H518" s="484"/>
      <c r="I518" s="486"/>
    </row>
    <row r="519" spans="2:9" ht="18" x14ac:dyDescent="0.35">
      <c r="B519" s="483" t="s">
        <v>439</v>
      </c>
      <c r="C519" s="484"/>
      <c r="D519" s="484"/>
      <c r="E519" s="503"/>
      <c r="F519" s="484"/>
      <c r="G519" s="504"/>
      <c r="H519" s="487" t="s">
        <v>440</v>
      </c>
      <c r="I519" s="505"/>
    </row>
    <row r="520" spans="2:9" ht="18" x14ac:dyDescent="0.35">
      <c r="B520" s="161" t="s">
        <v>441</v>
      </c>
      <c r="C520" s="156"/>
      <c r="D520" s="157"/>
      <c r="E520" s="162"/>
      <c r="F520" s="162"/>
      <c r="G520" s="163"/>
      <c r="H520" s="182" t="s">
        <v>457</v>
      </c>
      <c r="I520" s="163"/>
    </row>
    <row r="521" spans="2:9" ht="18" x14ac:dyDescent="0.35">
      <c r="B521" s="483" t="s">
        <v>442</v>
      </c>
      <c r="C521" s="484"/>
      <c r="D521" s="484"/>
      <c r="E521" s="491"/>
      <c r="F521" s="484"/>
      <c r="G521" s="492"/>
      <c r="H521" s="160"/>
      <c r="I521" s="164"/>
    </row>
    <row r="522" spans="2:9" ht="18" x14ac:dyDescent="0.35">
      <c r="B522" s="483" t="s">
        <v>439</v>
      </c>
      <c r="C522" s="484"/>
      <c r="D522" s="484"/>
      <c r="E522" s="484"/>
      <c r="F522" s="484"/>
      <c r="G522" s="493"/>
      <c r="H522" s="487" t="s">
        <v>440</v>
      </c>
      <c r="I522" s="494"/>
    </row>
    <row r="523" spans="2:9" ht="18" x14ac:dyDescent="0.35">
      <c r="B523" s="481" t="s">
        <v>443</v>
      </c>
      <c r="C523" s="482"/>
      <c r="D523" s="482"/>
      <c r="E523" s="482"/>
      <c r="F523" s="482"/>
      <c r="G523" s="495"/>
      <c r="H523" s="160" t="s">
        <v>457</v>
      </c>
      <c r="I523" s="159"/>
    </row>
    <row r="524" spans="2:9" ht="18" x14ac:dyDescent="0.35">
      <c r="B524" s="481" t="s">
        <v>444</v>
      </c>
      <c r="C524" s="482"/>
      <c r="D524" s="482"/>
      <c r="E524" s="482"/>
      <c r="F524" s="482"/>
      <c r="G524" s="482"/>
      <c r="H524" s="181" t="s">
        <v>457</v>
      </c>
      <c r="I524" s="165"/>
    </row>
    <row r="525" spans="2:9" ht="18" x14ac:dyDescent="0.35">
      <c r="B525" s="481" t="s">
        <v>445</v>
      </c>
      <c r="C525" s="482"/>
      <c r="D525" s="482"/>
      <c r="E525" s="482"/>
      <c r="F525" s="482"/>
      <c r="G525" s="482"/>
      <c r="H525" s="181" t="s">
        <v>457</v>
      </c>
      <c r="I525" s="163"/>
    </row>
    <row r="526" spans="2:9" ht="18" x14ac:dyDescent="0.35">
      <c r="B526" s="483" t="s">
        <v>446</v>
      </c>
      <c r="C526" s="484"/>
      <c r="D526" s="484"/>
      <c r="E526" s="484"/>
      <c r="F526" s="484"/>
      <c r="G526" s="484"/>
      <c r="H526" s="484"/>
      <c r="I526" s="485"/>
    </row>
    <row r="527" spans="2:9" ht="18" x14ac:dyDescent="0.35">
      <c r="B527" s="483" t="s">
        <v>439</v>
      </c>
      <c r="C527" s="484"/>
      <c r="D527" s="484"/>
      <c r="E527" s="484"/>
      <c r="F527" s="484"/>
      <c r="G527" s="484"/>
      <c r="H527" s="484"/>
      <c r="I527" s="486"/>
    </row>
    <row r="528" spans="2:9" ht="18" x14ac:dyDescent="0.35">
      <c r="B528" s="161" t="s">
        <v>447</v>
      </c>
      <c r="C528" s="487" t="s">
        <v>497</v>
      </c>
      <c r="D528" s="484"/>
      <c r="E528" s="484"/>
      <c r="F528" s="484"/>
      <c r="G528" s="484"/>
      <c r="H528" s="484"/>
      <c r="I528" s="486"/>
    </row>
    <row r="529" spans="2:9" ht="18" x14ac:dyDescent="0.35">
      <c r="B529" s="2" t="s">
        <v>448</v>
      </c>
      <c r="C529" s="523"/>
      <c r="D529" s="524"/>
      <c r="E529" s="524"/>
      <c r="F529" s="524"/>
      <c r="G529" s="524"/>
      <c r="H529" s="524"/>
      <c r="I529" s="525"/>
    </row>
    <row r="530" spans="2:9" ht="18" x14ac:dyDescent="0.35">
      <c r="B530" s="479" t="s">
        <v>449</v>
      </c>
      <c r="C530" s="437"/>
      <c r="D530" s="437"/>
      <c r="E530" s="437"/>
      <c r="F530" s="166"/>
      <c r="G530" s="167"/>
      <c r="H530" s="147" t="s">
        <v>450</v>
      </c>
      <c r="I530" s="168"/>
    </row>
    <row r="531" spans="2:9" ht="18" x14ac:dyDescent="0.35">
      <c r="B531" s="148" t="s">
        <v>451</v>
      </c>
      <c r="C531" s="147" t="s">
        <v>20</v>
      </c>
      <c r="D531" s="147" t="s">
        <v>451</v>
      </c>
      <c r="E531" s="147" t="s">
        <v>20</v>
      </c>
      <c r="F531" s="169"/>
      <c r="G531" s="437" t="s">
        <v>452</v>
      </c>
      <c r="H531" s="437"/>
      <c r="I531" s="170" t="s">
        <v>20</v>
      </c>
    </row>
    <row r="532" spans="2:9" ht="18" x14ac:dyDescent="0.35">
      <c r="B532" s="1" t="s">
        <v>453</v>
      </c>
      <c r="C532" s="171" t="s">
        <v>454</v>
      </c>
      <c r="D532" s="171" t="s">
        <v>455</v>
      </c>
      <c r="E532" s="171" t="s">
        <v>456</v>
      </c>
      <c r="F532" s="169"/>
      <c r="G532" s="480">
        <v>3</v>
      </c>
      <c r="H532" s="480"/>
      <c r="I532" s="172" t="s">
        <v>457</v>
      </c>
    </row>
    <row r="533" spans="2:9" ht="18" x14ac:dyDescent="0.35">
      <c r="B533" s="1" t="s">
        <v>458</v>
      </c>
      <c r="C533" s="171" t="s">
        <v>459</v>
      </c>
      <c r="D533" s="171" t="s">
        <v>460</v>
      </c>
      <c r="E533" s="171" t="s">
        <v>461</v>
      </c>
      <c r="F533" s="169"/>
      <c r="G533" s="480">
        <v>2</v>
      </c>
      <c r="H533" s="480"/>
      <c r="I533" s="172" t="s">
        <v>462</v>
      </c>
    </row>
    <row r="534" spans="2:9" ht="18" x14ac:dyDescent="0.35">
      <c r="B534" s="1" t="s">
        <v>463</v>
      </c>
      <c r="C534" s="171" t="s">
        <v>464</v>
      </c>
      <c r="D534" s="171" t="s">
        <v>465</v>
      </c>
      <c r="E534" s="171" t="s">
        <v>466</v>
      </c>
      <c r="F534" s="169"/>
      <c r="G534" s="480">
        <v>1</v>
      </c>
      <c r="H534" s="480"/>
      <c r="I534" s="172" t="s">
        <v>467</v>
      </c>
    </row>
    <row r="535" spans="2:9" ht="18" x14ac:dyDescent="0.35">
      <c r="B535" s="1" t="s">
        <v>468</v>
      </c>
      <c r="C535" s="171" t="s">
        <v>469</v>
      </c>
      <c r="D535" s="171" t="s">
        <v>470</v>
      </c>
      <c r="E535" s="171" t="s">
        <v>471</v>
      </c>
      <c r="F535" s="173"/>
      <c r="G535" s="471"/>
      <c r="H535" s="472"/>
      <c r="I535" s="174"/>
    </row>
    <row r="536" spans="2:9" ht="46.15" customHeight="1" thickBot="1" x14ac:dyDescent="0.4">
      <c r="B536" s="473" t="s">
        <v>486</v>
      </c>
      <c r="C536" s="474"/>
      <c r="D536" s="475" t="s">
        <v>33</v>
      </c>
      <c r="E536" s="476"/>
      <c r="F536" s="476"/>
      <c r="G536" s="476"/>
      <c r="H536" s="475" t="s">
        <v>17</v>
      </c>
      <c r="I536" s="477"/>
    </row>
    <row r="539" spans="2:9" ht="18.600000000000001" thickBot="1" x14ac:dyDescent="0.4"/>
    <row r="540" spans="2:9" ht="18" x14ac:dyDescent="0.35">
      <c r="B540" s="520" t="s">
        <v>0</v>
      </c>
      <c r="C540" s="521"/>
      <c r="D540" s="521"/>
      <c r="E540" s="521"/>
      <c r="F540" s="521"/>
      <c r="G540" s="521"/>
      <c r="H540" s="521"/>
      <c r="I540" s="522"/>
    </row>
    <row r="541" spans="2:9" ht="18" x14ac:dyDescent="0.35">
      <c r="B541" s="517" t="s">
        <v>1</v>
      </c>
      <c r="C541" s="518"/>
      <c r="D541" s="518"/>
      <c r="E541" s="518"/>
      <c r="F541" s="518"/>
      <c r="G541" s="518"/>
      <c r="H541" s="518"/>
      <c r="I541" s="494"/>
    </row>
    <row r="542" spans="2:9" ht="18" x14ac:dyDescent="0.35">
      <c r="B542" s="517" t="s">
        <v>2</v>
      </c>
      <c r="C542" s="518"/>
      <c r="D542" s="518"/>
      <c r="E542" s="518"/>
      <c r="F542" s="518"/>
      <c r="G542" s="518"/>
      <c r="H542" s="518"/>
      <c r="I542" s="494"/>
    </row>
    <row r="543" spans="2:9" ht="18" x14ac:dyDescent="0.35">
      <c r="B543" s="517" t="s">
        <v>24</v>
      </c>
      <c r="C543" s="518"/>
      <c r="D543" s="518"/>
      <c r="E543" s="518"/>
      <c r="F543" s="518"/>
      <c r="G543" s="518"/>
      <c r="H543" s="518"/>
      <c r="I543" s="494"/>
    </row>
    <row r="544" spans="2:9" ht="18" x14ac:dyDescent="0.35">
      <c r="B544" s="517" t="s">
        <v>58</v>
      </c>
      <c r="C544" s="518"/>
      <c r="D544" s="518"/>
      <c r="E544" s="518"/>
      <c r="F544" s="518"/>
      <c r="G544" s="518"/>
      <c r="H544" s="518"/>
      <c r="I544" s="494"/>
    </row>
    <row r="545" spans="2:10" ht="18" x14ac:dyDescent="0.35">
      <c r="B545" s="3" t="s">
        <v>3</v>
      </c>
      <c r="C545" s="234"/>
      <c r="D545" s="478" t="s">
        <v>399</v>
      </c>
      <c r="E545" s="478"/>
      <c r="F545" s="3"/>
      <c r="G545" s="147"/>
      <c r="H545" s="147"/>
      <c r="I545" s="437"/>
      <c r="J545" s="437"/>
    </row>
    <row r="546" spans="2:10" ht="18" x14ac:dyDescent="0.35">
      <c r="B546" s="3" t="s">
        <v>4</v>
      </c>
      <c r="C546" s="234"/>
      <c r="D546" s="478" t="s">
        <v>230</v>
      </c>
      <c r="E546" s="478"/>
      <c r="F546" s="3"/>
      <c r="G546" s="156" t="s">
        <v>25</v>
      </c>
      <c r="H546" s="156"/>
      <c r="I546" s="478">
        <v>12</v>
      </c>
      <c r="J546" s="478"/>
    </row>
    <row r="547" spans="2:10" ht="18" x14ac:dyDescent="0.35">
      <c r="B547" s="3" t="s">
        <v>5</v>
      </c>
      <c r="C547" s="234"/>
      <c r="D547" s="156" t="s">
        <v>231</v>
      </c>
      <c r="E547" s="156"/>
      <c r="F547" s="147"/>
      <c r="G547" s="3"/>
      <c r="H547" s="3"/>
      <c r="I547" s="147"/>
      <c r="J547" s="147"/>
    </row>
    <row r="548" spans="2:10" ht="18" x14ac:dyDescent="0.35">
      <c r="B548" s="3" t="s">
        <v>18</v>
      </c>
      <c r="C548" s="3"/>
      <c r="D548" s="156" t="s">
        <v>234</v>
      </c>
      <c r="E548" s="156"/>
      <c r="F548" s="3"/>
      <c r="G548" s="3" t="s">
        <v>32</v>
      </c>
      <c r="H548" s="3"/>
      <c r="I548" s="156" t="s">
        <v>233</v>
      </c>
      <c r="J548" s="147"/>
    </row>
    <row r="549" spans="2:10" ht="18" x14ac:dyDescent="0.35">
      <c r="B549" s="479" t="s">
        <v>6</v>
      </c>
      <c r="C549" s="437"/>
      <c r="D549" s="437"/>
      <c r="E549" s="437"/>
      <c r="F549" s="437"/>
      <c r="G549" s="437"/>
      <c r="H549" s="437"/>
      <c r="I549" s="519"/>
    </row>
    <row r="550" spans="2:10" ht="18" x14ac:dyDescent="0.35">
      <c r="B550" s="483" t="s">
        <v>7</v>
      </c>
      <c r="C550" s="484"/>
      <c r="D550" s="484"/>
      <c r="E550" s="484"/>
      <c r="F550" s="484"/>
      <c r="G550" s="484"/>
      <c r="H550" s="484"/>
      <c r="I550" s="486"/>
    </row>
    <row r="551" spans="2:10" x14ac:dyDescent="0.3">
      <c r="B551" s="506" t="s">
        <v>8</v>
      </c>
      <c r="C551" s="507" t="s">
        <v>9</v>
      </c>
      <c r="D551" s="508" t="s">
        <v>28</v>
      </c>
      <c r="E551" s="508" t="s">
        <v>27</v>
      </c>
      <c r="F551" s="508" t="s">
        <v>29</v>
      </c>
      <c r="G551" s="511" t="s">
        <v>30</v>
      </c>
      <c r="H551" s="508" t="s">
        <v>31</v>
      </c>
      <c r="I551" s="514" t="s">
        <v>20</v>
      </c>
    </row>
    <row r="552" spans="2:10" x14ac:dyDescent="0.3">
      <c r="B552" s="506"/>
      <c r="C552" s="507"/>
      <c r="D552" s="509"/>
      <c r="E552" s="509"/>
      <c r="F552" s="509"/>
      <c r="G552" s="512"/>
      <c r="H552" s="509"/>
      <c r="I552" s="515"/>
    </row>
    <row r="553" spans="2:10" x14ac:dyDescent="0.3">
      <c r="B553" s="506"/>
      <c r="C553" s="507"/>
      <c r="D553" s="510"/>
      <c r="E553" s="510"/>
      <c r="F553" s="510"/>
      <c r="G553" s="513"/>
      <c r="H553" s="510"/>
      <c r="I553" s="516"/>
    </row>
    <row r="554" spans="2:10" ht="18" x14ac:dyDescent="0.35">
      <c r="B554" s="148">
        <v>1</v>
      </c>
      <c r="C554" s="156" t="s">
        <v>11</v>
      </c>
      <c r="D554" s="227">
        <v>7.25</v>
      </c>
      <c r="E554" s="171">
        <v>4</v>
      </c>
      <c r="F554" s="171">
        <v>5</v>
      </c>
      <c r="G554" s="227">
        <v>66.5</v>
      </c>
      <c r="H554" s="145">
        <f>SUM(D554:G554)</f>
        <v>82.75</v>
      </c>
      <c r="I554" s="144" t="str">
        <f>IF(H554&gt;=91,"A1",IF(H554&gt;=81,"A2",IF(H554&gt;=71,"B1",IF(H554&gt;=61,"B2",IF(H554&gt;=51,"C1",IF(H554&gt;=41,"C2",IF(H554&gt;=33,"D","E")))))))</f>
        <v>A2</v>
      </c>
    </row>
    <row r="555" spans="2:10" ht="18" x14ac:dyDescent="0.35">
      <c r="B555" s="148">
        <v>2</v>
      </c>
      <c r="C555" s="156" t="s">
        <v>12</v>
      </c>
      <c r="D555" s="184">
        <v>7.5</v>
      </c>
      <c r="E555" s="171">
        <v>4</v>
      </c>
      <c r="F555" s="171">
        <v>4.5</v>
      </c>
      <c r="G555" s="171">
        <v>56.5</v>
      </c>
      <c r="H555" s="145">
        <f t="shared" ref="H555:H558" si="23">SUM(D555:G555)</f>
        <v>72.5</v>
      </c>
      <c r="I555" s="144" t="str">
        <f t="shared" ref="I555:I558" si="24">IF(H555&gt;=91,"A1",IF(H555&gt;=81,"A2",IF(H555&gt;=71,"B1",IF(H555&gt;=61,"B2",IF(H555&gt;=51,"C1",IF(H555&gt;=41,"C2",IF(H555&gt;=33,"D","E")))))))</f>
        <v>B1</v>
      </c>
    </row>
    <row r="556" spans="2:10" ht="18" x14ac:dyDescent="0.35">
      <c r="B556" s="148">
        <v>3</v>
      </c>
      <c r="C556" s="156" t="s">
        <v>13</v>
      </c>
      <c r="D556" s="171">
        <v>5.75</v>
      </c>
      <c r="E556" s="171">
        <v>4.5</v>
      </c>
      <c r="F556" s="171">
        <v>4.5</v>
      </c>
      <c r="G556" s="171">
        <v>56</v>
      </c>
      <c r="H556" s="145">
        <f t="shared" si="23"/>
        <v>70.75</v>
      </c>
      <c r="I556" s="144" t="str">
        <f t="shared" si="24"/>
        <v>B2</v>
      </c>
    </row>
    <row r="557" spans="2:10" ht="18" x14ac:dyDescent="0.35">
      <c r="B557" s="148">
        <v>4</v>
      </c>
      <c r="C557" s="156" t="s">
        <v>23</v>
      </c>
      <c r="D557" s="171">
        <v>6.5</v>
      </c>
      <c r="E557" s="171">
        <v>5</v>
      </c>
      <c r="F557" s="171">
        <v>5</v>
      </c>
      <c r="G557" s="171">
        <v>50</v>
      </c>
      <c r="H557" s="145">
        <f t="shared" si="23"/>
        <v>66.5</v>
      </c>
      <c r="I557" s="144" t="str">
        <f t="shared" si="24"/>
        <v>B2</v>
      </c>
    </row>
    <row r="558" spans="2:10" ht="18" x14ac:dyDescent="0.35">
      <c r="B558" s="148">
        <v>5</v>
      </c>
      <c r="C558" s="156" t="s">
        <v>26</v>
      </c>
      <c r="D558" s="171">
        <v>8.5</v>
      </c>
      <c r="E558" s="171">
        <v>5</v>
      </c>
      <c r="F558" s="171">
        <v>5</v>
      </c>
      <c r="G558" s="171">
        <v>56</v>
      </c>
      <c r="H558" s="145">
        <f t="shared" si="23"/>
        <v>74.5</v>
      </c>
      <c r="I558" s="144" t="str">
        <f t="shared" si="24"/>
        <v>B1</v>
      </c>
    </row>
    <row r="559" spans="2:10" ht="18" x14ac:dyDescent="0.35">
      <c r="B559" s="148">
        <v>6</v>
      </c>
      <c r="C559" s="178" t="s">
        <v>490</v>
      </c>
      <c r="D559" s="171"/>
      <c r="E559" s="171"/>
      <c r="F559" s="171"/>
      <c r="G559" s="171">
        <v>41</v>
      </c>
      <c r="H559" s="145">
        <v>41</v>
      </c>
      <c r="I559" s="144"/>
    </row>
    <row r="560" spans="2:10" ht="18" x14ac:dyDescent="0.35">
      <c r="B560" s="148">
        <v>7</v>
      </c>
      <c r="C560" s="156" t="s">
        <v>21</v>
      </c>
      <c r="D560" s="13"/>
      <c r="E560" s="13"/>
      <c r="F560" s="13"/>
      <c r="G560" s="232">
        <v>23</v>
      </c>
      <c r="H560" s="145"/>
      <c r="I560" s="144"/>
    </row>
    <row r="561" spans="2:9" ht="18" x14ac:dyDescent="0.35">
      <c r="B561" s="148">
        <v>8</v>
      </c>
      <c r="C561" s="156" t="s">
        <v>22</v>
      </c>
      <c r="D561" s="14"/>
      <c r="E561" s="14"/>
      <c r="F561" s="14"/>
      <c r="G561" s="232">
        <v>37</v>
      </c>
      <c r="H561" s="145"/>
      <c r="I561" s="144"/>
    </row>
    <row r="562" spans="2:9" ht="18" x14ac:dyDescent="0.35">
      <c r="B562" s="148">
        <v>9</v>
      </c>
      <c r="C562" s="156" t="s">
        <v>34</v>
      </c>
      <c r="D562" s="14"/>
      <c r="E562" s="14"/>
      <c r="F562" s="14"/>
      <c r="G562" s="232">
        <v>35.5</v>
      </c>
      <c r="H562" s="145"/>
      <c r="I562" s="144"/>
    </row>
    <row r="563" spans="2:9" ht="18" x14ac:dyDescent="0.35">
      <c r="B563" s="2" t="s">
        <v>10</v>
      </c>
      <c r="C563" s="3"/>
      <c r="D563" s="5"/>
      <c r="E563" s="5"/>
      <c r="F563" s="5"/>
      <c r="G563" s="16"/>
      <c r="H563" s="145">
        <f>SUM(H554:H559)</f>
        <v>408</v>
      </c>
      <c r="I563" s="146"/>
    </row>
    <row r="564" spans="2:9" ht="18" x14ac:dyDescent="0.35">
      <c r="B564" s="2" t="s">
        <v>15</v>
      </c>
      <c r="C564" s="3"/>
      <c r="D564" s="5"/>
      <c r="E564" s="5"/>
      <c r="F564" s="5"/>
      <c r="G564" s="16"/>
      <c r="H564" s="183">
        <f>H563/5.5</f>
        <v>74.181818181818187</v>
      </c>
      <c r="I564" s="146" t="str">
        <f t="shared" ref="I564" si="25">IF(H564&gt;=91,"A1",IF(H564&gt;=81,"A2",IF(H564&gt;=71,"B1",IF(H564&gt;=61,"B2",IF(H564&gt;=51,"C1",IF(H564&gt;=41,"C2",IF(H564&gt;=33,"D","E")))))))</f>
        <v>B1</v>
      </c>
    </row>
    <row r="565" spans="2:9" ht="22.9" customHeight="1" x14ac:dyDescent="0.35">
      <c r="B565" s="497" t="s">
        <v>59</v>
      </c>
      <c r="C565" s="498"/>
      <c r="D565" s="498"/>
      <c r="E565" s="498"/>
      <c r="F565" s="498"/>
      <c r="G565" s="498"/>
      <c r="H565" s="498"/>
      <c r="I565" s="499"/>
    </row>
    <row r="566" spans="2:9" ht="18" x14ac:dyDescent="0.35">
      <c r="B566" s="500" t="s">
        <v>437</v>
      </c>
      <c r="C566" s="501"/>
      <c r="D566" s="501"/>
      <c r="E566" s="501"/>
      <c r="F566" s="501"/>
      <c r="G566" s="501"/>
      <c r="H566" s="501"/>
      <c r="I566" s="502"/>
    </row>
    <row r="567" spans="2:9" ht="18" x14ac:dyDescent="0.35">
      <c r="B567" s="483" t="s">
        <v>438</v>
      </c>
      <c r="C567" s="484"/>
      <c r="D567" s="484"/>
      <c r="E567" s="484"/>
      <c r="F567" s="484"/>
      <c r="G567" s="484"/>
      <c r="H567" s="484"/>
      <c r="I567" s="486"/>
    </row>
    <row r="568" spans="2:9" ht="18" x14ac:dyDescent="0.35">
      <c r="B568" s="483" t="s">
        <v>439</v>
      </c>
      <c r="C568" s="484"/>
      <c r="D568" s="484"/>
      <c r="E568" s="503"/>
      <c r="F568" s="484"/>
      <c r="G568" s="504"/>
      <c r="H568" s="487" t="s">
        <v>440</v>
      </c>
      <c r="I568" s="505"/>
    </row>
    <row r="569" spans="2:9" ht="18" x14ac:dyDescent="0.35">
      <c r="B569" s="161" t="s">
        <v>441</v>
      </c>
      <c r="C569" s="156"/>
      <c r="D569" s="157"/>
      <c r="E569" s="162"/>
      <c r="F569" s="162"/>
      <c r="G569" s="163"/>
      <c r="H569" s="182" t="s">
        <v>462</v>
      </c>
      <c r="I569" s="163"/>
    </row>
    <row r="570" spans="2:9" ht="18" x14ac:dyDescent="0.35">
      <c r="B570" s="483" t="s">
        <v>442</v>
      </c>
      <c r="C570" s="484"/>
      <c r="D570" s="484"/>
      <c r="E570" s="491"/>
      <c r="F570" s="484"/>
      <c r="G570" s="492"/>
      <c r="H570" s="160"/>
      <c r="I570" s="164"/>
    </row>
    <row r="571" spans="2:9" ht="18" x14ac:dyDescent="0.35">
      <c r="B571" s="483" t="s">
        <v>439</v>
      </c>
      <c r="C571" s="484"/>
      <c r="D571" s="484"/>
      <c r="E571" s="484"/>
      <c r="F571" s="484"/>
      <c r="G571" s="493"/>
      <c r="H571" s="487" t="s">
        <v>440</v>
      </c>
      <c r="I571" s="494"/>
    </row>
    <row r="572" spans="2:9" ht="18" x14ac:dyDescent="0.35">
      <c r="B572" s="481" t="s">
        <v>443</v>
      </c>
      <c r="C572" s="482"/>
      <c r="D572" s="482"/>
      <c r="E572" s="482"/>
      <c r="F572" s="482"/>
      <c r="G572" s="495"/>
      <c r="H572" s="160" t="s">
        <v>457</v>
      </c>
      <c r="I572" s="159"/>
    </row>
    <row r="573" spans="2:9" ht="18" x14ac:dyDescent="0.35">
      <c r="B573" s="481" t="s">
        <v>444</v>
      </c>
      <c r="C573" s="482"/>
      <c r="D573" s="482"/>
      <c r="E573" s="482"/>
      <c r="F573" s="482"/>
      <c r="G573" s="482"/>
      <c r="H573" s="181" t="s">
        <v>457</v>
      </c>
      <c r="I573" s="165"/>
    </row>
    <row r="574" spans="2:9" ht="18" x14ac:dyDescent="0.35">
      <c r="B574" s="481" t="s">
        <v>445</v>
      </c>
      <c r="C574" s="482"/>
      <c r="D574" s="482"/>
      <c r="E574" s="482"/>
      <c r="F574" s="482"/>
      <c r="G574" s="482"/>
      <c r="H574" s="181" t="s">
        <v>457</v>
      </c>
      <c r="I574" s="163"/>
    </row>
    <row r="575" spans="2:9" ht="18" x14ac:dyDescent="0.35">
      <c r="B575" s="483" t="s">
        <v>446</v>
      </c>
      <c r="C575" s="484"/>
      <c r="D575" s="484"/>
      <c r="E575" s="484"/>
      <c r="F575" s="484"/>
      <c r="G575" s="484"/>
      <c r="H575" s="484"/>
      <c r="I575" s="485"/>
    </row>
    <row r="576" spans="2:9" ht="18" x14ac:dyDescent="0.35">
      <c r="B576" s="483" t="s">
        <v>439</v>
      </c>
      <c r="C576" s="484"/>
      <c r="D576" s="484"/>
      <c r="E576" s="484"/>
      <c r="F576" s="484"/>
      <c r="G576" s="484"/>
      <c r="H576" s="484"/>
      <c r="I576" s="486"/>
    </row>
    <row r="577" spans="2:9" ht="18" x14ac:dyDescent="0.35">
      <c r="B577" s="161" t="s">
        <v>447</v>
      </c>
      <c r="C577" s="487" t="s">
        <v>497</v>
      </c>
      <c r="D577" s="484"/>
      <c r="E577" s="484"/>
      <c r="F577" s="484"/>
      <c r="G577" s="484"/>
      <c r="H577" s="484"/>
      <c r="I577" s="486"/>
    </row>
    <row r="578" spans="2:9" ht="18" x14ac:dyDescent="0.35">
      <c r="B578" s="2" t="s">
        <v>448</v>
      </c>
      <c r="C578" s="523"/>
      <c r="D578" s="524"/>
      <c r="E578" s="524"/>
      <c r="F578" s="524"/>
      <c r="G578" s="524"/>
      <c r="H578" s="524"/>
      <c r="I578" s="525"/>
    </row>
    <row r="579" spans="2:9" ht="18" x14ac:dyDescent="0.35">
      <c r="B579" s="479" t="s">
        <v>449</v>
      </c>
      <c r="C579" s="437"/>
      <c r="D579" s="437"/>
      <c r="E579" s="437"/>
      <c r="F579" s="166"/>
      <c r="G579" s="167"/>
      <c r="H579" s="147" t="s">
        <v>450</v>
      </c>
      <c r="I579" s="168"/>
    </row>
    <row r="580" spans="2:9" ht="18" x14ac:dyDescent="0.35">
      <c r="B580" s="148" t="s">
        <v>451</v>
      </c>
      <c r="C580" s="147" t="s">
        <v>20</v>
      </c>
      <c r="D580" s="147" t="s">
        <v>451</v>
      </c>
      <c r="E580" s="147" t="s">
        <v>20</v>
      </c>
      <c r="F580" s="169"/>
      <c r="G580" s="437" t="s">
        <v>452</v>
      </c>
      <c r="H580" s="437"/>
      <c r="I580" s="170" t="s">
        <v>20</v>
      </c>
    </row>
    <row r="581" spans="2:9" ht="18" x14ac:dyDescent="0.35">
      <c r="B581" s="1" t="s">
        <v>453</v>
      </c>
      <c r="C581" s="171" t="s">
        <v>454</v>
      </c>
      <c r="D581" s="171" t="s">
        <v>455</v>
      </c>
      <c r="E581" s="171" t="s">
        <v>456</v>
      </c>
      <c r="F581" s="169"/>
      <c r="G581" s="480">
        <v>3</v>
      </c>
      <c r="H581" s="480"/>
      <c r="I581" s="172" t="s">
        <v>457</v>
      </c>
    </row>
    <row r="582" spans="2:9" ht="18" x14ac:dyDescent="0.35">
      <c r="B582" s="1" t="s">
        <v>458</v>
      </c>
      <c r="C582" s="171" t="s">
        <v>459</v>
      </c>
      <c r="D582" s="171" t="s">
        <v>460</v>
      </c>
      <c r="E582" s="171" t="s">
        <v>461</v>
      </c>
      <c r="F582" s="169"/>
      <c r="G582" s="480">
        <v>2</v>
      </c>
      <c r="H582" s="480"/>
      <c r="I582" s="172" t="s">
        <v>462</v>
      </c>
    </row>
    <row r="583" spans="2:9" ht="18" x14ac:dyDescent="0.35">
      <c r="B583" s="1" t="s">
        <v>463</v>
      </c>
      <c r="C583" s="171" t="s">
        <v>464</v>
      </c>
      <c r="D583" s="171" t="s">
        <v>465</v>
      </c>
      <c r="E583" s="171" t="s">
        <v>466</v>
      </c>
      <c r="F583" s="169"/>
      <c r="G583" s="480">
        <v>1</v>
      </c>
      <c r="H583" s="480"/>
      <c r="I583" s="172" t="s">
        <v>467</v>
      </c>
    </row>
    <row r="584" spans="2:9" ht="18" x14ac:dyDescent="0.35">
      <c r="B584" s="1" t="s">
        <v>468</v>
      </c>
      <c r="C584" s="171" t="s">
        <v>469</v>
      </c>
      <c r="D584" s="171" t="s">
        <v>470</v>
      </c>
      <c r="E584" s="171" t="s">
        <v>471</v>
      </c>
      <c r="F584" s="173"/>
      <c r="G584" s="471"/>
      <c r="H584" s="472"/>
      <c r="I584" s="174"/>
    </row>
    <row r="585" spans="2:9" ht="47.45" customHeight="1" thickBot="1" x14ac:dyDescent="0.4">
      <c r="B585" s="473" t="s">
        <v>486</v>
      </c>
      <c r="C585" s="474"/>
      <c r="D585" s="475" t="s">
        <v>33</v>
      </c>
      <c r="E585" s="476"/>
      <c r="F585" s="476"/>
      <c r="G585" s="476"/>
      <c r="H585" s="475" t="s">
        <v>17</v>
      </c>
      <c r="I585" s="477"/>
    </row>
    <row r="588" spans="2:9" ht="18.600000000000001" thickBot="1" x14ac:dyDescent="0.4"/>
    <row r="589" spans="2:9" ht="18" x14ac:dyDescent="0.35">
      <c r="B589" s="520" t="s">
        <v>0</v>
      </c>
      <c r="C589" s="521"/>
      <c r="D589" s="521"/>
      <c r="E589" s="521"/>
      <c r="F589" s="521"/>
      <c r="G589" s="521"/>
      <c r="H589" s="521"/>
      <c r="I589" s="522"/>
    </row>
    <row r="590" spans="2:9" ht="18" x14ac:dyDescent="0.35">
      <c r="B590" s="517" t="s">
        <v>1</v>
      </c>
      <c r="C590" s="518"/>
      <c r="D590" s="518"/>
      <c r="E590" s="518"/>
      <c r="F590" s="518"/>
      <c r="G590" s="518"/>
      <c r="H590" s="518"/>
      <c r="I590" s="494"/>
    </row>
    <row r="591" spans="2:9" ht="18" x14ac:dyDescent="0.35">
      <c r="B591" s="517" t="s">
        <v>2</v>
      </c>
      <c r="C591" s="518"/>
      <c r="D591" s="518"/>
      <c r="E591" s="518"/>
      <c r="F591" s="518"/>
      <c r="G591" s="518"/>
      <c r="H591" s="518"/>
      <c r="I591" s="494"/>
    </row>
    <row r="592" spans="2:9" ht="18" x14ac:dyDescent="0.35">
      <c r="B592" s="517" t="s">
        <v>24</v>
      </c>
      <c r="C592" s="518"/>
      <c r="D592" s="518"/>
      <c r="E592" s="518"/>
      <c r="F592" s="518"/>
      <c r="G592" s="518"/>
      <c r="H592" s="518"/>
      <c r="I592" s="494"/>
    </row>
    <row r="593" spans="2:10" ht="18" x14ac:dyDescent="0.35">
      <c r="B593" s="517" t="s">
        <v>58</v>
      </c>
      <c r="C593" s="518"/>
      <c r="D593" s="518"/>
      <c r="E593" s="518"/>
      <c r="F593" s="518"/>
      <c r="G593" s="518"/>
      <c r="H593" s="518"/>
      <c r="I593" s="494"/>
    </row>
    <row r="594" spans="2:10" ht="18" x14ac:dyDescent="0.35">
      <c r="B594" s="3" t="s">
        <v>3</v>
      </c>
      <c r="C594" s="234"/>
      <c r="D594" s="496" t="s">
        <v>399</v>
      </c>
      <c r="E594" s="495"/>
      <c r="F594" s="3"/>
      <c r="G594" s="147"/>
      <c r="H594" s="147"/>
      <c r="I594" s="437"/>
      <c r="J594" s="437"/>
    </row>
    <row r="595" spans="2:10" ht="18" x14ac:dyDescent="0.35">
      <c r="B595" s="3" t="s">
        <v>4</v>
      </c>
      <c r="C595" s="234"/>
      <c r="D595" s="496" t="s">
        <v>238</v>
      </c>
      <c r="E595" s="495"/>
      <c r="F595" s="3"/>
      <c r="G595" s="156" t="s">
        <v>25</v>
      </c>
      <c r="H595" s="156"/>
      <c r="I595" s="478">
        <v>13</v>
      </c>
      <c r="J595" s="478"/>
    </row>
    <row r="596" spans="2:10" ht="18" x14ac:dyDescent="0.35">
      <c r="B596" s="3" t="s">
        <v>5</v>
      </c>
      <c r="C596" s="234"/>
      <c r="D596" s="157" t="s">
        <v>239</v>
      </c>
      <c r="E596" s="185"/>
      <c r="F596" s="147"/>
      <c r="G596" s="3"/>
      <c r="H596" s="3"/>
      <c r="I596" s="147"/>
      <c r="J596" s="147"/>
    </row>
    <row r="597" spans="2:10" ht="18" x14ac:dyDescent="0.35">
      <c r="B597" s="3" t="s">
        <v>18</v>
      </c>
      <c r="C597" s="3"/>
      <c r="D597" s="157" t="s">
        <v>242</v>
      </c>
      <c r="E597" s="185"/>
      <c r="F597" s="3"/>
      <c r="G597" s="3" t="s">
        <v>32</v>
      </c>
      <c r="H597" s="3"/>
      <c r="I597" s="156" t="s">
        <v>241</v>
      </c>
      <c r="J597" s="147"/>
    </row>
    <row r="598" spans="2:10" ht="18" x14ac:dyDescent="0.35">
      <c r="B598" s="479" t="s">
        <v>6</v>
      </c>
      <c r="C598" s="437"/>
      <c r="D598" s="437"/>
      <c r="E598" s="437"/>
      <c r="F598" s="437"/>
      <c r="G598" s="437"/>
      <c r="H598" s="437"/>
      <c r="I598" s="519"/>
    </row>
    <row r="599" spans="2:10" ht="18" x14ac:dyDescent="0.35">
      <c r="B599" s="483" t="s">
        <v>7</v>
      </c>
      <c r="C599" s="484"/>
      <c r="D599" s="484"/>
      <c r="E599" s="484"/>
      <c r="F599" s="484"/>
      <c r="G599" s="484"/>
      <c r="H599" s="484"/>
      <c r="I599" s="486"/>
    </row>
    <row r="600" spans="2:10" x14ac:dyDescent="0.3">
      <c r="B600" s="506" t="s">
        <v>8</v>
      </c>
      <c r="C600" s="507" t="s">
        <v>9</v>
      </c>
      <c r="D600" s="508" t="s">
        <v>28</v>
      </c>
      <c r="E600" s="508" t="s">
        <v>27</v>
      </c>
      <c r="F600" s="508" t="s">
        <v>29</v>
      </c>
      <c r="G600" s="511" t="s">
        <v>30</v>
      </c>
      <c r="H600" s="508" t="s">
        <v>31</v>
      </c>
      <c r="I600" s="514" t="s">
        <v>20</v>
      </c>
    </row>
    <row r="601" spans="2:10" x14ac:dyDescent="0.3">
      <c r="B601" s="506"/>
      <c r="C601" s="507"/>
      <c r="D601" s="509"/>
      <c r="E601" s="509"/>
      <c r="F601" s="509"/>
      <c r="G601" s="512"/>
      <c r="H601" s="509"/>
      <c r="I601" s="515"/>
    </row>
    <row r="602" spans="2:10" x14ac:dyDescent="0.3">
      <c r="B602" s="506"/>
      <c r="C602" s="507"/>
      <c r="D602" s="510"/>
      <c r="E602" s="510"/>
      <c r="F602" s="510"/>
      <c r="G602" s="513"/>
      <c r="H602" s="510"/>
      <c r="I602" s="516"/>
    </row>
    <row r="603" spans="2:10" ht="18" x14ac:dyDescent="0.35">
      <c r="B603" s="148">
        <v>1</v>
      </c>
      <c r="C603" s="156" t="s">
        <v>11</v>
      </c>
      <c r="D603" s="227">
        <v>4.75</v>
      </c>
      <c r="E603" s="171">
        <v>4</v>
      </c>
      <c r="F603" s="171">
        <v>4</v>
      </c>
      <c r="G603" s="227">
        <v>56</v>
      </c>
      <c r="H603" s="145">
        <f>SUM(D603:G603)</f>
        <v>68.75</v>
      </c>
      <c r="I603" s="144" t="str">
        <f>IF(H603&gt;=91,"A1",IF(H603&gt;=81,"A2",IF(H603&gt;=71,"B1",IF(H603&gt;=61,"B2",IF(H603&gt;=51,"C1",IF(H603&gt;=41,"C2",IF(H603&gt;=33,"D","E")))))))</f>
        <v>B2</v>
      </c>
    </row>
    <row r="604" spans="2:10" ht="18" x14ac:dyDescent="0.35">
      <c r="B604" s="148">
        <v>2</v>
      </c>
      <c r="C604" s="156" t="s">
        <v>12</v>
      </c>
      <c r="D604" s="184">
        <v>7</v>
      </c>
      <c r="E604" s="171">
        <v>4</v>
      </c>
      <c r="F604" s="171">
        <v>4.5</v>
      </c>
      <c r="G604" s="171">
        <v>57.5</v>
      </c>
      <c r="H604" s="145">
        <f t="shared" ref="H604:H607" si="26">SUM(D604:G604)</f>
        <v>73</v>
      </c>
      <c r="I604" s="144" t="str">
        <f t="shared" ref="I604:I607" si="27">IF(H604&gt;=91,"A1",IF(H604&gt;=81,"A2",IF(H604&gt;=71,"B1",IF(H604&gt;=61,"B2",IF(H604&gt;=51,"C1",IF(H604&gt;=41,"C2",IF(H604&gt;=33,"D","E")))))))</f>
        <v>B1</v>
      </c>
    </row>
    <row r="605" spans="2:10" ht="18" x14ac:dyDescent="0.35">
      <c r="B605" s="148">
        <v>3</v>
      </c>
      <c r="C605" s="156" t="s">
        <v>13</v>
      </c>
      <c r="D605" s="171">
        <v>1</v>
      </c>
      <c r="E605" s="171">
        <v>3</v>
      </c>
      <c r="F605" s="171">
        <v>3</v>
      </c>
      <c r="G605" s="171">
        <v>35.5</v>
      </c>
      <c r="H605" s="145">
        <f t="shared" si="26"/>
        <v>42.5</v>
      </c>
      <c r="I605" s="144" t="str">
        <f t="shared" si="27"/>
        <v>C2</v>
      </c>
    </row>
    <row r="606" spans="2:10" ht="18" x14ac:dyDescent="0.35">
      <c r="B606" s="148">
        <v>4</v>
      </c>
      <c r="C606" s="156" t="s">
        <v>23</v>
      </c>
      <c r="D606" s="171">
        <v>5.75</v>
      </c>
      <c r="E606" s="171">
        <v>4</v>
      </c>
      <c r="F606" s="171">
        <v>4</v>
      </c>
      <c r="G606" s="171">
        <v>39.5</v>
      </c>
      <c r="H606" s="145">
        <f t="shared" si="26"/>
        <v>53.25</v>
      </c>
      <c r="I606" s="144" t="str">
        <f t="shared" si="27"/>
        <v>C1</v>
      </c>
    </row>
    <row r="607" spans="2:10" ht="18" x14ac:dyDescent="0.35">
      <c r="B607" s="148">
        <v>5</v>
      </c>
      <c r="C607" s="156" t="s">
        <v>26</v>
      </c>
      <c r="D607" s="171">
        <v>7.25</v>
      </c>
      <c r="E607" s="171">
        <v>4</v>
      </c>
      <c r="F607" s="171">
        <v>4</v>
      </c>
      <c r="G607" s="171">
        <v>56</v>
      </c>
      <c r="H607" s="145">
        <f t="shared" si="26"/>
        <v>71.25</v>
      </c>
      <c r="I607" s="144" t="str">
        <f t="shared" si="27"/>
        <v>B1</v>
      </c>
    </row>
    <row r="608" spans="2:10" ht="18" x14ac:dyDescent="0.35">
      <c r="B608" s="148">
        <v>6</v>
      </c>
      <c r="C608" s="178" t="s">
        <v>490</v>
      </c>
      <c r="D608" s="171"/>
      <c r="E608" s="171"/>
      <c r="F608" s="171"/>
      <c r="G608" s="171">
        <v>39.5</v>
      </c>
      <c r="H608" s="145">
        <v>39.5</v>
      </c>
      <c r="I608" s="144"/>
    </row>
    <row r="609" spans="2:9" ht="18" x14ac:dyDescent="0.35">
      <c r="B609" s="148">
        <v>7</v>
      </c>
      <c r="C609" s="156" t="s">
        <v>21</v>
      </c>
      <c r="D609" s="13"/>
      <c r="E609" s="13"/>
      <c r="F609" s="13"/>
      <c r="G609" s="232">
        <v>11</v>
      </c>
      <c r="H609" s="145"/>
      <c r="I609" s="144"/>
    </row>
    <row r="610" spans="2:9" ht="18" x14ac:dyDescent="0.35">
      <c r="B610" s="148">
        <v>8</v>
      </c>
      <c r="C610" s="156" t="s">
        <v>22</v>
      </c>
      <c r="D610" s="14"/>
      <c r="E610" s="14"/>
      <c r="F610" s="14"/>
      <c r="G610" s="232">
        <v>19</v>
      </c>
      <c r="H610" s="145"/>
      <c r="I610" s="144"/>
    </row>
    <row r="611" spans="2:9" ht="18" x14ac:dyDescent="0.35">
      <c r="B611" s="148">
        <v>9</v>
      </c>
      <c r="C611" s="156" t="s">
        <v>34</v>
      </c>
      <c r="D611" s="14"/>
      <c r="E611" s="14"/>
      <c r="F611" s="14"/>
      <c r="G611" s="232">
        <v>18.5</v>
      </c>
      <c r="H611" s="145"/>
      <c r="I611" s="144"/>
    </row>
    <row r="612" spans="2:9" ht="18" x14ac:dyDescent="0.35">
      <c r="B612" s="2" t="s">
        <v>10</v>
      </c>
      <c r="C612" s="3"/>
      <c r="D612" s="5"/>
      <c r="E612" s="5"/>
      <c r="F612" s="5"/>
      <c r="G612" s="16"/>
      <c r="H612" s="235">
        <f>SUM(H603:H608)</f>
        <v>348.25</v>
      </c>
      <c r="I612" s="146"/>
    </row>
    <row r="613" spans="2:9" ht="18" x14ac:dyDescent="0.35">
      <c r="B613" s="2" t="s">
        <v>15</v>
      </c>
      <c r="C613" s="3"/>
      <c r="D613" s="5"/>
      <c r="E613" s="5"/>
      <c r="F613" s="5"/>
      <c r="G613" s="16"/>
      <c r="H613" s="183">
        <f>H612/5.5</f>
        <v>63.31818181818182</v>
      </c>
      <c r="I613" s="146" t="str">
        <f t="shared" ref="I613" si="28">IF(H613&gt;=91,"A1",IF(H613&gt;=81,"A2",IF(H613&gt;=71,"B1",IF(H613&gt;=61,"B2",IF(H613&gt;=51,"C1",IF(H613&gt;=41,"C2",IF(H613&gt;=33,"D","E")))))))</f>
        <v>B2</v>
      </c>
    </row>
    <row r="614" spans="2:9" ht="22.9" customHeight="1" x14ac:dyDescent="0.35">
      <c r="B614" s="497" t="s">
        <v>59</v>
      </c>
      <c r="C614" s="498"/>
      <c r="D614" s="498"/>
      <c r="E614" s="498"/>
      <c r="F614" s="498"/>
      <c r="G614" s="498"/>
      <c r="H614" s="498"/>
      <c r="I614" s="499"/>
    </row>
    <row r="615" spans="2:9" ht="18" x14ac:dyDescent="0.35">
      <c r="B615" s="500" t="s">
        <v>437</v>
      </c>
      <c r="C615" s="501"/>
      <c r="D615" s="501"/>
      <c r="E615" s="501"/>
      <c r="F615" s="501"/>
      <c r="G615" s="501"/>
      <c r="H615" s="501"/>
      <c r="I615" s="502"/>
    </row>
    <row r="616" spans="2:9" ht="18" x14ac:dyDescent="0.35">
      <c r="B616" s="483" t="s">
        <v>438</v>
      </c>
      <c r="C616" s="484"/>
      <c r="D616" s="484"/>
      <c r="E616" s="484"/>
      <c r="F616" s="484"/>
      <c r="G616" s="484"/>
      <c r="H616" s="484"/>
      <c r="I616" s="486"/>
    </row>
    <row r="617" spans="2:9" ht="18" x14ac:dyDescent="0.35">
      <c r="B617" s="483" t="s">
        <v>439</v>
      </c>
      <c r="C617" s="484"/>
      <c r="D617" s="484"/>
      <c r="E617" s="503"/>
      <c r="F617" s="484"/>
      <c r="G617" s="504"/>
      <c r="H617" s="487" t="s">
        <v>440</v>
      </c>
      <c r="I617" s="505"/>
    </row>
    <row r="618" spans="2:9" ht="18" x14ac:dyDescent="0.35">
      <c r="B618" s="161" t="s">
        <v>441</v>
      </c>
      <c r="C618" s="156"/>
      <c r="D618" s="157"/>
      <c r="E618" s="162"/>
      <c r="F618" s="162"/>
      <c r="G618" s="163"/>
      <c r="H618" s="182" t="s">
        <v>462</v>
      </c>
      <c r="I618" s="163"/>
    </row>
    <row r="619" spans="2:9" ht="18" x14ac:dyDescent="0.35">
      <c r="B619" s="483" t="s">
        <v>499</v>
      </c>
      <c r="C619" s="484"/>
      <c r="D619" s="484"/>
      <c r="E619" s="491"/>
      <c r="F619" s="484"/>
      <c r="G619" s="492"/>
      <c r="H619" s="487" t="s">
        <v>440</v>
      </c>
      <c r="I619" s="505"/>
    </row>
    <row r="620" spans="2:9" ht="18" x14ac:dyDescent="0.35">
      <c r="B620" s="483" t="s">
        <v>439</v>
      </c>
      <c r="C620" s="484"/>
      <c r="D620" s="484"/>
      <c r="E620" s="484"/>
      <c r="F620" s="484"/>
      <c r="G620" s="493"/>
      <c r="H620" s="496" t="s">
        <v>498</v>
      </c>
      <c r="I620" s="526"/>
    </row>
    <row r="621" spans="2:9" ht="18" x14ac:dyDescent="0.35">
      <c r="B621" s="481" t="s">
        <v>443</v>
      </c>
      <c r="C621" s="482"/>
      <c r="D621" s="482"/>
      <c r="E621" s="482"/>
      <c r="F621" s="482"/>
      <c r="G621" s="495"/>
      <c r="H621" s="160" t="s">
        <v>457</v>
      </c>
      <c r="I621" s="159"/>
    </row>
    <row r="622" spans="2:9" ht="18" x14ac:dyDescent="0.35">
      <c r="B622" s="481" t="s">
        <v>444</v>
      </c>
      <c r="C622" s="482"/>
      <c r="D622" s="482"/>
      <c r="E622" s="482"/>
      <c r="F622" s="482"/>
      <c r="G622" s="482"/>
      <c r="H622" s="181" t="s">
        <v>457</v>
      </c>
      <c r="I622" s="165"/>
    </row>
    <row r="623" spans="2:9" ht="18" x14ac:dyDescent="0.35">
      <c r="B623" s="481" t="s">
        <v>445</v>
      </c>
      <c r="C623" s="482"/>
      <c r="D623" s="482"/>
      <c r="E623" s="482"/>
      <c r="F623" s="482"/>
      <c r="G623" s="482"/>
      <c r="H623" s="181"/>
      <c r="I623" s="163"/>
    </row>
    <row r="624" spans="2:9" ht="18" x14ac:dyDescent="0.35">
      <c r="B624" s="483" t="s">
        <v>446</v>
      </c>
      <c r="C624" s="484"/>
      <c r="D624" s="484"/>
      <c r="E624" s="484"/>
      <c r="F624" s="484"/>
      <c r="G624" s="484"/>
      <c r="H624" s="484"/>
      <c r="I624" s="485"/>
    </row>
    <row r="625" spans="2:9" ht="18" x14ac:dyDescent="0.35">
      <c r="B625" s="483" t="s">
        <v>439</v>
      </c>
      <c r="C625" s="484"/>
      <c r="D625" s="484"/>
      <c r="E625" s="484"/>
      <c r="F625" s="484"/>
      <c r="G625" s="484"/>
      <c r="H625" s="484"/>
      <c r="I625" s="486"/>
    </row>
    <row r="626" spans="2:9" ht="18" x14ac:dyDescent="0.35">
      <c r="B626" s="161" t="s">
        <v>447</v>
      </c>
      <c r="C626" s="487" t="s">
        <v>487</v>
      </c>
      <c r="D626" s="484"/>
      <c r="E626" s="484"/>
      <c r="F626" s="484"/>
      <c r="G626" s="484"/>
      <c r="H626" s="484"/>
      <c r="I626" s="486"/>
    </row>
    <row r="627" spans="2:9" ht="18" x14ac:dyDescent="0.35">
      <c r="B627" s="2" t="s">
        <v>448</v>
      </c>
      <c r="C627" s="523"/>
      <c r="D627" s="524"/>
      <c r="E627" s="524"/>
      <c r="F627" s="524"/>
      <c r="G627" s="524"/>
      <c r="H627" s="524"/>
      <c r="I627" s="525"/>
    </row>
    <row r="628" spans="2:9" ht="18" x14ac:dyDescent="0.35">
      <c r="B628" s="479" t="s">
        <v>449</v>
      </c>
      <c r="C628" s="437"/>
      <c r="D628" s="437"/>
      <c r="E628" s="437"/>
      <c r="F628" s="166"/>
      <c r="G628" s="167"/>
      <c r="H628" s="147" t="s">
        <v>450</v>
      </c>
      <c r="I628" s="168"/>
    </row>
    <row r="629" spans="2:9" ht="18" x14ac:dyDescent="0.35">
      <c r="B629" s="148" t="s">
        <v>451</v>
      </c>
      <c r="C629" s="147" t="s">
        <v>20</v>
      </c>
      <c r="D629" s="147" t="s">
        <v>451</v>
      </c>
      <c r="E629" s="147" t="s">
        <v>20</v>
      </c>
      <c r="F629" s="169"/>
      <c r="G629" s="437" t="s">
        <v>452</v>
      </c>
      <c r="H629" s="437"/>
      <c r="I629" s="170" t="s">
        <v>20</v>
      </c>
    </row>
    <row r="630" spans="2:9" ht="18" x14ac:dyDescent="0.35">
      <c r="B630" s="1" t="s">
        <v>453</v>
      </c>
      <c r="C630" s="171" t="s">
        <v>454</v>
      </c>
      <c r="D630" s="171" t="s">
        <v>455</v>
      </c>
      <c r="E630" s="171" t="s">
        <v>456</v>
      </c>
      <c r="F630" s="169"/>
      <c r="G630" s="480">
        <v>3</v>
      </c>
      <c r="H630" s="480"/>
      <c r="I630" s="172" t="s">
        <v>457</v>
      </c>
    </row>
    <row r="631" spans="2:9" ht="18" x14ac:dyDescent="0.35">
      <c r="B631" s="1" t="s">
        <v>458</v>
      </c>
      <c r="C631" s="171" t="s">
        <v>459</v>
      </c>
      <c r="D631" s="171" t="s">
        <v>460</v>
      </c>
      <c r="E631" s="171" t="s">
        <v>461</v>
      </c>
      <c r="F631" s="169"/>
      <c r="G631" s="480">
        <v>2</v>
      </c>
      <c r="H631" s="480"/>
      <c r="I631" s="172" t="s">
        <v>462</v>
      </c>
    </row>
    <row r="632" spans="2:9" ht="18" x14ac:dyDescent="0.35">
      <c r="B632" s="1" t="s">
        <v>463</v>
      </c>
      <c r="C632" s="171" t="s">
        <v>464</v>
      </c>
      <c r="D632" s="171" t="s">
        <v>465</v>
      </c>
      <c r="E632" s="171" t="s">
        <v>466</v>
      </c>
      <c r="F632" s="169"/>
      <c r="G632" s="480">
        <v>1</v>
      </c>
      <c r="H632" s="480"/>
      <c r="I632" s="172" t="s">
        <v>467</v>
      </c>
    </row>
    <row r="633" spans="2:9" ht="18" x14ac:dyDescent="0.35">
      <c r="B633" s="1" t="s">
        <v>468</v>
      </c>
      <c r="C633" s="171" t="s">
        <v>469</v>
      </c>
      <c r="D633" s="171" t="s">
        <v>470</v>
      </c>
      <c r="E633" s="171" t="s">
        <v>471</v>
      </c>
      <c r="F633" s="173"/>
      <c r="G633" s="471"/>
      <c r="H633" s="472"/>
      <c r="I633" s="174"/>
    </row>
    <row r="634" spans="2:9" ht="46.9" customHeight="1" thickBot="1" x14ac:dyDescent="0.4">
      <c r="B634" s="473" t="s">
        <v>486</v>
      </c>
      <c r="C634" s="474"/>
      <c r="D634" s="475" t="s">
        <v>33</v>
      </c>
      <c r="E634" s="476"/>
      <c r="F634" s="476"/>
      <c r="G634" s="476"/>
      <c r="H634" s="475" t="s">
        <v>17</v>
      </c>
      <c r="I634" s="477"/>
    </row>
    <row r="637" spans="2:9" ht="18.600000000000001" thickBot="1" x14ac:dyDescent="0.4"/>
    <row r="638" spans="2:9" ht="18" x14ac:dyDescent="0.35">
      <c r="B638" s="520" t="s">
        <v>0</v>
      </c>
      <c r="C638" s="521"/>
      <c r="D638" s="521"/>
      <c r="E638" s="521"/>
      <c r="F638" s="521"/>
      <c r="G638" s="521"/>
      <c r="H638" s="521"/>
      <c r="I638" s="522"/>
    </row>
    <row r="639" spans="2:9" ht="18" x14ac:dyDescent="0.35">
      <c r="B639" s="517" t="s">
        <v>1</v>
      </c>
      <c r="C639" s="518"/>
      <c r="D639" s="518"/>
      <c r="E639" s="518"/>
      <c r="F639" s="518"/>
      <c r="G639" s="518"/>
      <c r="H639" s="518"/>
      <c r="I639" s="494"/>
    </row>
    <row r="640" spans="2:9" ht="18" x14ac:dyDescent="0.35">
      <c r="B640" s="517" t="s">
        <v>2</v>
      </c>
      <c r="C640" s="518"/>
      <c r="D640" s="518"/>
      <c r="E640" s="518"/>
      <c r="F640" s="518"/>
      <c r="G640" s="518"/>
      <c r="H640" s="518"/>
      <c r="I640" s="494"/>
    </row>
    <row r="641" spans="2:10" ht="18" x14ac:dyDescent="0.35">
      <c r="B641" s="517" t="s">
        <v>24</v>
      </c>
      <c r="C641" s="518"/>
      <c r="D641" s="518"/>
      <c r="E641" s="518"/>
      <c r="F641" s="518"/>
      <c r="G641" s="518"/>
      <c r="H641" s="518"/>
      <c r="I641" s="494"/>
    </row>
    <row r="642" spans="2:10" ht="18" x14ac:dyDescent="0.35">
      <c r="B642" s="517" t="s">
        <v>58</v>
      </c>
      <c r="C642" s="518"/>
      <c r="D642" s="518"/>
      <c r="E642" s="518"/>
      <c r="F642" s="518"/>
      <c r="G642" s="518"/>
      <c r="H642" s="518"/>
      <c r="I642" s="494"/>
    </row>
    <row r="643" spans="2:10" ht="18" x14ac:dyDescent="0.35">
      <c r="B643" s="3" t="s">
        <v>3</v>
      </c>
      <c r="C643" s="234"/>
      <c r="D643" s="496" t="s">
        <v>399</v>
      </c>
      <c r="E643" s="495"/>
      <c r="F643" s="3"/>
      <c r="G643" s="147"/>
      <c r="H643" s="147"/>
      <c r="I643" s="147"/>
    </row>
    <row r="644" spans="2:10" ht="18" x14ac:dyDescent="0.35">
      <c r="B644" s="3" t="s">
        <v>4</v>
      </c>
      <c r="C644" s="234"/>
      <c r="D644" s="496" t="s">
        <v>245</v>
      </c>
      <c r="E644" s="495"/>
      <c r="F644" s="3"/>
      <c r="G644" s="156" t="s">
        <v>25</v>
      </c>
      <c r="H644" s="156"/>
      <c r="I644" s="478">
        <v>14</v>
      </c>
      <c r="J644" s="478"/>
    </row>
    <row r="645" spans="2:10" ht="18" x14ac:dyDescent="0.35">
      <c r="B645" s="3" t="s">
        <v>5</v>
      </c>
      <c r="C645" s="234"/>
      <c r="D645" s="157" t="s">
        <v>426</v>
      </c>
      <c r="E645" s="185"/>
      <c r="F645" s="147"/>
      <c r="G645" s="3"/>
      <c r="H645" s="3"/>
      <c r="I645" s="147"/>
      <c r="J645" s="147"/>
    </row>
    <row r="646" spans="2:10" ht="18" x14ac:dyDescent="0.35">
      <c r="B646" s="3" t="s">
        <v>18</v>
      </c>
      <c r="C646" s="3"/>
      <c r="D646" s="157" t="s">
        <v>248</v>
      </c>
      <c r="E646" s="185"/>
      <c r="F646" s="3"/>
      <c r="G646" s="3" t="s">
        <v>53</v>
      </c>
      <c r="H646" s="3"/>
      <c r="I646" s="156" t="s">
        <v>247</v>
      </c>
      <c r="J646" s="147"/>
    </row>
    <row r="647" spans="2:10" ht="18" x14ac:dyDescent="0.35">
      <c r="B647" s="479" t="s">
        <v>6</v>
      </c>
      <c r="C647" s="437"/>
      <c r="D647" s="437"/>
      <c r="E647" s="437"/>
      <c r="F647" s="437"/>
      <c r="G647" s="437"/>
      <c r="H647" s="437"/>
      <c r="I647" s="519"/>
    </row>
    <row r="648" spans="2:10" ht="18" x14ac:dyDescent="0.35">
      <c r="B648" s="483" t="s">
        <v>7</v>
      </c>
      <c r="C648" s="484"/>
      <c r="D648" s="484"/>
      <c r="E648" s="484"/>
      <c r="F648" s="484"/>
      <c r="G648" s="484"/>
      <c r="H648" s="484"/>
      <c r="I648" s="486"/>
    </row>
    <row r="649" spans="2:10" x14ac:dyDescent="0.3">
      <c r="B649" s="506" t="s">
        <v>8</v>
      </c>
      <c r="C649" s="507" t="s">
        <v>9</v>
      </c>
      <c r="D649" s="508" t="s">
        <v>28</v>
      </c>
      <c r="E649" s="508" t="s">
        <v>27</v>
      </c>
      <c r="F649" s="508" t="s">
        <v>29</v>
      </c>
      <c r="G649" s="511" t="s">
        <v>30</v>
      </c>
      <c r="H649" s="508" t="s">
        <v>31</v>
      </c>
      <c r="I649" s="514" t="s">
        <v>20</v>
      </c>
    </row>
    <row r="650" spans="2:10" x14ac:dyDescent="0.3">
      <c r="B650" s="506"/>
      <c r="C650" s="507"/>
      <c r="D650" s="509"/>
      <c r="E650" s="509"/>
      <c r="F650" s="509"/>
      <c r="G650" s="512"/>
      <c r="H650" s="509"/>
      <c r="I650" s="515"/>
    </row>
    <row r="651" spans="2:10" x14ac:dyDescent="0.3">
      <c r="B651" s="506"/>
      <c r="C651" s="507"/>
      <c r="D651" s="510"/>
      <c r="E651" s="510"/>
      <c r="F651" s="510"/>
      <c r="G651" s="513"/>
      <c r="H651" s="510"/>
      <c r="I651" s="516"/>
    </row>
    <row r="652" spans="2:10" ht="18" x14ac:dyDescent="0.35">
      <c r="B652" s="148">
        <v>1</v>
      </c>
      <c r="C652" s="156" t="s">
        <v>11</v>
      </c>
      <c r="D652" s="227">
        <v>2</v>
      </c>
      <c r="E652" s="171">
        <v>3</v>
      </c>
      <c r="F652" s="171">
        <v>3</v>
      </c>
      <c r="G652" s="227">
        <v>26.5</v>
      </c>
      <c r="H652" s="145">
        <f>SUM(D652:G652)</f>
        <v>34.5</v>
      </c>
      <c r="I652" s="144" t="str">
        <f>IF(H652&gt;=91,"A1",IF(H652&gt;=81,"A2",IF(H652&gt;=71,"B1",IF(H652&gt;=61,"B2",IF(H652&gt;=51,"C1",IF(H652&gt;=41,"C2",IF(H652&gt;=33,"D","E")))))))</f>
        <v>D</v>
      </c>
    </row>
    <row r="653" spans="2:10" ht="18" x14ac:dyDescent="0.35">
      <c r="B653" s="148">
        <v>2</v>
      </c>
      <c r="C653" s="156" t="s">
        <v>12</v>
      </c>
      <c r="D653" s="184">
        <v>4</v>
      </c>
      <c r="E653" s="171">
        <v>4</v>
      </c>
      <c r="F653" s="171">
        <v>4</v>
      </c>
      <c r="G653" s="171">
        <v>27</v>
      </c>
      <c r="H653" s="145">
        <f t="shared" ref="H653:H656" si="29">SUM(D653:G653)</f>
        <v>39</v>
      </c>
      <c r="I653" s="144" t="str">
        <f t="shared" ref="I653:I656" si="30">IF(H653&gt;=91,"A1",IF(H653&gt;=81,"A2",IF(H653&gt;=71,"B1",IF(H653&gt;=61,"B2",IF(H653&gt;=51,"C1",IF(H653&gt;=41,"C2",IF(H653&gt;=33,"D","E")))))))</f>
        <v>D</v>
      </c>
    </row>
    <row r="654" spans="2:10" ht="18" x14ac:dyDescent="0.35">
      <c r="B654" s="148">
        <v>3</v>
      </c>
      <c r="C654" s="156" t="s">
        <v>13</v>
      </c>
      <c r="D654" s="171">
        <v>1.5</v>
      </c>
      <c r="E654" s="171">
        <v>2.5</v>
      </c>
      <c r="F654" s="171">
        <v>2.5</v>
      </c>
      <c r="G654" s="171">
        <v>12.5</v>
      </c>
      <c r="H654" s="145">
        <f t="shared" si="29"/>
        <v>19</v>
      </c>
      <c r="I654" s="144" t="str">
        <f t="shared" si="30"/>
        <v>E</v>
      </c>
    </row>
    <row r="655" spans="2:10" ht="18" x14ac:dyDescent="0.35">
      <c r="B655" s="148">
        <v>4</v>
      </c>
      <c r="C655" s="156" t="s">
        <v>23</v>
      </c>
      <c r="D655" s="171">
        <v>4.25</v>
      </c>
      <c r="E655" s="171">
        <v>2</v>
      </c>
      <c r="F655" s="171">
        <v>2</v>
      </c>
      <c r="G655" s="171">
        <v>21</v>
      </c>
      <c r="H655" s="145">
        <f t="shared" si="29"/>
        <v>29.25</v>
      </c>
      <c r="I655" s="144" t="str">
        <f t="shared" si="30"/>
        <v>E</v>
      </c>
    </row>
    <row r="656" spans="2:10" ht="18" x14ac:dyDescent="0.35">
      <c r="B656" s="148">
        <v>5</v>
      </c>
      <c r="C656" s="156" t="s">
        <v>26</v>
      </c>
      <c r="D656" s="171">
        <v>3</v>
      </c>
      <c r="E656" s="171">
        <v>2</v>
      </c>
      <c r="F656" s="171">
        <v>2</v>
      </c>
      <c r="G656" s="171">
        <v>25</v>
      </c>
      <c r="H656" s="145">
        <f t="shared" si="29"/>
        <v>32</v>
      </c>
      <c r="I656" s="144" t="str">
        <f t="shared" si="30"/>
        <v>E</v>
      </c>
    </row>
    <row r="657" spans="2:9" ht="18" x14ac:dyDescent="0.35">
      <c r="B657" s="148">
        <v>6</v>
      </c>
      <c r="C657" s="178" t="s">
        <v>490</v>
      </c>
      <c r="D657" s="171"/>
      <c r="E657" s="171"/>
      <c r="F657" s="171"/>
      <c r="G657" s="171">
        <v>26</v>
      </c>
      <c r="H657" s="145">
        <v>26</v>
      </c>
      <c r="I657" s="144"/>
    </row>
    <row r="658" spans="2:9" ht="18" x14ac:dyDescent="0.35">
      <c r="B658" s="148">
        <v>7</v>
      </c>
      <c r="C658" s="156" t="s">
        <v>21</v>
      </c>
      <c r="D658" s="13"/>
      <c r="E658" s="13"/>
      <c r="F658" s="13"/>
      <c r="G658" s="232">
        <v>2</v>
      </c>
      <c r="H658" s="145"/>
      <c r="I658" s="144"/>
    </row>
    <row r="659" spans="2:9" ht="18" x14ac:dyDescent="0.35">
      <c r="B659" s="148">
        <v>8</v>
      </c>
      <c r="C659" s="156" t="s">
        <v>22</v>
      </c>
      <c r="D659" s="14"/>
      <c r="E659" s="14"/>
      <c r="F659" s="14"/>
      <c r="G659" s="232">
        <v>11</v>
      </c>
      <c r="H659" s="145"/>
      <c r="I659" s="144"/>
    </row>
    <row r="660" spans="2:9" ht="18" x14ac:dyDescent="0.35">
      <c r="B660" s="148">
        <v>9</v>
      </c>
      <c r="C660" s="156" t="s">
        <v>34</v>
      </c>
      <c r="D660" s="14"/>
      <c r="E660" s="14"/>
      <c r="F660" s="14"/>
      <c r="G660" s="232">
        <v>5</v>
      </c>
      <c r="H660" s="145"/>
      <c r="I660" s="144"/>
    </row>
    <row r="661" spans="2:9" ht="18" x14ac:dyDescent="0.35">
      <c r="B661" s="2" t="s">
        <v>10</v>
      </c>
      <c r="C661" s="3"/>
      <c r="D661" s="5"/>
      <c r="E661" s="5"/>
      <c r="F661" s="5"/>
      <c r="G661" s="16"/>
      <c r="H661" s="235">
        <f>SUM(H652:H657)</f>
        <v>179.75</v>
      </c>
      <c r="I661" s="146"/>
    </row>
    <row r="662" spans="2:9" ht="18" x14ac:dyDescent="0.35">
      <c r="B662" s="2" t="s">
        <v>15</v>
      </c>
      <c r="C662" s="3"/>
      <c r="D662" s="5"/>
      <c r="E662" s="5"/>
      <c r="F662" s="5"/>
      <c r="G662" s="16"/>
      <c r="H662" s="183">
        <f>H661/5.5</f>
        <v>32.68181818181818</v>
      </c>
      <c r="I662" s="146" t="str">
        <f t="shared" ref="I662" si="31">IF(H662&gt;=91,"A1",IF(H662&gt;=81,"A2",IF(H662&gt;=71,"B1",IF(H662&gt;=61,"B2",IF(H662&gt;=51,"C1",IF(H662&gt;=41,"C2",IF(H662&gt;=33,"D","E")))))))</f>
        <v>E</v>
      </c>
    </row>
    <row r="663" spans="2:9" ht="22.9" customHeight="1" x14ac:dyDescent="0.35">
      <c r="B663" s="497" t="s">
        <v>59</v>
      </c>
      <c r="C663" s="498"/>
      <c r="D663" s="498"/>
      <c r="E663" s="498"/>
      <c r="F663" s="498"/>
      <c r="G663" s="498"/>
      <c r="H663" s="498"/>
      <c r="I663" s="499"/>
    </row>
    <row r="664" spans="2:9" ht="18" x14ac:dyDescent="0.35">
      <c r="B664" s="500" t="s">
        <v>437</v>
      </c>
      <c r="C664" s="501"/>
      <c r="D664" s="501"/>
      <c r="E664" s="501"/>
      <c r="F664" s="501"/>
      <c r="G664" s="501"/>
      <c r="H664" s="501"/>
      <c r="I664" s="502"/>
    </row>
    <row r="665" spans="2:9" ht="18" x14ac:dyDescent="0.35">
      <c r="B665" s="483" t="s">
        <v>438</v>
      </c>
      <c r="C665" s="484"/>
      <c r="D665" s="484"/>
      <c r="E665" s="484"/>
      <c r="F665" s="484"/>
      <c r="G665" s="484"/>
      <c r="H665" s="484"/>
      <c r="I665" s="486"/>
    </row>
    <row r="666" spans="2:9" ht="18" x14ac:dyDescent="0.35">
      <c r="B666" s="483" t="s">
        <v>439</v>
      </c>
      <c r="C666" s="484"/>
      <c r="D666" s="484"/>
      <c r="E666" s="503"/>
      <c r="F666" s="484"/>
      <c r="G666" s="504"/>
      <c r="H666" s="487" t="s">
        <v>440</v>
      </c>
      <c r="I666" s="505"/>
    </row>
    <row r="667" spans="2:9" ht="18" x14ac:dyDescent="0.35">
      <c r="B667" s="161" t="s">
        <v>441</v>
      </c>
      <c r="C667" s="156"/>
      <c r="D667" s="157"/>
      <c r="E667" s="162"/>
      <c r="F667" s="162"/>
      <c r="G667" s="163"/>
      <c r="H667" s="182" t="s">
        <v>462</v>
      </c>
      <c r="I667" s="163"/>
    </row>
    <row r="668" spans="2:9" ht="18" x14ac:dyDescent="0.35">
      <c r="B668" s="483" t="s">
        <v>442</v>
      </c>
      <c r="C668" s="484"/>
      <c r="D668" s="484"/>
      <c r="E668" s="491"/>
      <c r="F668" s="484"/>
      <c r="G668" s="492"/>
      <c r="H668" s="160"/>
      <c r="I668" s="164"/>
    </row>
    <row r="669" spans="2:9" ht="18" x14ac:dyDescent="0.35">
      <c r="B669" s="483" t="s">
        <v>439</v>
      </c>
      <c r="C669" s="484"/>
      <c r="D669" s="484"/>
      <c r="E669" s="484"/>
      <c r="F669" s="484"/>
      <c r="G669" s="493"/>
      <c r="H669" s="487" t="s">
        <v>440</v>
      </c>
      <c r="I669" s="494"/>
    </row>
    <row r="670" spans="2:9" ht="18" x14ac:dyDescent="0.35">
      <c r="B670" s="481" t="s">
        <v>443</v>
      </c>
      <c r="C670" s="482"/>
      <c r="D670" s="482"/>
      <c r="E670" s="482"/>
      <c r="F670" s="482"/>
      <c r="G670" s="495"/>
      <c r="H670" s="160" t="s">
        <v>462</v>
      </c>
      <c r="I670" s="159"/>
    </row>
    <row r="671" spans="2:9" ht="18" x14ac:dyDescent="0.35">
      <c r="B671" s="481" t="s">
        <v>444</v>
      </c>
      <c r="C671" s="482"/>
      <c r="D671" s="482"/>
      <c r="E671" s="482"/>
      <c r="F671" s="482"/>
      <c r="G671" s="482"/>
      <c r="H671" s="181" t="s">
        <v>462</v>
      </c>
      <c r="I671" s="165"/>
    </row>
    <row r="672" spans="2:9" ht="18" x14ac:dyDescent="0.35">
      <c r="B672" s="481" t="s">
        <v>445</v>
      </c>
      <c r="C672" s="482"/>
      <c r="D672" s="482"/>
      <c r="E672" s="482"/>
      <c r="F672" s="482"/>
      <c r="G672" s="482"/>
      <c r="H672" s="181" t="s">
        <v>457</v>
      </c>
      <c r="I672" s="163"/>
    </row>
    <row r="673" spans="2:9" ht="18" x14ac:dyDescent="0.35">
      <c r="B673" s="483" t="s">
        <v>446</v>
      </c>
      <c r="C673" s="484"/>
      <c r="D673" s="484"/>
      <c r="E673" s="484"/>
      <c r="F673" s="484"/>
      <c r="G673" s="484"/>
      <c r="H673" s="484"/>
      <c r="I673" s="485"/>
    </row>
    <row r="674" spans="2:9" ht="18" x14ac:dyDescent="0.35">
      <c r="B674" s="483" t="s">
        <v>439</v>
      </c>
      <c r="C674" s="484"/>
      <c r="D674" s="484"/>
      <c r="E674" s="484"/>
      <c r="F674" s="484"/>
      <c r="G674" s="484"/>
      <c r="H674" s="484"/>
      <c r="I674" s="486"/>
    </row>
    <row r="675" spans="2:9" ht="18" x14ac:dyDescent="0.35">
      <c r="B675" s="161" t="s">
        <v>447</v>
      </c>
      <c r="C675" s="487" t="s">
        <v>488</v>
      </c>
      <c r="D675" s="484"/>
      <c r="E675" s="484"/>
      <c r="F675" s="484"/>
      <c r="G675" s="484"/>
      <c r="H675" s="484"/>
      <c r="I675" s="486"/>
    </row>
    <row r="676" spans="2:9" ht="18" x14ac:dyDescent="0.35">
      <c r="B676" s="2" t="s">
        <v>448</v>
      </c>
      <c r="C676" s="488"/>
      <c r="D676" s="489"/>
      <c r="E676" s="489"/>
      <c r="F676" s="489"/>
      <c r="G676" s="489"/>
      <c r="H676" s="489"/>
      <c r="I676" s="490"/>
    </row>
    <row r="677" spans="2:9" ht="18" x14ac:dyDescent="0.35">
      <c r="B677" s="479" t="s">
        <v>449</v>
      </c>
      <c r="C677" s="437"/>
      <c r="D677" s="437"/>
      <c r="E677" s="437"/>
      <c r="F677" s="166"/>
      <c r="G677" s="167"/>
      <c r="H677" s="147" t="s">
        <v>450</v>
      </c>
      <c r="I677" s="168"/>
    </row>
    <row r="678" spans="2:9" ht="18" x14ac:dyDescent="0.35">
      <c r="B678" s="148" t="s">
        <v>451</v>
      </c>
      <c r="C678" s="147" t="s">
        <v>20</v>
      </c>
      <c r="D678" s="147" t="s">
        <v>451</v>
      </c>
      <c r="E678" s="147" t="s">
        <v>20</v>
      </c>
      <c r="F678" s="169"/>
      <c r="G678" s="437" t="s">
        <v>452</v>
      </c>
      <c r="H678" s="437"/>
      <c r="I678" s="170" t="s">
        <v>20</v>
      </c>
    </row>
    <row r="679" spans="2:9" ht="18" x14ac:dyDescent="0.35">
      <c r="B679" s="1" t="s">
        <v>453</v>
      </c>
      <c r="C679" s="171" t="s">
        <v>454</v>
      </c>
      <c r="D679" s="171" t="s">
        <v>455</v>
      </c>
      <c r="E679" s="171" t="s">
        <v>456</v>
      </c>
      <c r="F679" s="169"/>
      <c r="G679" s="480">
        <v>3</v>
      </c>
      <c r="H679" s="480"/>
      <c r="I679" s="172" t="s">
        <v>457</v>
      </c>
    </row>
    <row r="680" spans="2:9" ht="18" x14ac:dyDescent="0.35">
      <c r="B680" s="1" t="s">
        <v>458</v>
      </c>
      <c r="C680" s="171" t="s">
        <v>459</v>
      </c>
      <c r="D680" s="171" t="s">
        <v>460</v>
      </c>
      <c r="E680" s="171" t="s">
        <v>461</v>
      </c>
      <c r="F680" s="169"/>
      <c r="G680" s="480">
        <v>2</v>
      </c>
      <c r="H680" s="480"/>
      <c r="I680" s="172" t="s">
        <v>462</v>
      </c>
    </row>
    <row r="681" spans="2:9" ht="18" x14ac:dyDescent="0.35">
      <c r="B681" s="1" t="s">
        <v>463</v>
      </c>
      <c r="C681" s="171" t="s">
        <v>464</v>
      </c>
      <c r="D681" s="171" t="s">
        <v>465</v>
      </c>
      <c r="E681" s="171" t="s">
        <v>466</v>
      </c>
      <c r="F681" s="169"/>
      <c r="G681" s="480">
        <v>1</v>
      </c>
      <c r="H681" s="480"/>
      <c r="I681" s="172" t="s">
        <v>467</v>
      </c>
    </row>
    <row r="682" spans="2:9" ht="18" x14ac:dyDescent="0.35">
      <c r="B682" s="1" t="s">
        <v>468</v>
      </c>
      <c r="C682" s="171" t="s">
        <v>469</v>
      </c>
      <c r="D682" s="171" t="s">
        <v>470</v>
      </c>
      <c r="E682" s="171" t="s">
        <v>471</v>
      </c>
      <c r="F682" s="173"/>
      <c r="G682" s="471"/>
      <c r="H682" s="472"/>
      <c r="I682" s="174"/>
    </row>
    <row r="683" spans="2:9" ht="45" customHeight="1" thickBot="1" x14ac:dyDescent="0.4">
      <c r="B683" s="473" t="s">
        <v>486</v>
      </c>
      <c r="C683" s="474"/>
      <c r="D683" s="475" t="s">
        <v>33</v>
      </c>
      <c r="E683" s="476"/>
      <c r="F683" s="476"/>
      <c r="G683" s="476"/>
      <c r="H683" s="475" t="s">
        <v>17</v>
      </c>
      <c r="I683" s="477"/>
    </row>
    <row r="685" spans="2:9" ht="33" customHeight="1" x14ac:dyDescent="0.35"/>
    <row r="686" spans="2:9" ht="18.600000000000001" thickBot="1" x14ac:dyDescent="0.4"/>
    <row r="687" spans="2:9" ht="18" x14ac:dyDescent="0.35">
      <c r="B687" s="520" t="s">
        <v>0</v>
      </c>
      <c r="C687" s="521"/>
      <c r="D687" s="521"/>
      <c r="E687" s="521"/>
      <c r="F687" s="521"/>
      <c r="G687" s="521"/>
      <c r="H687" s="521"/>
      <c r="I687" s="522"/>
    </row>
    <row r="688" spans="2:9" ht="18" x14ac:dyDescent="0.35">
      <c r="B688" s="517" t="s">
        <v>1</v>
      </c>
      <c r="C688" s="518"/>
      <c r="D688" s="518"/>
      <c r="E688" s="518"/>
      <c r="F688" s="518"/>
      <c r="G688" s="518"/>
      <c r="H688" s="518"/>
      <c r="I688" s="494"/>
    </row>
    <row r="689" spans="2:10" ht="18" x14ac:dyDescent="0.35">
      <c r="B689" s="517" t="s">
        <v>2</v>
      </c>
      <c r="C689" s="518"/>
      <c r="D689" s="518"/>
      <c r="E689" s="518"/>
      <c r="F689" s="518"/>
      <c r="G689" s="518"/>
      <c r="H689" s="518"/>
      <c r="I689" s="494"/>
    </row>
    <row r="690" spans="2:10" ht="18" x14ac:dyDescent="0.35">
      <c r="B690" s="517" t="s">
        <v>24</v>
      </c>
      <c r="C690" s="518"/>
      <c r="D690" s="518"/>
      <c r="E690" s="518"/>
      <c r="F690" s="518"/>
      <c r="G690" s="518"/>
      <c r="H690" s="518"/>
      <c r="I690" s="494"/>
    </row>
    <row r="691" spans="2:10" ht="18" x14ac:dyDescent="0.35">
      <c r="B691" s="517" t="s">
        <v>58</v>
      </c>
      <c r="C691" s="518"/>
      <c r="D691" s="518"/>
      <c r="E691" s="518"/>
      <c r="F691" s="518"/>
      <c r="G691" s="518"/>
      <c r="H691" s="518"/>
      <c r="I691" s="494"/>
    </row>
    <row r="692" spans="2:10" ht="18" x14ac:dyDescent="0.35">
      <c r="B692" s="3" t="s">
        <v>3</v>
      </c>
      <c r="C692" s="234"/>
      <c r="D692" s="496" t="s">
        <v>399</v>
      </c>
      <c r="E692" s="495"/>
      <c r="F692" s="3"/>
      <c r="G692" s="147"/>
      <c r="H692" s="147"/>
      <c r="I692" s="147"/>
    </row>
    <row r="693" spans="2:10" ht="18" x14ac:dyDescent="0.35">
      <c r="B693" s="3" t="s">
        <v>4</v>
      </c>
      <c r="C693" s="234"/>
      <c r="D693" s="496" t="s">
        <v>254</v>
      </c>
      <c r="E693" s="495"/>
      <c r="F693" s="3"/>
      <c r="G693" s="156" t="s">
        <v>25</v>
      </c>
      <c r="H693" s="156"/>
      <c r="I693" s="478">
        <v>15</v>
      </c>
      <c r="J693" s="478"/>
    </row>
    <row r="694" spans="2:10" ht="18" x14ac:dyDescent="0.35">
      <c r="B694" s="3" t="s">
        <v>5</v>
      </c>
      <c r="C694" s="234"/>
      <c r="D694" s="157" t="s">
        <v>255</v>
      </c>
      <c r="E694" s="185"/>
      <c r="F694" s="147"/>
      <c r="G694" s="3"/>
      <c r="H694" s="3"/>
      <c r="I694" s="147"/>
      <c r="J694" s="147"/>
    </row>
    <row r="695" spans="2:10" ht="18" x14ac:dyDescent="0.35">
      <c r="B695" s="3" t="s">
        <v>18</v>
      </c>
      <c r="C695" s="3"/>
      <c r="D695" s="157" t="s">
        <v>427</v>
      </c>
      <c r="E695" s="185"/>
      <c r="F695" s="3"/>
      <c r="G695" s="3" t="s">
        <v>402</v>
      </c>
      <c r="H695" s="3"/>
      <c r="I695" s="156" t="s">
        <v>428</v>
      </c>
      <c r="J695" s="147"/>
    </row>
    <row r="696" spans="2:10" ht="18" x14ac:dyDescent="0.35">
      <c r="B696" s="479" t="s">
        <v>6</v>
      </c>
      <c r="C696" s="437"/>
      <c r="D696" s="437"/>
      <c r="E696" s="437"/>
      <c r="F696" s="437"/>
      <c r="G696" s="437"/>
      <c r="H696" s="437"/>
      <c r="I696" s="519"/>
    </row>
    <row r="697" spans="2:10" ht="18" x14ac:dyDescent="0.35">
      <c r="B697" s="483" t="s">
        <v>7</v>
      </c>
      <c r="C697" s="484"/>
      <c r="D697" s="484"/>
      <c r="E697" s="484"/>
      <c r="F697" s="484"/>
      <c r="G697" s="484"/>
      <c r="H697" s="484"/>
      <c r="I697" s="486"/>
    </row>
    <row r="698" spans="2:10" x14ac:dyDescent="0.3">
      <c r="B698" s="506" t="s">
        <v>8</v>
      </c>
      <c r="C698" s="507" t="s">
        <v>9</v>
      </c>
      <c r="D698" s="508" t="s">
        <v>28</v>
      </c>
      <c r="E698" s="508" t="s">
        <v>27</v>
      </c>
      <c r="F698" s="508" t="s">
        <v>29</v>
      </c>
      <c r="G698" s="511" t="s">
        <v>30</v>
      </c>
      <c r="H698" s="508" t="s">
        <v>31</v>
      </c>
      <c r="I698" s="514" t="s">
        <v>20</v>
      </c>
    </row>
    <row r="699" spans="2:10" x14ac:dyDescent="0.3">
      <c r="B699" s="506"/>
      <c r="C699" s="507"/>
      <c r="D699" s="509"/>
      <c r="E699" s="509"/>
      <c r="F699" s="509"/>
      <c r="G699" s="512"/>
      <c r="H699" s="509"/>
      <c r="I699" s="515"/>
    </row>
    <row r="700" spans="2:10" x14ac:dyDescent="0.3">
      <c r="B700" s="506"/>
      <c r="C700" s="507"/>
      <c r="D700" s="510"/>
      <c r="E700" s="510"/>
      <c r="F700" s="510"/>
      <c r="G700" s="513"/>
      <c r="H700" s="510"/>
      <c r="I700" s="516"/>
    </row>
    <row r="701" spans="2:10" ht="18" x14ac:dyDescent="0.35">
      <c r="B701" s="148">
        <v>1</v>
      </c>
      <c r="C701" s="156" t="s">
        <v>11</v>
      </c>
      <c r="D701" s="227">
        <v>6.75</v>
      </c>
      <c r="E701" s="171">
        <v>5</v>
      </c>
      <c r="F701" s="171">
        <v>5</v>
      </c>
      <c r="G701" s="227">
        <v>72.5</v>
      </c>
      <c r="H701" s="145">
        <f>SUM(D701:G701)</f>
        <v>89.25</v>
      </c>
      <c r="I701" s="144" t="str">
        <f>IF(H701&gt;=91,"A1",IF(H701&gt;=81,"A2",IF(H701&gt;=71,"B1",IF(H701&gt;=61,"B2",IF(H701&gt;=51,"C1",IF(H701&gt;=41,"C2",IF(H701&gt;=33,"D","E")))))))</f>
        <v>A2</v>
      </c>
    </row>
    <row r="702" spans="2:10" ht="18" x14ac:dyDescent="0.35">
      <c r="B702" s="148">
        <v>2</v>
      </c>
      <c r="C702" s="156" t="s">
        <v>12</v>
      </c>
      <c r="D702" s="184">
        <v>7.75</v>
      </c>
      <c r="E702" s="171">
        <v>4.5</v>
      </c>
      <c r="F702" s="171">
        <v>5</v>
      </c>
      <c r="G702" s="171">
        <v>60</v>
      </c>
      <c r="H702" s="145">
        <f t="shared" ref="H702:H705" si="32">SUM(D702:G702)</f>
        <v>77.25</v>
      </c>
      <c r="I702" s="144" t="str">
        <f t="shared" ref="I702:I705" si="33">IF(H702&gt;=91,"A1",IF(H702&gt;=81,"A2",IF(H702&gt;=71,"B1",IF(H702&gt;=61,"B2",IF(H702&gt;=51,"C1",IF(H702&gt;=41,"C2",IF(H702&gt;=33,"D","E")))))))</f>
        <v>B1</v>
      </c>
    </row>
    <row r="703" spans="2:10" ht="18" x14ac:dyDescent="0.35">
      <c r="B703" s="148">
        <v>3</v>
      </c>
      <c r="C703" s="156" t="s">
        <v>13</v>
      </c>
      <c r="D703" s="171">
        <v>5.5</v>
      </c>
      <c r="E703" s="171">
        <v>4</v>
      </c>
      <c r="F703" s="171">
        <v>4</v>
      </c>
      <c r="G703" s="171">
        <v>53</v>
      </c>
      <c r="H703" s="145">
        <f t="shared" si="32"/>
        <v>66.5</v>
      </c>
      <c r="I703" s="144" t="str">
        <f t="shared" si="33"/>
        <v>B2</v>
      </c>
    </row>
    <row r="704" spans="2:10" ht="18" x14ac:dyDescent="0.35">
      <c r="B704" s="148">
        <v>4</v>
      </c>
      <c r="C704" s="156" t="s">
        <v>23</v>
      </c>
      <c r="D704" s="171">
        <v>9</v>
      </c>
      <c r="E704" s="171">
        <v>5</v>
      </c>
      <c r="F704" s="171">
        <v>5</v>
      </c>
      <c r="G704" s="171">
        <v>49.5</v>
      </c>
      <c r="H704" s="145">
        <f t="shared" si="32"/>
        <v>68.5</v>
      </c>
      <c r="I704" s="144" t="str">
        <f t="shared" si="33"/>
        <v>B2</v>
      </c>
    </row>
    <row r="705" spans="2:9" ht="18" x14ac:dyDescent="0.35">
      <c r="B705" s="148">
        <v>5</v>
      </c>
      <c r="C705" s="156" t="s">
        <v>26</v>
      </c>
      <c r="D705" s="171">
        <v>8</v>
      </c>
      <c r="E705" s="171">
        <v>5</v>
      </c>
      <c r="F705" s="171">
        <v>5</v>
      </c>
      <c r="G705" s="171" t="s">
        <v>397</v>
      </c>
      <c r="H705" s="145">
        <f t="shared" si="32"/>
        <v>18</v>
      </c>
      <c r="I705" s="144" t="str">
        <f t="shared" si="33"/>
        <v>E</v>
      </c>
    </row>
    <row r="706" spans="2:9" ht="18" x14ac:dyDescent="0.35">
      <c r="B706" s="148">
        <v>6</v>
      </c>
      <c r="C706" s="178" t="s">
        <v>490</v>
      </c>
      <c r="D706" s="171"/>
      <c r="E706" s="171"/>
      <c r="F706" s="171"/>
      <c r="G706" s="171">
        <v>50</v>
      </c>
      <c r="H706" s="145">
        <v>50</v>
      </c>
      <c r="I706" s="144"/>
    </row>
    <row r="707" spans="2:9" ht="18" x14ac:dyDescent="0.35">
      <c r="B707" s="148">
        <v>7</v>
      </c>
      <c r="C707" s="156" t="s">
        <v>21</v>
      </c>
      <c r="D707" s="13"/>
      <c r="E707" s="13"/>
      <c r="F707" s="13"/>
      <c r="G707" s="232">
        <v>23.5</v>
      </c>
      <c r="H707" s="145"/>
      <c r="I707" s="144"/>
    </row>
    <row r="708" spans="2:9" ht="18" x14ac:dyDescent="0.35">
      <c r="B708" s="148">
        <v>8</v>
      </c>
      <c r="C708" s="156" t="s">
        <v>22</v>
      </c>
      <c r="D708" s="14"/>
      <c r="E708" s="14"/>
      <c r="F708" s="14"/>
      <c r="G708" s="232">
        <v>43</v>
      </c>
      <c r="H708" s="145"/>
      <c r="I708" s="144"/>
    </row>
    <row r="709" spans="2:9" ht="18" x14ac:dyDescent="0.35">
      <c r="B709" s="148">
        <v>9</v>
      </c>
      <c r="C709" s="156" t="s">
        <v>34</v>
      </c>
      <c r="D709" s="14"/>
      <c r="E709" s="14"/>
      <c r="F709" s="14"/>
      <c r="G709" s="232">
        <v>29.5</v>
      </c>
      <c r="H709" s="145"/>
      <c r="I709" s="144"/>
    </row>
    <row r="710" spans="2:9" ht="18" x14ac:dyDescent="0.35">
      <c r="B710" s="2" t="s">
        <v>10</v>
      </c>
      <c r="C710" s="3"/>
      <c r="D710" s="5"/>
      <c r="E710" s="5"/>
      <c r="F710" s="5"/>
      <c r="G710" s="16"/>
      <c r="H710" s="145">
        <f>SUM(H701:H706)</f>
        <v>369.5</v>
      </c>
      <c r="I710" s="146"/>
    </row>
    <row r="711" spans="2:9" ht="18" x14ac:dyDescent="0.35">
      <c r="B711" s="2" t="s">
        <v>15</v>
      </c>
      <c r="C711" s="3"/>
      <c r="D711" s="5"/>
      <c r="E711" s="5"/>
      <c r="F711" s="5"/>
      <c r="G711" s="16"/>
      <c r="H711" s="183">
        <f>H710/5.5</f>
        <v>67.181818181818187</v>
      </c>
      <c r="I711" s="146" t="str">
        <f t="shared" ref="I711" si="34">IF(H711&gt;=91,"A1",IF(H711&gt;=81,"A2",IF(H711&gt;=71,"B1",IF(H711&gt;=61,"B2",IF(H711&gt;=51,"C1",IF(H711&gt;=41,"C2",IF(H711&gt;=33,"D","E")))))))</f>
        <v>B2</v>
      </c>
    </row>
    <row r="712" spans="2:9" ht="24.6" customHeight="1" x14ac:dyDescent="0.35">
      <c r="B712" s="497" t="s">
        <v>59</v>
      </c>
      <c r="C712" s="498"/>
      <c r="D712" s="498"/>
      <c r="E712" s="498"/>
      <c r="F712" s="498"/>
      <c r="G712" s="498"/>
      <c r="H712" s="498"/>
      <c r="I712" s="499"/>
    </row>
    <row r="713" spans="2:9" ht="18" x14ac:dyDescent="0.35">
      <c r="B713" s="500" t="s">
        <v>437</v>
      </c>
      <c r="C713" s="501"/>
      <c r="D713" s="501"/>
      <c r="E713" s="501"/>
      <c r="F713" s="501"/>
      <c r="G713" s="501"/>
      <c r="H713" s="501"/>
      <c r="I713" s="502"/>
    </row>
    <row r="714" spans="2:9" ht="18" x14ac:dyDescent="0.35">
      <c r="B714" s="483" t="s">
        <v>438</v>
      </c>
      <c r="C714" s="484"/>
      <c r="D714" s="484"/>
      <c r="E714" s="484"/>
      <c r="F714" s="484"/>
      <c r="G714" s="484"/>
      <c r="H714" s="484"/>
      <c r="I714" s="486"/>
    </row>
    <row r="715" spans="2:9" ht="18" x14ac:dyDescent="0.35">
      <c r="B715" s="483" t="s">
        <v>439</v>
      </c>
      <c r="C715" s="484"/>
      <c r="D715" s="484"/>
      <c r="E715" s="503"/>
      <c r="F715" s="484"/>
      <c r="G715" s="504"/>
      <c r="H715" s="487" t="s">
        <v>440</v>
      </c>
      <c r="I715" s="505"/>
    </row>
    <row r="716" spans="2:9" ht="18" x14ac:dyDescent="0.35">
      <c r="B716" s="161" t="s">
        <v>441</v>
      </c>
      <c r="C716" s="156"/>
      <c r="D716" s="157"/>
      <c r="E716" s="162"/>
      <c r="F716" s="162"/>
      <c r="G716" s="163"/>
      <c r="H716" s="182" t="s">
        <v>462</v>
      </c>
      <c r="I716" s="163"/>
    </row>
    <row r="717" spans="2:9" ht="18" x14ac:dyDescent="0.35">
      <c r="B717" s="483" t="s">
        <v>442</v>
      </c>
      <c r="C717" s="484"/>
      <c r="D717" s="484"/>
      <c r="E717" s="491"/>
      <c r="F717" s="484"/>
      <c r="G717" s="492"/>
      <c r="H717" s="160"/>
      <c r="I717" s="164"/>
    </row>
    <row r="718" spans="2:9" ht="18" x14ac:dyDescent="0.35">
      <c r="B718" s="483" t="s">
        <v>439</v>
      </c>
      <c r="C718" s="484"/>
      <c r="D718" s="484"/>
      <c r="E718" s="484"/>
      <c r="F718" s="484"/>
      <c r="G718" s="493"/>
      <c r="H718" s="487" t="s">
        <v>440</v>
      </c>
      <c r="I718" s="494"/>
    </row>
    <row r="719" spans="2:9" ht="18" x14ac:dyDescent="0.35">
      <c r="B719" s="481" t="s">
        <v>443</v>
      </c>
      <c r="C719" s="482"/>
      <c r="D719" s="482"/>
      <c r="E719" s="482"/>
      <c r="F719" s="482"/>
      <c r="G719" s="495"/>
      <c r="H719" s="160" t="s">
        <v>457</v>
      </c>
      <c r="I719" s="159"/>
    </row>
    <row r="720" spans="2:9" ht="18" x14ac:dyDescent="0.35">
      <c r="B720" s="481" t="s">
        <v>444</v>
      </c>
      <c r="C720" s="482"/>
      <c r="D720" s="482"/>
      <c r="E720" s="482"/>
      <c r="F720" s="482"/>
      <c r="G720" s="482"/>
      <c r="H720" s="181" t="s">
        <v>457</v>
      </c>
      <c r="I720" s="165"/>
    </row>
    <row r="721" spans="2:9" ht="18" x14ac:dyDescent="0.35">
      <c r="B721" s="481" t="s">
        <v>445</v>
      </c>
      <c r="C721" s="482"/>
      <c r="D721" s="482"/>
      <c r="E721" s="482"/>
      <c r="F721" s="482"/>
      <c r="G721" s="482"/>
      <c r="H721" s="181" t="s">
        <v>457</v>
      </c>
      <c r="I721" s="163"/>
    </row>
    <row r="722" spans="2:9" ht="18" x14ac:dyDescent="0.35">
      <c r="B722" s="483" t="s">
        <v>446</v>
      </c>
      <c r="C722" s="484"/>
      <c r="D722" s="484"/>
      <c r="E722" s="484"/>
      <c r="F722" s="484"/>
      <c r="G722" s="484"/>
      <c r="H722" s="484"/>
      <c r="I722" s="485"/>
    </row>
    <row r="723" spans="2:9" ht="18" x14ac:dyDescent="0.35">
      <c r="B723" s="483" t="s">
        <v>439</v>
      </c>
      <c r="C723" s="484"/>
      <c r="D723" s="484"/>
      <c r="E723" s="484"/>
      <c r="F723" s="484"/>
      <c r="G723" s="484"/>
      <c r="H723" s="484"/>
      <c r="I723" s="486"/>
    </row>
    <row r="724" spans="2:9" ht="18" x14ac:dyDescent="0.35">
      <c r="B724" s="161" t="s">
        <v>447</v>
      </c>
      <c r="C724" s="487" t="s">
        <v>493</v>
      </c>
      <c r="D724" s="484"/>
      <c r="E724" s="484"/>
      <c r="F724" s="484"/>
      <c r="G724" s="484"/>
      <c r="H724" s="484"/>
      <c r="I724" s="486"/>
    </row>
    <row r="725" spans="2:9" ht="18" x14ac:dyDescent="0.35">
      <c r="B725" s="2" t="s">
        <v>448</v>
      </c>
      <c r="C725" s="523"/>
      <c r="D725" s="489"/>
      <c r="E725" s="489"/>
      <c r="F725" s="489"/>
      <c r="G725" s="489"/>
      <c r="H725" s="489"/>
      <c r="I725" s="490"/>
    </row>
    <row r="726" spans="2:9" ht="18" x14ac:dyDescent="0.35">
      <c r="B726" s="479" t="s">
        <v>449</v>
      </c>
      <c r="C726" s="437"/>
      <c r="D726" s="437"/>
      <c r="E726" s="437"/>
      <c r="F726" s="166"/>
      <c r="G726" s="167"/>
      <c r="H726" s="147" t="s">
        <v>450</v>
      </c>
      <c r="I726" s="168"/>
    </row>
    <row r="727" spans="2:9" ht="18" x14ac:dyDescent="0.35">
      <c r="B727" s="148" t="s">
        <v>451</v>
      </c>
      <c r="C727" s="147" t="s">
        <v>20</v>
      </c>
      <c r="D727" s="147" t="s">
        <v>451</v>
      </c>
      <c r="E727" s="147" t="s">
        <v>20</v>
      </c>
      <c r="F727" s="169"/>
      <c r="G727" s="437" t="s">
        <v>452</v>
      </c>
      <c r="H727" s="437"/>
      <c r="I727" s="170" t="s">
        <v>20</v>
      </c>
    </row>
    <row r="728" spans="2:9" ht="18" x14ac:dyDescent="0.35">
      <c r="B728" s="1" t="s">
        <v>453</v>
      </c>
      <c r="C728" s="171" t="s">
        <v>454</v>
      </c>
      <c r="D728" s="171" t="s">
        <v>455</v>
      </c>
      <c r="E728" s="171" t="s">
        <v>456</v>
      </c>
      <c r="F728" s="169"/>
      <c r="G728" s="480">
        <v>3</v>
      </c>
      <c r="H728" s="480"/>
      <c r="I728" s="172" t="s">
        <v>457</v>
      </c>
    </row>
    <row r="729" spans="2:9" ht="18" x14ac:dyDescent="0.35">
      <c r="B729" s="1" t="s">
        <v>458</v>
      </c>
      <c r="C729" s="171" t="s">
        <v>459</v>
      </c>
      <c r="D729" s="171" t="s">
        <v>460</v>
      </c>
      <c r="E729" s="171" t="s">
        <v>461</v>
      </c>
      <c r="F729" s="169"/>
      <c r="G729" s="480">
        <v>2</v>
      </c>
      <c r="H729" s="480"/>
      <c r="I729" s="172" t="s">
        <v>462</v>
      </c>
    </row>
    <row r="730" spans="2:9" ht="18" x14ac:dyDescent="0.35">
      <c r="B730" s="1" t="s">
        <v>463</v>
      </c>
      <c r="C730" s="171" t="s">
        <v>464</v>
      </c>
      <c r="D730" s="171" t="s">
        <v>465</v>
      </c>
      <c r="E730" s="171" t="s">
        <v>466</v>
      </c>
      <c r="F730" s="169"/>
      <c r="G730" s="480">
        <v>1</v>
      </c>
      <c r="H730" s="480"/>
      <c r="I730" s="172" t="s">
        <v>467</v>
      </c>
    </row>
    <row r="731" spans="2:9" ht="18" x14ac:dyDescent="0.35">
      <c r="B731" s="1" t="s">
        <v>468</v>
      </c>
      <c r="C731" s="171" t="s">
        <v>469</v>
      </c>
      <c r="D731" s="171" t="s">
        <v>470</v>
      </c>
      <c r="E731" s="171" t="s">
        <v>471</v>
      </c>
      <c r="F731" s="173"/>
      <c r="G731" s="471"/>
      <c r="H731" s="472"/>
      <c r="I731" s="174"/>
    </row>
    <row r="732" spans="2:9" ht="39.6" customHeight="1" thickBot="1" x14ac:dyDescent="0.4">
      <c r="B732" s="473" t="s">
        <v>486</v>
      </c>
      <c r="C732" s="474"/>
      <c r="D732" s="475" t="s">
        <v>33</v>
      </c>
      <c r="E732" s="476"/>
      <c r="F732" s="476"/>
      <c r="G732" s="476"/>
      <c r="H732" s="475" t="s">
        <v>17</v>
      </c>
      <c r="I732" s="477"/>
    </row>
    <row r="735" spans="2:9" ht="18.600000000000001" thickBot="1" x14ac:dyDescent="0.4"/>
    <row r="736" spans="2:9" ht="18" x14ac:dyDescent="0.35">
      <c r="B736" s="520" t="s">
        <v>0</v>
      </c>
      <c r="C736" s="521"/>
      <c r="D736" s="521"/>
      <c r="E736" s="521"/>
      <c r="F736" s="521"/>
      <c r="G736" s="521"/>
      <c r="H736" s="521"/>
      <c r="I736" s="522"/>
    </row>
    <row r="737" spans="2:10" ht="18" x14ac:dyDescent="0.35">
      <c r="B737" s="517" t="s">
        <v>1</v>
      </c>
      <c r="C737" s="518"/>
      <c r="D737" s="518"/>
      <c r="E737" s="518"/>
      <c r="F737" s="518"/>
      <c r="G737" s="518"/>
      <c r="H737" s="518"/>
      <c r="I737" s="494"/>
    </row>
    <row r="738" spans="2:10" ht="18" x14ac:dyDescent="0.35">
      <c r="B738" s="517" t="s">
        <v>2</v>
      </c>
      <c r="C738" s="518"/>
      <c r="D738" s="518"/>
      <c r="E738" s="518"/>
      <c r="F738" s="518"/>
      <c r="G738" s="518"/>
      <c r="H738" s="518"/>
      <c r="I738" s="494"/>
    </row>
    <row r="739" spans="2:10" ht="18" x14ac:dyDescent="0.35">
      <c r="B739" s="517" t="s">
        <v>24</v>
      </c>
      <c r="C739" s="518"/>
      <c r="D739" s="518"/>
      <c r="E739" s="518"/>
      <c r="F739" s="518"/>
      <c r="G739" s="518"/>
      <c r="H739" s="518"/>
      <c r="I739" s="494"/>
    </row>
    <row r="740" spans="2:10" ht="18" x14ac:dyDescent="0.35">
      <c r="B740" s="517" t="s">
        <v>58</v>
      </c>
      <c r="C740" s="518"/>
      <c r="D740" s="518"/>
      <c r="E740" s="518"/>
      <c r="F740" s="518"/>
      <c r="G740" s="518"/>
      <c r="H740" s="518"/>
      <c r="I740" s="494"/>
    </row>
    <row r="741" spans="2:10" ht="18" x14ac:dyDescent="0.35">
      <c r="B741" s="3" t="s">
        <v>3</v>
      </c>
      <c r="C741" s="234"/>
      <c r="D741" s="496" t="s">
        <v>399</v>
      </c>
      <c r="E741" s="495"/>
      <c r="F741" s="3"/>
      <c r="G741" s="147"/>
      <c r="H741" s="147"/>
      <c r="I741" s="147"/>
    </row>
    <row r="742" spans="2:10" ht="18" x14ac:dyDescent="0.35">
      <c r="B742" s="3" t="s">
        <v>4</v>
      </c>
      <c r="C742" s="234"/>
      <c r="D742" s="496" t="s">
        <v>264</v>
      </c>
      <c r="E742" s="495"/>
      <c r="F742" s="3"/>
      <c r="G742" s="156" t="s">
        <v>25</v>
      </c>
      <c r="H742" s="156"/>
      <c r="I742" s="478">
        <v>16</v>
      </c>
      <c r="J742" s="478"/>
    </row>
    <row r="743" spans="2:10" ht="18" x14ac:dyDescent="0.35">
      <c r="B743" s="3" t="s">
        <v>5</v>
      </c>
      <c r="C743" s="234"/>
      <c r="D743" s="157" t="s">
        <v>265</v>
      </c>
      <c r="E743" s="185"/>
      <c r="F743" s="147"/>
      <c r="G743" s="3"/>
      <c r="H743" s="3"/>
      <c r="I743" s="147"/>
      <c r="J743" s="147"/>
    </row>
    <row r="744" spans="2:10" ht="18" x14ac:dyDescent="0.35">
      <c r="B744" s="3" t="s">
        <v>18</v>
      </c>
      <c r="C744" s="3"/>
      <c r="D744" s="157" t="s">
        <v>268</v>
      </c>
      <c r="E744" s="185"/>
      <c r="F744" s="3"/>
      <c r="G744" s="3" t="s">
        <v>53</v>
      </c>
      <c r="H744" s="3"/>
      <c r="I744" s="156" t="s">
        <v>267</v>
      </c>
      <c r="J744" s="147"/>
    </row>
    <row r="745" spans="2:10" ht="18" x14ac:dyDescent="0.35">
      <c r="B745" s="479" t="s">
        <v>6</v>
      </c>
      <c r="C745" s="437"/>
      <c r="D745" s="437"/>
      <c r="E745" s="437"/>
      <c r="F745" s="437"/>
      <c r="G745" s="437"/>
      <c r="H745" s="437"/>
      <c r="I745" s="519"/>
    </row>
    <row r="746" spans="2:10" ht="18" x14ac:dyDescent="0.35">
      <c r="B746" s="483" t="s">
        <v>7</v>
      </c>
      <c r="C746" s="484"/>
      <c r="D746" s="484"/>
      <c r="E746" s="484"/>
      <c r="F746" s="484"/>
      <c r="G746" s="484"/>
      <c r="H746" s="484"/>
      <c r="I746" s="486"/>
    </row>
    <row r="747" spans="2:10" x14ac:dyDescent="0.3">
      <c r="B747" s="506" t="s">
        <v>8</v>
      </c>
      <c r="C747" s="507" t="s">
        <v>9</v>
      </c>
      <c r="D747" s="508" t="s">
        <v>28</v>
      </c>
      <c r="E747" s="508" t="s">
        <v>27</v>
      </c>
      <c r="F747" s="508" t="s">
        <v>29</v>
      </c>
      <c r="G747" s="511" t="s">
        <v>30</v>
      </c>
      <c r="H747" s="508" t="s">
        <v>31</v>
      </c>
      <c r="I747" s="514" t="s">
        <v>20</v>
      </c>
    </row>
    <row r="748" spans="2:10" x14ac:dyDescent="0.3">
      <c r="B748" s="506"/>
      <c r="C748" s="507"/>
      <c r="D748" s="509"/>
      <c r="E748" s="509"/>
      <c r="F748" s="509"/>
      <c r="G748" s="512"/>
      <c r="H748" s="509"/>
      <c r="I748" s="515"/>
    </row>
    <row r="749" spans="2:10" x14ac:dyDescent="0.3">
      <c r="B749" s="506"/>
      <c r="C749" s="507"/>
      <c r="D749" s="510"/>
      <c r="E749" s="510"/>
      <c r="F749" s="510"/>
      <c r="G749" s="513"/>
      <c r="H749" s="510"/>
      <c r="I749" s="516"/>
    </row>
    <row r="750" spans="2:10" ht="18" x14ac:dyDescent="0.35">
      <c r="B750" s="148">
        <v>1</v>
      </c>
      <c r="C750" s="156" t="s">
        <v>11</v>
      </c>
      <c r="D750" s="227">
        <v>7.25</v>
      </c>
      <c r="E750" s="171">
        <v>5</v>
      </c>
      <c r="F750" s="171">
        <v>5</v>
      </c>
      <c r="G750" s="227">
        <v>66.5</v>
      </c>
      <c r="H750" s="145">
        <f>SUM(D750:G750)</f>
        <v>83.75</v>
      </c>
      <c r="I750" s="144" t="str">
        <f>IF(H750&gt;=91,"A1",IF(H750&gt;=81,"A2",IF(H750&gt;=71,"B1",IF(H750&gt;=61,"B2",IF(H750&gt;=51,"C1",IF(H750&gt;=41,"C2",IF(H750&gt;=33,"D","E")))))))</f>
        <v>A2</v>
      </c>
    </row>
    <row r="751" spans="2:10" ht="18" x14ac:dyDescent="0.35">
      <c r="B751" s="148">
        <v>2</v>
      </c>
      <c r="C751" s="156" t="s">
        <v>12</v>
      </c>
      <c r="D751" s="184">
        <v>7</v>
      </c>
      <c r="E751" s="171">
        <v>4</v>
      </c>
      <c r="F751" s="171">
        <v>4</v>
      </c>
      <c r="G751" s="171">
        <v>56.5</v>
      </c>
      <c r="H751" s="145">
        <f t="shared" ref="H751:H754" si="35">SUM(D751:G751)</f>
        <v>71.5</v>
      </c>
      <c r="I751" s="144" t="str">
        <f t="shared" ref="I751:I754" si="36">IF(H751&gt;=91,"A1",IF(H751&gt;=81,"A2",IF(H751&gt;=71,"B1",IF(H751&gt;=61,"B2",IF(H751&gt;=51,"C1",IF(H751&gt;=41,"C2",IF(H751&gt;=33,"D","E")))))))</f>
        <v>B1</v>
      </c>
    </row>
    <row r="752" spans="2:10" ht="18" x14ac:dyDescent="0.35">
      <c r="B752" s="148">
        <v>3</v>
      </c>
      <c r="C752" s="156" t="s">
        <v>13</v>
      </c>
      <c r="D752" s="171">
        <v>5</v>
      </c>
      <c r="E752" s="171">
        <v>4</v>
      </c>
      <c r="F752" s="171">
        <v>4.5</v>
      </c>
      <c r="G752" s="171">
        <v>55</v>
      </c>
      <c r="H752" s="145">
        <f t="shared" si="35"/>
        <v>68.5</v>
      </c>
      <c r="I752" s="144" t="str">
        <f t="shared" si="36"/>
        <v>B2</v>
      </c>
    </row>
    <row r="753" spans="2:9" ht="18" x14ac:dyDescent="0.35">
      <c r="B753" s="148">
        <v>4</v>
      </c>
      <c r="C753" s="156" t="s">
        <v>23</v>
      </c>
      <c r="D753" s="171">
        <v>7.5</v>
      </c>
      <c r="E753" s="171">
        <v>5</v>
      </c>
      <c r="F753" s="171">
        <v>5</v>
      </c>
      <c r="G753" s="171">
        <v>56</v>
      </c>
      <c r="H753" s="145">
        <f t="shared" si="35"/>
        <v>73.5</v>
      </c>
      <c r="I753" s="144" t="str">
        <f t="shared" si="36"/>
        <v>B1</v>
      </c>
    </row>
    <row r="754" spans="2:9" ht="18" x14ac:dyDescent="0.35">
      <c r="B754" s="148">
        <v>5</v>
      </c>
      <c r="C754" s="156" t="s">
        <v>26</v>
      </c>
      <c r="D754" s="171">
        <v>8.5</v>
      </c>
      <c r="E754" s="171">
        <v>5</v>
      </c>
      <c r="F754" s="171">
        <v>5</v>
      </c>
      <c r="G754" s="171">
        <v>59</v>
      </c>
      <c r="H754" s="145">
        <f t="shared" si="35"/>
        <v>77.5</v>
      </c>
      <c r="I754" s="144" t="str">
        <f t="shared" si="36"/>
        <v>B1</v>
      </c>
    </row>
    <row r="755" spans="2:9" ht="18" x14ac:dyDescent="0.35">
      <c r="B755" s="148">
        <v>6</v>
      </c>
      <c r="C755" s="178" t="s">
        <v>490</v>
      </c>
      <c r="D755" s="171"/>
      <c r="E755" s="171"/>
      <c r="F755" s="171"/>
      <c r="G755" s="171">
        <v>47</v>
      </c>
      <c r="H755" s="145">
        <v>47</v>
      </c>
      <c r="I755" s="144"/>
    </row>
    <row r="756" spans="2:9" ht="18" x14ac:dyDescent="0.35">
      <c r="B756" s="148">
        <v>7</v>
      </c>
      <c r="C756" s="156" t="s">
        <v>21</v>
      </c>
      <c r="D756" s="13"/>
      <c r="E756" s="13"/>
      <c r="F756" s="13"/>
      <c r="G756" s="232">
        <v>35</v>
      </c>
      <c r="H756" s="145"/>
      <c r="I756" s="144"/>
    </row>
    <row r="757" spans="2:9" ht="18" x14ac:dyDescent="0.35">
      <c r="B757" s="148">
        <v>8</v>
      </c>
      <c r="C757" s="156" t="s">
        <v>22</v>
      </c>
      <c r="D757" s="14"/>
      <c r="E757" s="14"/>
      <c r="F757" s="14"/>
      <c r="G757" s="232">
        <v>36</v>
      </c>
      <c r="H757" s="145"/>
      <c r="I757" s="144"/>
    </row>
    <row r="758" spans="2:9" ht="18" x14ac:dyDescent="0.35">
      <c r="B758" s="148">
        <v>9</v>
      </c>
      <c r="C758" s="156" t="s">
        <v>34</v>
      </c>
      <c r="D758" s="14"/>
      <c r="E758" s="14"/>
      <c r="F758" s="14"/>
      <c r="G758" s="232">
        <v>25</v>
      </c>
      <c r="H758" s="145"/>
      <c r="I758" s="144"/>
    </row>
    <row r="759" spans="2:9" ht="18" x14ac:dyDescent="0.35">
      <c r="B759" s="2" t="s">
        <v>10</v>
      </c>
      <c r="C759" s="3"/>
      <c r="D759" s="5"/>
      <c r="E759" s="5"/>
      <c r="F759" s="5"/>
      <c r="G759" s="16"/>
      <c r="H759" s="145">
        <f>SUM(H750:H755)</f>
        <v>421.75</v>
      </c>
      <c r="I759" s="146"/>
    </row>
    <row r="760" spans="2:9" ht="18" x14ac:dyDescent="0.35">
      <c r="B760" s="2" t="s">
        <v>15</v>
      </c>
      <c r="C760" s="3"/>
      <c r="D760" s="5"/>
      <c r="E760" s="5"/>
      <c r="F760" s="5"/>
      <c r="G760" s="16"/>
      <c r="H760" s="183">
        <f>H759/5.5</f>
        <v>76.681818181818187</v>
      </c>
      <c r="I760" s="146" t="str">
        <f t="shared" ref="I760" si="37">IF(H760&gt;=91,"A1",IF(H760&gt;=81,"A2",IF(H760&gt;=71,"B1",IF(H760&gt;=61,"B2",IF(H760&gt;=51,"C1",IF(H760&gt;=41,"C2",IF(H760&gt;=33,"D","E")))))))</f>
        <v>B1</v>
      </c>
    </row>
    <row r="761" spans="2:9" ht="23.45" customHeight="1" x14ac:dyDescent="0.35">
      <c r="B761" s="497" t="s">
        <v>59</v>
      </c>
      <c r="C761" s="498"/>
      <c r="D761" s="498"/>
      <c r="E761" s="498"/>
      <c r="F761" s="498"/>
      <c r="G761" s="498"/>
      <c r="H761" s="498"/>
      <c r="I761" s="499"/>
    </row>
    <row r="762" spans="2:9" ht="18" x14ac:dyDescent="0.35">
      <c r="B762" s="500" t="s">
        <v>437</v>
      </c>
      <c r="C762" s="501"/>
      <c r="D762" s="501"/>
      <c r="E762" s="501"/>
      <c r="F762" s="501"/>
      <c r="G762" s="501"/>
      <c r="H762" s="501"/>
      <c r="I762" s="502"/>
    </row>
    <row r="763" spans="2:9" ht="18" x14ac:dyDescent="0.35">
      <c r="B763" s="483" t="s">
        <v>438</v>
      </c>
      <c r="C763" s="484"/>
      <c r="D763" s="484"/>
      <c r="E763" s="484"/>
      <c r="F763" s="484"/>
      <c r="G763" s="484"/>
      <c r="H763" s="484"/>
      <c r="I763" s="486"/>
    </row>
    <row r="764" spans="2:9" ht="18" x14ac:dyDescent="0.35">
      <c r="B764" s="483" t="s">
        <v>439</v>
      </c>
      <c r="C764" s="484"/>
      <c r="D764" s="484"/>
      <c r="E764" s="503"/>
      <c r="F764" s="484"/>
      <c r="G764" s="504"/>
      <c r="H764" s="487" t="s">
        <v>440</v>
      </c>
      <c r="I764" s="505"/>
    </row>
    <row r="765" spans="2:9" ht="18" x14ac:dyDescent="0.35">
      <c r="B765" s="161" t="s">
        <v>441</v>
      </c>
      <c r="C765" s="156"/>
      <c r="D765" s="157"/>
      <c r="E765" s="162"/>
      <c r="F765" s="162"/>
      <c r="G765" s="163"/>
      <c r="H765" s="182" t="s">
        <v>462</v>
      </c>
      <c r="I765" s="163"/>
    </row>
    <row r="766" spans="2:9" ht="18" x14ac:dyDescent="0.35">
      <c r="B766" s="483" t="s">
        <v>442</v>
      </c>
      <c r="C766" s="484"/>
      <c r="D766" s="484"/>
      <c r="E766" s="491"/>
      <c r="F766" s="484"/>
      <c r="G766" s="492"/>
      <c r="H766" s="160"/>
      <c r="I766" s="164"/>
    </row>
    <row r="767" spans="2:9" ht="18" x14ac:dyDescent="0.35">
      <c r="B767" s="483" t="s">
        <v>439</v>
      </c>
      <c r="C767" s="484"/>
      <c r="D767" s="484"/>
      <c r="E767" s="484"/>
      <c r="F767" s="484"/>
      <c r="G767" s="493"/>
      <c r="H767" s="487" t="s">
        <v>440</v>
      </c>
      <c r="I767" s="494"/>
    </row>
    <row r="768" spans="2:9" ht="18" x14ac:dyDescent="0.35">
      <c r="B768" s="481" t="s">
        <v>443</v>
      </c>
      <c r="C768" s="482"/>
      <c r="D768" s="482"/>
      <c r="E768" s="482"/>
      <c r="F768" s="482"/>
      <c r="G768" s="495"/>
      <c r="H768" s="160" t="s">
        <v>467</v>
      </c>
      <c r="I768" s="159"/>
    </row>
    <row r="769" spans="2:9" ht="18" x14ac:dyDescent="0.35">
      <c r="B769" s="481" t="s">
        <v>444</v>
      </c>
      <c r="C769" s="482"/>
      <c r="D769" s="482"/>
      <c r="E769" s="482"/>
      <c r="F769" s="482"/>
      <c r="G769" s="482"/>
      <c r="H769" s="181" t="s">
        <v>457</v>
      </c>
      <c r="I769" s="165"/>
    </row>
    <row r="770" spans="2:9" ht="18" x14ac:dyDescent="0.35">
      <c r="B770" s="481" t="s">
        <v>445</v>
      </c>
      <c r="C770" s="482"/>
      <c r="D770" s="482"/>
      <c r="E770" s="482"/>
      <c r="F770" s="482"/>
      <c r="G770" s="482"/>
      <c r="H770" s="181" t="s">
        <v>457</v>
      </c>
      <c r="I770" s="163"/>
    </row>
    <row r="771" spans="2:9" ht="18" x14ac:dyDescent="0.35">
      <c r="B771" s="483" t="s">
        <v>446</v>
      </c>
      <c r="C771" s="484"/>
      <c r="D771" s="484"/>
      <c r="E771" s="484"/>
      <c r="F771" s="484"/>
      <c r="G771" s="484"/>
      <c r="H771" s="484"/>
      <c r="I771" s="485"/>
    </row>
    <row r="772" spans="2:9" ht="18" x14ac:dyDescent="0.35">
      <c r="B772" s="483" t="s">
        <v>439</v>
      </c>
      <c r="C772" s="484"/>
      <c r="D772" s="484"/>
      <c r="E772" s="484"/>
      <c r="F772" s="484"/>
      <c r="G772" s="484"/>
      <c r="H772" s="484"/>
      <c r="I772" s="486"/>
    </row>
    <row r="773" spans="2:9" ht="18" x14ac:dyDescent="0.35">
      <c r="B773" s="161" t="s">
        <v>447</v>
      </c>
      <c r="C773" s="487" t="s">
        <v>489</v>
      </c>
      <c r="D773" s="484"/>
      <c r="E773" s="484"/>
      <c r="F773" s="484"/>
      <c r="G773" s="484"/>
      <c r="H773" s="484"/>
      <c r="I773" s="486"/>
    </row>
    <row r="774" spans="2:9" ht="18" x14ac:dyDescent="0.35">
      <c r="B774" s="2" t="s">
        <v>448</v>
      </c>
      <c r="C774" s="523"/>
      <c r="D774" s="524"/>
      <c r="E774" s="524"/>
      <c r="F774" s="524"/>
      <c r="G774" s="524"/>
      <c r="H774" s="524"/>
      <c r="I774" s="525"/>
    </row>
    <row r="775" spans="2:9" ht="18" x14ac:dyDescent="0.35">
      <c r="B775" s="479" t="s">
        <v>449</v>
      </c>
      <c r="C775" s="437"/>
      <c r="D775" s="437"/>
      <c r="E775" s="437"/>
      <c r="F775" s="166"/>
      <c r="G775" s="167"/>
      <c r="H775" s="147" t="s">
        <v>450</v>
      </c>
      <c r="I775" s="168"/>
    </row>
    <row r="776" spans="2:9" ht="18" x14ac:dyDescent="0.35">
      <c r="B776" s="148" t="s">
        <v>451</v>
      </c>
      <c r="C776" s="147" t="s">
        <v>20</v>
      </c>
      <c r="D776" s="147" t="s">
        <v>451</v>
      </c>
      <c r="E776" s="147" t="s">
        <v>20</v>
      </c>
      <c r="F776" s="169"/>
      <c r="G776" s="437" t="s">
        <v>452</v>
      </c>
      <c r="H776" s="437"/>
      <c r="I776" s="170" t="s">
        <v>20</v>
      </c>
    </row>
    <row r="777" spans="2:9" ht="18" x14ac:dyDescent="0.35">
      <c r="B777" s="1" t="s">
        <v>453</v>
      </c>
      <c r="C777" s="171" t="s">
        <v>454</v>
      </c>
      <c r="D777" s="171" t="s">
        <v>455</v>
      </c>
      <c r="E777" s="171" t="s">
        <v>456</v>
      </c>
      <c r="F777" s="169"/>
      <c r="G777" s="480">
        <v>3</v>
      </c>
      <c r="H777" s="480"/>
      <c r="I777" s="172" t="s">
        <v>457</v>
      </c>
    </row>
    <row r="778" spans="2:9" ht="18" x14ac:dyDescent="0.35">
      <c r="B778" s="1" t="s">
        <v>458</v>
      </c>
      <c r="C778" s="171" t="s">
        <v>459</v>
      </c>
      <c r="D778" s="171" t="s">
        <v>460</v>
      </c>
      <c r="E778" s="171" t="s">
        <v>461</v>
      </c>
      <c r="F778" s="169"/>
      <c r="G778" s="480">
        <v>2</v>
      </c>
      <c r="H778" s="480"/>
      <c r="I778" s="172" t="s">
        <v>462</v>
      </c>
    </row>
    <row r="779" spans="2:9" ht="18" x14ac:dyDescent="0.35">
      <c r="B779" s="1" t="s">
        <v>463</v>
      </c>
      <c r="C779" s="171" t="s">
        <v>464</v>
      </c>
      <c r="D779" s="171" t="s">
        <v>465</v>
      </c>
      <c r="E779" s="171" t="s">
        <v>466</v>
      </c>
      <c r="F779" s="169"/>
      <c r="G779" s="480">
        <v>1</v>
      </c>
      <c r="H779" s="480"/>
      <c r="I779" s="172" t="s">
        <v>467</v>
      </c>
    </row>
    <row r="780" spans="2:9" ht="18" x14ac:dyDescent="0.35">
      <c r="B780" s="1" t="s">
        <v>468</v>
      </c>
      <c r="C780" s="171" t="s">
        <v>469</v>
      </c>
      <c r="D780" s="171" t="s">
        <v>470</v>
      </c>
      <c r="E780" s="171" t="s">
        <v>471</v>
      </c>
      <c r="F780" s="173"/>
      <c r="G780" s="471"/>
      <c r="H780" s="472"/>
      <c r="I780" s="174"/>
    </row>
    <row r="781" spans="2:9" ht="46.9" customHeight="1" thickBot="1" x14ac:dyDescent="0.4">
      <c r="B781" s="473" t="s">
        <v>486</v>
      </c>
      <c r="C781" s="474"/>
      <c r="D781" s="475" t="s">
        <v>33</v>
      </c>
      <c r="E781" s="476"/>
      <c r="F781" s="476"/>
      <c r="G781" s="476"/>
      <c r="H781" s="475" t="s">
        <v>17</v>
      </c>
      <c r="I781" s="477"/>
    </row>
    <row r="784" spans="2:9" ht="18.600000000000001" thickBot="1" x14ac:dyDescent="0.4"/>
    <row r="785" spans="2:10" ht="18" x14ac:dyDescent="0.35">
      <c r="B785" s="520" t="s">
        <v>0</v>
      </c>
      <c r="C785" s="521"/>
      <c r="D785" s="521"/>
      <c r="E785" s="521"/>
      <c r="F785" s="521"/>
      <c r="G785" s="521"/>
      <c r="H785" s="521"/>
      <c r="I785" s="522"/>
    </row>
    <row r="786" spans="2:10" ht="18" x14ac:dyDescent="0.35">
      <c r="B786" s="517" t="s">
        <v>1</v>
      </c>
      <c r="C786" s="518"/>
      <c r="D786" s="518"/>
      <c r="E786" s="518"/>
      <c r="F786" s="518"/>
      <c r="G786" s="518"/>
      <c r="H786" s="518"/>
      <c r="I786" s="494"/>
    </row>
    <row r="787" spans="2:10" ht="18" x14ac:dyDescent="0.35">
      <c r="B787" s="517" t="s">
        <v>2</v>
      </c>
      <c r="C787" s="518"/>
      <c r="D787" s="518"/>
      <c r="E787" s="518"/>
      <c r="F787" s="518"/>
      <c r="G787" s="518"/>
      <c r="H787" s="518"/>
      <c r="I787" s="494"/>
    </row>
    <row r="788" spans="2:10" ht="18" x14ac:dyDescent="0.35">
      <c r="B788" s="517" t="s">
        <v>24</v>
      </c>
      <c r="C788" s="518"/>
      <c r="D788" s="518"/>
      <c r="E788" s="518"/>
      <c r="F788" s="518"/>
      <c r="G788" s="518"/>
      <c r="H788" s="518"/>
      <c r="I788" s="494"/>
    </row>
    <row r="789" spans="2:10" ht="18" x14ac:dyDescent="0.35">
      <c r="B789" s="517" t="s">
        <v>58</v>
      </c>
      <c r="C789" s="518"/>
      <c r="D789" s="518"/>
      <c r="E789" s="518"/>
      <c r="F789" s="518"/>
      <c r="G789" s="518"/>
      <c r="H789" s="518"/>
      <c r="I789" s="494"/>
    </row>
    <row r="790" spans="2:10" ht="18" x14ac:dyDescent="0.35">
      <c r="B790" s="3" t="s">
        <v>3</v>
      </c>
      <c r="C790" s="234"/>
      <c r="D790" s="496" t="s">
        <v>399</v>
      </c>
      <c r="E790" s="495"/>
      <c r="F790" s="3"/>
      <c r="G790" s="147"/>
      <c r="H790" s="147"/>
      <c r="I790" s="147"/>
    </row>
    <row r="791" spans="2:10" ht="18" x14ac:dyDescent="0.35">
      <c r="B791" s="3" t="s">
        <v>4</v>
      </c>
      <c r="C791" s="234"/>
      <c r="D791" s="496" t="s">
        <v>429</v>
      </c>
      <c r="E791" s="495"/>
      <c r="F791" s="3"/>
      <c r="G791" s="156" t="s">
        <v>25</v>
      </c>
      <c r="H791" s="156"/>
      <c r="I791" s="478">
        <v>17</v>
      </c>
      <c r="J791" s="478"/>
    </row>
    <row r="792" spans="2:10" ht="18" x14ac:dyDescent="0.35">
      <c r="B792" s="3" t="s">
        <v>5</v>
      </c>
      <c r="C792" s="234"/>
      <c r="D792" s="157" t="s">
        <v>275</v>
      </c>
      <c r="E792" s="185"/>
      <c r="F792" s="147"/>
      <c r="G792" s="3"/>
      <c r="H792" s="3"/>
      <c r="I792" s="147"/>
      <c r="J792" s="147"/>
    </row>
    <row r="793" spans="2:10" ht="18" x14ac:dyDescent="0.35">
      <c r="B793" s="3" t="s">
        <v>18</v>
      </c>
      <c r="C793" s="3"/>
      <c r="D793" s="157" t="s">
        <v>278</v>
      </c>
      <c r="E793" s="185"/>
      <c r="F793" s="3"/>
      <c r="G793" s="3" t="s">
        <v>32</v>
      </c>
      <c r="H793" s="3"/>
      <c r="I793" s="156" t="s">
        <v>277</v>
      </c>
      <c r="J793" s="147"/>
    </row>
    <row r="794" spans="2:10" ht="18" x14ac:dyDescent="0.35">
      <c r="B794" s="479" t="s">
        <v>6</v>
      </c>
      <c r="C794" s="437"/>
      <c r="D794" s="437"/>
      <c r="E794" s="437"/>
      <c r="F794" s="437"/>
      <c r="G794" s="437"/>
      <c r="H794" s="437"/>
      <c r="I794" s="519"/>
    </row>
    <row r="795" spans="2:10" ht="18" x14ac:dyDescent="0.35">
      <c r="B795" s="483" t="s">
        <v>7</v>
      </c>
      <c r="C795" s="484"/>
      <c r="D795" s="484"/>
      <c r="E795" s="484"/>
      <c r="F795" s="484"/>
      <c r="G795" s="484"/>
      <c r="H795" s="484"/>
      <c r="I795" s="486"/>
    </row>
    <row r="796" spans="2:10" x14ac:dyDescent="0.3">
      <c r="B796" s="506" t="s">
        <v>8</v>
      </c>
      <c r="C796" s="507" t="s">
        <v>9</v>
      </c>
      <c r="D796" s="508" t="s">
        <v>28</v>
      </c>
      <c r="E796" s="508" t="s">
        <v>27</v>
      </c>
      <c r="F796" s="508" t="s">
        <v>29</v>
      </c>
      <c r="G796" s="511" t="s">
        <v>30</v>
      </c>
      <c r="H796" s="508" t="s">
        <v>31</v>
      </c>
      <c r="I796" s="514" t="s">
        <v>20</v>
      </c>
    </row>
    <row r="797" spans="2:10" x14ac:dyDescent="0.3">
      <c r="B797" s="506"/>
      <c r="C797" s="507"/>
      <c r="D797" s="509"/>
      <c r="E797" s="509"/>
      <c r="F797" s="509"/>
      <c r="G797" s="512"/>
      <c r="H797" s="509"/>
      <c r="I797" s="515"/>
    </row>
    <row r="798" spans="2:10" x14ac:dyDescent="0.3">
      <c r="B798" s="506"/>
      <c r="C798" s="507"/>
      <c r="D798" s="510"/>
      <c r="E798" s="510"/>
      <c r="F798" s="510"/>
      <c r="G798" s="513"/>
      <c r="H798" s="510"/>
      <c r="I798" s="516"/>
    </row>
    <row r="799" spans="2:10" ht="18" x14ac:dyDescent="0.35">
      <c r="B799" s="148">
        <v>1</v>
      </c>
      <c r="C799" s="156" t="s">
        <v>11</v>
      </c>
      <c r="D799" s="227">
        <v>4.75</v>
      </c>
      <c r="E799" s="171">
        <v>3.5</v>
      </c>
      <c r="F799" s="171">
        <v>3.5</v>
      </c>
      <c r="G799" s="227">
        <v>55</v>
      </c>
      <c r="H799" s="145">
        <f>SUM(D799:G799)</f>
        <v>66.75</v>
      </c>
      <c r="I799" s="144" t="str">
        <f>IF(H799&gt;=91,"A1",IF(H799&gt;=81,"A2",IF(H799&gt;=71,"B1",IF(H799&gt;=61,"B2",IF(H799&gt;=51,"C1",IF(H799&gt;=41,"C2",IF(H799&gt;=33,"D","E")))))))</f>
        <v>B2</v>
      </c>
    </row>
    <row r="800" spans="2:10" ht="18" x14ac:dyDescent="0.35">
      <c r="B800" s="148">
        <v>2</v>
      </c>
      <c r="C800" s="156" t="s">
        <v>12</v>
      </c>
      <c r="D800" s="184">
        <v>6.75</v>
      </c>
      <c r="E800" s="171">
        <v>3</v>
      </c>
      <c r="F800" s="171">
        <v>3</v>
      </c>
      <c r="G800" s="171">
        <v>42</v>
      </c>
      <c r="H800" s="145">
        <f t="shared" ref="H800:H803" si="38">SUM(D800:G800)</f>
        <v>54.75</v>
      </c>
      <c r="I800" s="144" t="str">
        <f t="shared" ref="I800:I803" si="39">IF(H800&gt;=91,"A1",IF(H800&gt;=81,"A2",IF(H800&gt;=71,"B1",IF(H800&gt;=61,"B2",IF(H800&gt;=51,"C1",IF(H800&gt;=41,"C2",IF(H800&gt;=33,"D","E")))))))</f>
        <v>C1</v>
      </c>
    </row>
    <row r="801" spans="2:9" ht="18" x14ac:dyDescent="0.35">
      <c r="B801" s="148">
        <v>3</v>
      </c>
      <c r="C801" s="156" t="s">
        <v>13</v>
      </c>
      <c r="D801" s="171">
        <v>3</v>
      </c>
      <c r="E801" s="171">
        <v>3</v>
      </c>
      <c r="F801" s="171">
        <v>4</v>
      </c>
      <c r="G801" s="171">
        <v>44</v>
      </c>
      <c r="H801" s="145">
        <f t="shared" si="38"/>
        <v>54</v>
      </c>
      <c r="I801" s="144" t="str">
        <f t="shared" si="39"/>
        <v>C1</v>
      </c>
    </row>
    <row r="802" spans="2:9" ht="18" x14ac:dyDescent="0.35">
      <c r="B802" s="148">
        <v>4</v>
      </c>
      <c r="C802" s="156" t="s">
        <v>23</v>
      </c>
      <c r="D802" s="171">
        <v>4.25</v>
      </c>
      <c r="E802" s="171">
        <v>2</v>
      </c>
      <c r="F802" s="171">
        <v>3</v>
      </c>
      <c r="G802" s="171">
        <v>32</v>
      </c>
      <c r="H802" s="145">
        <f t="shared" si="38"/>
        <v>41.25</v>
      </c>
      <c r="I802" s="144" t="str">
        <f t="shared" si="39"/>
        <v>C2</v>
      </c>
    </row>
    <row r="803" spans="2:9" ht="18" x14ac:dyDescent="0.35">
      <c r="B803" s="148">
        <v>5</v>
      </c>
      <c r="C803" s="156" t="s">
        <v>26</v>
      </c>
      <c r="D803" s="171">
        <v>6.75</v>
      </c>
      <c r="E803" s="171">
        <v>2</v>
      </c>
      <c r="F803" s="171">
        <v>3</v>
      </c>
      <c r="G803" s="171">
        <v>37.5</v>
      </c>
      <c r="H803" s="145">
        <f t="shared" si="38"/>
        <v>49.25</v>
      </c>
      <c r="I803" s="144" t="str">
        <f t="shared" si="39"/>
        <v>C2</v>
      </c>
    </row>
    <row r="804" spans="2:9" ht="18" x14ac:dyDescent="0.35">
      <c r="B804" s="148">
        <v>6</v>
      </c>
      <c r="C804" s="178" t="s">
        <v>490</v>
      </c>
      <c r="D804" s="171"/>
      <c r="E804" s="171"/>
      <c r="F804" s="171"/>
      <c r="G804" s="171">
        <v>42.5</v>
      </c>
      <c r="H804" s="145">
        <v>42.5</v>
      </c>
      <c r="I804" s="144"/>
    </row>
    <row r="805" spans="2:9" ht="18" x14ac:dyDescent="0.35">
      <c r="B805" s="148">
        <v>7</v>
      </c>
      <c r="C805" s="156" t="s">
        <v>21</v>
      </c>
      <c r="D805" s="13"/>
      <c r="E805" s="13"/>
      <c r="F805" s="13"/>
      <c r="G805" s="232">
        <v>6.5</v>
      </c>
      <c r="H805" s="145"/>
      <c r="I805" s="144"/>
    </row>
    <row r="806" spans="2:9" ht="18" x14ac:dyDescent="0.35">
      <c r="B806" s="148">
        <v>8</v>
      </c>
      <c r="C806" s="156" t="s">
        <v>22</v>
      </c>
      <c r="D806" s="14"/>
      <c r="E806" s="14"/>
      <c r="F806" s="14"/>
      <c r="G806" s="232">
        <v>21</v>
      </c>
      <c r="H806" s="145"/>
      <c r="I806" s="144"/>
    </row>
    <row r="807" spans="2:9" ht="18" x14ac:dyDescent="0.35">
      <c r="B807" s="148">
        <v>9</v>
      </c>
      <c r="C807" s="156" t="s">
        <v>34</v>
      </c>
      <c r="D807" s="14"/>
      <c r="E807" s="14"/>
      <c r="F807" s="14"/>
      <c r="G807" s="232">
        <v>15</v>
      </c>
      <c r="H807" s="145"/>
      <c r="I807" s="144"/>
    </row>
    <row r="808" spans="2:9" ht="18" x14ac:dyDescent="0.35">
      <c r="B808" s="2" t="s">
        <v>10</v>
      </c>
      <c r="C808" s="3"/>
      <c r="D808" s="5"/>
      <c r="E808" s="5"/>
      <c r="F808" s="5"/>
      <c r="G808" s="16"/>
      <c r="H808" s="145">
        <f>SUM(H799:H804)</f>
        <v>308.5</v>
      </c>
      <c r="I808" s="146"/>
    </row>
    <row r="809" spans="2:9" ht="18" x14ac:dyDescent="0.35">
      <c r="B809" s="2" t="s">
        <v>15</v>
      </c>
      <c r="C809" s="3"/>
      <c r="D809" s="5"/>
      <c r="E809" s="5"/>
      <c r="F809" s="5"/>
      <c r="G809" s="16"/>
      <c r="H809" s="183">
        <f>H808/5.5</f>
        <v>56.090909090909093</v>
      </c>
      <c r="I809" s="146" t="str">
        <f t="shared" ref="I809" si="40">IF(H809&gt;=91,"A1",IF(H809&gt;=81,"A2",IF(H809&gt;=71,"B1",IF(H809&gt;=61,"B2",IF(H809&gt;=51,"C1",IF(H809&gt;=41,"C2",IF(H809&gt;=33,"D","E")))))))</f>
        <v>C1</v>
      </c>
    </row>
    <row r="810" spans="2:9" ht="24.6" customHeight="1" x14ac:dyDescent="0.35">
      <c r="B810" s="497" t="s">
        <v>59</v>
      </c>
      <c r="C810" s="498"/>
      <c r="D810" s="498"/>
      <c r="E810" s="498"/>
      <c r="F810" s="498"/>
      <c r="G810" s="498"/>
      <c r="H810" s="498"/>
      <c r="I810" s="499"/>
    </row>
    <row r="811" spans="2:9" ht="18" x14ac:dyDescent="0.35">
      <c r="B811" s="500" t="s">
        <v>437</v>
      </c>
      <c r="C811" s="501"/>
      <c r="D811" s="501"/>
      <c r="E811" s="501"/>
      <c r="F811" s="501"/>
      <c r="G811" s="501"/>
      <c r="H811" s="501"/>
      <c r="I811" s="502"/>
    </row>
    <row r="812" spans="2:9" ht="18" x14ac:dyDescent="0.35">
      <c r="B812" s="483" t="s">
        <v>438</v>
      </c>
      <c r="C812" s="484"/>
      <c r="D812" s="484"/>
      <c r="E812" s="484"/>
      <c r="F812" s="484"/>
      <c r="G812" s="484"/>
      <c r="H812" s="484"/>
      <c r="I812" s="486"/>
    </row>
    <row r="813" spans="2:9" ht="18" x14ac:dyDescent="0.35">
      <c r="B813" s="483" t="s">
        <v>439</v>
      </c>
      <c r="C813" s="484"/>
      <c r="D813" s="484"/>
      <c r="E813" s="503"/>
      <c r="F813" s="484"/>
      <c r="G813" s="504"/>
      <c r="H813" s="487" t="s">
        <v>440</v>
      </c>
      <c r="I813" s="505"/>
    </row>
    <row r="814" spans="2:9" ht="18" x14ac:dyDescent="0.35">
      <c r="B814" s="161" t="s">
        <v>441</v>
      </c>
      <c r="C814" s="156"/>
      <c r="D814" s="157"/>
      <c r="E814" s="162"/>
      <c r="F814" s="162"/>
      <c r="G814" s="163"/>
      <c r="H814" s="182" t="s">
        <v>462</v>
      </c>
      <c r="I814" s="163"/>
    </row>
    <row r="815" spans="2:9" ht="18" x14ac:dyDescent="0.35">
      <c r="B815" s="483" t="s">
        <v>442</v>
      </c>
      <c r="C815" s="484"/>
      <c r="D815" s="484"/>
      <c r="E815" s="491"/>
      <c r="F815" s="484"/>
      <c r="G815" s="492"/>
      <c r="H815" s="160"/>
      <c r="I815" s="164"/>
    </row>
    <row r="816" spans="2:9" ht="18" x14ac:dyDescent="0.35">
      <c r="B816" s="483" t="s">
        <v>439</v>
      </c>
      <c r="C816" s="484"/>
      <c r="D816" s="484"/>
      <c r="E816" s="484"/>
      <c r="F816" s="484"/>
      <c r="G816" s="493"/>
      <c r="H816" s="487" t="s">
        <v>440</v>
      </c>
      <c r="I816" s="494"/>
    </row>
    <row r="817" spans="2:9" ht="18" x14ac:dyDescent="0.35">
      <c r="B817" s="481" t="s">
        <v>443</v>
      </c>
      <c r="C817" s="482"/>
      <c r="D817" s="482"/>
      <c r="E817" s="482"/>
      <c r="F817" s="482"/>
      <c r="G817" s="495"/>
      <c r="H817" s="160" t="s">
        <v>457</v>
      </c>
      <c r="I817" s="159"/>
    </row>
    <row r="818" spans="2:9" ht="18" x14ac:dyDescent="0.35">
      <c r="B818" s="481" t="s">
        <v>444</v>
      </c>
      <c r="C818" s="482"/>
      <c r="D818" s="482"/>
      <c r="E818" s="482"/>
      <c r="F818" s="482"/>
      <c r="G818" s="482"/>
      <c r="H818" s="181" t="s">
        <v>462</v>
      </c>
      <c r="I818" s="165"/>
    </row>
    <row r="819" spans="2:9" ht="18" x14ac:dyDescent="0.35">
      <c r="B819" s="481" t="s">
        <v>445</v>
      </c>
      <c r="C819" s="482"/>
      <c r="D819" s="482"/>
      <c r="E819" s="482"/>
      <c r="F819" s="482"/>
      <c r="G819" s="482"/>
      <c r="H819" s="181" t="s">
        <v>457</v>
      </c>
      <c r="I819" s="163"/>
    </row>
    <row r="820" spans="2:9" ht="18" x14ac:dyDescent="0.35">
      <c r="B820" s="483" t="s">
        <v>446</v>
      </c>
      <c r="C820" s="484"/>
      <c r="D820" s="484"/>
      <c r="E820" s="484"/>
      <c r="F820" s="484"/>
      <c r="G820" s="484"/>
      <c r="H820" s="484"/>
      <c r="I820" s="485"/>
    </row>
    <row r="821" spans="2:9" ht="18" x14ac:dyDescent="0.35">
      <c r="B821" s="483" t="s">
        <v>439</v>
      </c>
      <c r="C821" s="484"/>
      <c r="D821" s="484"/>
      <c r="E821" s="484"/>
      <c r="F821" s="484"/>
      <c r="G821" s="484"/>
      <c r="H821" s="484"/>
      <c r="I821" s="486"/>
    </row>
    <row r="822" spans="2:9" ht="18" x14ac:dyDescent="0.35">
      <c r="B822" s="161" t="s">
        <v>447</v>
      </c>
      <c r="C822" s="487" t="s">
        <v>487</v>
      </c>
      <c r="D822" s="484"/>
      <c r="E822" s="484"/>
      <c r="F822" s="484"/>
      <c r="G822" s="484"/>
      <c r="H822" s="484"/>
      <c r="I822" s="486"/>
    </row>
    <row r="823" spans="2:9" ht="18" x14ac:dyDescent="0.35">
      <c r="B823" s="2" t="s">
        <v>448</v>
      </c>
      <c r="C823" s="488"/>
      <c r="D823" s="489"/>
      <c r="E823" s="489"/>
      <c r="F823" s="489"/>
      <c r="G823" s="489"/>
      <c r="H823" s="489"/>
      <c r="I823" s="490"/>
    </row>
    <row r="824" spans="2:9" ht="18" x14ac:dyDescent="0.35">
      <c r="B824" s="479" t="s">
        <v>449</v>
      </c>
      <c r="C824" s="437"/>
      <c r="D824" s="437"/>
      <c r="E824" s="437"/>
      <c r="F824" s="166"/>
      <c r="G824" s="167"/>
      <c r="H824" s="147" t="s">
        <v>450</v>
      </c>
      <c r="I824" s="168"/>
    </row>
    <row r="825" spans="2:9" ht="18" x14ac:dyDescent="0.35">
      <c r="B825" s="148" t="s">
        <v>451</v>
      </c>
      <c r="C825" s="147" t="s">
        <v>20</v>
      </c>
      <c r="D825" s="147" t="s">
        <v>451</v>
      </c>
      <c r="E825" s="147" t="s">
        <v>20</v>
      </c>
      <c r="F825" s="169"/>
      <c r="G825" s="437" t="s">
        <v>452</v>
      </c>
      <c r="H825" s="437"/>
      <c r="I825" s="170" t="s">
        <v>20</v>
      </c>
    </row>
    <row r="826" spans="2:9" ht="18" x14ac:dyDescent="0.35">
      <c r="B826" s="1" t="s">
        <v>453</v>
      </c>
      <c r="C826" s="171" t="s">
        <v>454</v>
      </c>
      <c r="D826" s="171" t="s">
        <v>455</v>
      </c>
      <c r="E826" s="171" t="s">
        <v>456</v>
      </c>
      <c r="F826" s="169"/>
      <c r="G826" s="480">
        <v>3</v>
      </c>
      <c r="H826" s="480"/>
      <c r="I826" s="172" t="s">
        <v>457</v>
      </c>
    </row>
    <row r="827" spans="2:9" ht="18" x14ac:dyDescent="0.35">
      <c r="B827" s="1" t="s">
        <v>458</v>
      </c>
      <c r="C827" s="171" t="s">
        <v>459</v>
      </c>
      <c r="D827" s="171" t="s">
        <v>460</v>
      </c>
      <c r="E827" s="171" t="s">
        <v>461</v>
      </c>
      <c r="F827" s="169"/>
      <c r="G827" s="480">
        <v>2</v>
      </c>
      <c r="H827" s="480"/>
      <c r="I827" s="172" t="s">
        <v>462</v>
      </c>
    </row>
    <row r="828" spans="2:9" ht="18" x14ac:dyDescent="0.35">
      <c r="B828" s="1" t="s">
        <v>463</v>
      </c>
      <c r="C828" s="171" t="s">
        <v>464</v>
      </c>
      <c r="D828" s="171" t="s">
        <v>465</v>
      </c>
      <c r="E828" s="171" t="s">
        <v>466</v>
      </c>
      <c r="F828" s="169"/>
      <c r="G828" s="480">
        <v>1</v>
      </c>
      <c r="H828" s="480"/>
      <c r="I828" s="172" t="s">
        <v>467</v>
      </c>
    </row>
    <row r="829" spans="2:9" ht="18" x14ac:dyDescent="0.35">
      <c r="B829" s="1" t="s">
        <v>468</v>
      </c>
      <c r="C829" s="171" t="s">
        <v>469</v>
      </c>
      <c r="D829" s="171" t="s">
        <v>470</v>
      </c>
      <c r="E829" s="171" t="s">
        <v>471</v>
      </c>
      <c r="F829" s="173"/>
      <c r="G829" s="471"/>
      <c r="H829" s="472"/>
      <c r="I829" s="174"/>
    </row>
    <row r="830" spans="2:9" ht="45" customHeight="1" thickBot="1" x14ac:dyDescent="0.4">
      <c r="B830" s="473" t="s">
        <v>486</v>
      </c>
      <c r="C830" s="474"/>
      <c r="D830" s="475" t="s">
        <v>33</v>
      </c>
      <c r="E830" s="476"/>
      <c r="F830" s="476"/>
      <c r="G830" s="476"/>
      <c r="H830" s="475" t="s">
        <v>17</v>
      </c>
      <c r="I830" s="477"/>
    </row>
    <row r="832" spans="2:9" ht="35.450000000000003" customHeight="1" x14ac:dyDescent="0.35"/>
    <row r="833" spans="2:10" ht="18.600000000000001" thickBot="1" x14ac:dyDescent="0.4"/>
    <row r="834" spans="2:10" ht="18" x14ac:dyDescent="0.35">
      <c r="B834" s="520" t="s">
        <v>0</v>
      </c>
      <c r="C834" s="521"/>
      <c r="D834" s="521"/>
      <c r="E834" s="521"/>
      <c r="F834" s="521"/>
      <c r="G834" s="521"/>
      <c r="H834" s="521"/>
      <c r="I834" s="522"/>
    </row>
    <row r="835" spans="2:10" ht="18" x14ac:dyDescent="0.35">
      <c r="B835" s="517" t="s">
        <v>1</v>
      </c>
      <c r="C835" s="518"/>
      <c r="D835" s="518"/>
      <c r="E835" s="518"/>
      <c r="F835" s="518"/>
      <c r="G835" s="518"/>
      <c r="H835" s="518"/>
      <c r="I835" s="494"/>
    </row>
    <row r="836" spans="2:10" ht="18" x14ac:dyDescent="0.35">
      <c r="B836" s="517" t="s">
        <v>2</v>
      </c>
      <c r="C836" s="518"/>
      <c r="D836" s="518"/>
      <c r="E836" s="518"/>
      <c r="F836" s="518"/>
      <c r="G836" s="518"/>
      <c r="H836" s="518"/>
      <c r="I836" s="494"/>
    </row>
    <row r="837" spans="2:10" ht="18" x14ac:dyDescent="0.35">
      <c r="B837" s="517" t="s">
        <v>24</v>
      </c>
      <c r="C837" s="518"/>
      <c r="D837" s="518"/>
      <c r="E837" s="518"/>
      <c r="F837" s="518"/>
      <c r="G837" s="518"/>
      <c r="H837" s="518"/>
      <c r="I837" s="494"/>
    </row>
    <row r="838" spans="2:10" ht="18" x14ac:dyDescent="0.35">
      <c r="B838" s="517" t="s">
        <v>58</v>
      </c>
      <c r="C838" s="518"/>
      <c r="D838" s="518"/>
      <c r="E838" s="518"/>
      <c r="F838" s="518"/>
      <c r="G838" s="518"/>
      <c r="H838" s="518"/>
      <c r="I838" s="494"/>
    </row>
    <row r="839" spans="2:10" ht="18" x14ac:dyDescent="0.35">
      <c r="B839" s="3" t="s">
        <v>3</v>
      </c>
      <c r="C839" s="234"/>
      <c r="D839" s="496" t="s">
        <v>399</v>
      </c>
      <c r="E839" s="495"/>
      <c r="F839" s="3"/>
      <c r="G839" s="147"/>
      <c r="H839" s="147"/>
      <c r="I839" s="147"/>
    </row>
    <row r="840" spans="2:10" ht="18" x14ac:dyDescent="0.35">
      <c r="B840" s="3" t="s">
        <v>4</v>
      </c>
      <c r="C840" s="234"/>
      <c r="D840" s="496" t="s">
        <v>283</v>
      </c>
      <c r="E840" s="495"/>
      <c r="F840" s="3"/>
      <c r="G840" s="156" t="s">
        <v>25</v>
      </c>
      <c r="H840" s="156"/>
      <c r="I840" s="478">
        <v>18</v>
      </c>
      <c r="J840" s="478"/>
    </row>
    <row r="841" spans="2:10" ht="18" x14ac:dyDescent="0.35">
      <c r="B841" s="3" t="s">
        <v>5</v>
      </c>
      <c r="C841" s="234"/>
      <c r="D841" s="157" t="s">
        <v>284</v>
      </c>
      <c r="E841" s="185"/>
      <c r="F841" s="147"/>
      <c r="G841" s="3"/>
      <c r="H841" s="3"/>
      <c r="I841" s="147"/>
      <c r="J841" s="147"/>
    </row>
    <row r="842" spans="2:10" ht="18" x14ac:dyDescent="0.35">
      <c r="B842" s="3" t="s">
        <v>18</v>
      </c>
      <c r="C842" s="3"/>
      <c r="D842" s="157" t="s">
        <v>287</v>
      </c>
      <c r="E842" s="185"/>
      <c r="F842" s="3"/>
      <c r="G842" s="3" t="s">
        <v>53</v>
      </c>
      <c r="H842" s="3"/>
      <c r="I842" s="156" t="s">
        <v>432</v>
      </c>
      <c r="J842" s="147"/>
    </row>
    <row r="843" spans="2:10" ht="18" x14ac:dyDescent="0.35">
      <c r="B843" s="479" t="s">
        <v>6</v>
      </c>
      <c r="C843" s="437"/>
      <c r="D843" s="437"/>
      <c r="E843" s="437"/>
      <c r="F843" s="437"/>
      <c r="G843" s="437"/>
      <c r="H843" s="437"/>
      <c r="I843" s="519"/>
    </row>
    <row r="844" spans="2:10" ht="18" x14ac:dyDescent="0.35">
      <c r="B844" s="483" t="s">
        <v>7</v>
      </c>
      <c r="C844" s="484"/>
      <c r="D844" s="484"/>
      <c r="E844" s="484"/>
      <c r="F844" s="484"/>
      <c r="G844" s="484"/>
      <c r="H844" s="484"/>
      <c r="I844" s="486"/>
    </row>
    <row r="845" spans="2:10" x14ac:dyDescent="0.3">
      <c r="B845" s="506" t="s">
        <v>8</v>
      </c>
      <c r="C845" s="507" t="s">
        <v>9</v>
      </c>
      <c r="D845" s="508" t="s">
        <v>28</v>
      </c>
      <c r="E845" s="508" t="s">
        <v>27</v>
      </c>
      <c r="F845" s="508" t="s">
        <v>29</v>
      </c>
      <c r="G845" s="511" t="s">
        <v>30</v>
      </c>
      <c r="H845" s="508" t="s">
        <v>31</v>
      </c>
      <c r="I845" s="514" t="s">
        <v>20</v>
      </c>
    </row>
    <row r="846" spans="2:10" x14ac:dyDescent="0.3">
      <c r="B846" s="506"/>
      <c r="C846" s="507"/>
      <c r="D846" s="509"/>
      <c r="E846" s="509"/>
      <c r="F846" s="509"/>
      <c r="G846" s="512"/>
      <c r="H846" s="509"/>
      <c r="I846" s="515"/>
    </row>
    <row r="847" spans="2:10" x14ac:dyDescent="0.3">
      <c r="B847" s="506"/>
      <c r="C847" s="507"/>
      <c r="D847" s="510"/>
      <c r="E847" s="510"/>
      <c r="F847" s="510"/>
      <c r="G847" s="513"/>
      <c r="H847" s="510"/>
      <c r="I847" s="516"/>
    </row>
    <row r="848" spans="2:10" ht="18" x14ac:dyDescent="0.35">
      <c r="B848" s="148">
        <v>1</v>
      </c>
      <c r="C848" s="156" t="s">
        <v>11</v>
      </c>
      <c r="D848" s="227">
        <v>6.5</v>
      </c>
      <c r="E848" s="171">
        <v>5</v>
      </c>
      <c r="F848" s="171">
        <v>5</v>
      </c>
      <c r="G848" s="227">
        <v>64</v>
      </c>
      <c r="H848" s="145">
        <f>SUM(D848:G848)</f>
        <v>80.5</v>
      </c>
      <c r="I848" s="144" t="str">
        <f>IF(H848&gt;=91,"A1",IF(H848&gt;=81,"A2",IF(H848&gt;=71,"B1",IF(H848&gt;=61,"B2",IF(H848&gt;=51,"C1",IF(H848&gt;=41,"C2",IF(H848&gt;=33,"D","E")))))))</f>
        <v>B1</v>
      </c>
    </row>
    <row r="849" spans="2:9" ht="18" x14ac:dyDescent="0.35">
      <c r="B849" s="148">
        <v>2</v>
      </c>
      <c r="C849" s="156" t="s">
        <v>12</v>
      </c>
      <c r="D849" s="184">
        <v>6.25</v>
      </c>
      <c r="E849" s="171">
        <v>4</v>
      </c>
      <c r="F849" s="171">
        <v>4.5</v>
      </c>
      <c r="G849" s="171">
        <v>44</v>
      </c>
      <c r="H849" s="145">
        <f t="shared" ref="H849:H852" si="41">SUM(D849:G849)</f>
        <v>58.75</v>
      </c>
      <c r="I849" s="144" t="str">
        <f t="shared" ref="I849:I852" si="42">IF(H849&gt;=91,"A1",IF(H849&gt;=81,"A2",IF(H849&gt;=71,"B1",IF(H849&gt;=61,"B2",IF(H849&gt;=51,"C1",IF(H849&gt;=41,"C2",IF(H849&gt;=33,"D","E")))))))</f>
        <v>C1</v>
      </c>
    </row>
    <row r="850" spans="2:9" ht="18" x14ac:dyDescent="0.35">
      <c r="B850" s="148">
        <v>3</v>
      </c>
      <c r="C850" s="156" t="s">
        <v>13</v>
      </c>
      <c r="D850" s="171" t="s">
        <v>397</v>
      </c>
      <c r="E850" s="171">
        <v>4</v>
      </c>
      <c r="F850" s="171">
        <v>4</v>
      </c>
      <c r="G850" s="171">
        <v>46</v>
      </c>
      <c r="H850" s="145">
        <f t="shared" si="41"/>
        <v>54</v>
      </c>
      <c r="I850" s="144" t="str">
        <f t="shared" si="42"/>
        <v>C1</v>
      </c>
    </row>
    <row r="851" spans="2:9" ht="18" x14ac:dyDescent="0.35">
      <c r="B851" s="148">
        <v>4</v>
      </c>
      <c r="C851" s="156" t="s">
        <v>23</v>
      </c>
      <c r="D851" s="171">
        <v>5</v>
      </c>
      <c r="E851" s="171">
        <v>3</v>
      </c>
      <c r="F851" s="171">
        <v>3</v>
      </c>
      <c r="G851" s="171">
        <v>36</v>
      </c>
      <c r="H851" s="145">
        <f t="shared" si="41"/>
        <v>47</v>
      </c>
      <c r="I851" s="144" t="str">
        <f t="shared" si="42"/>
        <v>C2</v>
      </c>
    </row>
    <row r="852" spans="2:9" ht="18" x14ac:dyDescent="0.35">
      <c r="B852" s="148">
        <v>5</v>
      </c>
      <c r="C852" s="156" t="s">
        <v>26</v>
      </c>
      <c r="D852" s="171" t="s">
        <v>397</v>
      </c>
      <c r="E852" s="171">
        <v>3</v>
      </c>
      <c r="F852" s="171">
        <v>3</v>
      </c>
      <c r="G852" s="171">
        <v>53</v>
      </c>
      <c r="H852" s="145">
        <f t="shared" si="41"/>
        <v>59</v>
      </c>
      <c r="I852" s="144" t="str">
        <f t="shared" si="42"/>
        <v>C1</v>
      </c>
    </row>
    <row r="853" spans="2:9" ht="18" x14ac:dyDescent="0.35">
      <c r="B853" s="148">
        <v>6</v>
      </c>
      <c r="C853" s="178" t="s">
        <v>490</v>
      </c>
      <c r="D853" s="171"/>
      <c r="E853" s="171"/>
      <c r="F853" s="171"/>
      <c r="G853" s="171">
        <v>45</v>
      </c>
      <c r="H853" s="145">
        <v>45</v>
      </c>
      <c r="I853" s="144"/>
    </row>
    <row r="854" spans="2:9" ht="18" x14ac:dyDescent="0.35">
      <c r="B854" s="148">
        <v>7</v>
      </c>
      <c r="C854" s="156" t="s">
        <v>21</v>
      </c>
      <c r="D854" s="13"/>
      <c r="E854" s="13"/>
      <c r="F854" s="13"/>
      <c r="G854" s="232">
        <v>24</v>
      </c>
      <c r="H854" s="145"/>
      <c r="I854" s="144"/>
    </row>
    <row r="855" spans="2:9" ht="18" x14ac:dyDescent="0.35">
      <c r="B855" s="148">
        <v>8</v>
      </c>
      <c r="C855" s="156" t="s">
        <v>22</v>
      </c>
      <c r="D855" s="14"/>
      <c r="E855" s="14"/>
      <c r="F855" s="14"/>
      <c r="G855" s="232" t="s">
        <v>397</v>
      </c>
      <c r="H855" s="145"/>
      <c r="I855" s="144"/>
    </row>
    <row r="856" spans="2:9" ht="18" x14ac:dyDescent="0.35">
      <c r="B856" s="148">
        <v>9</v>
      </c>
      <c r="C856" s="156" t="s">
        <v>34</v>
      </c>
      <c r="D856" s="14"/>
      <c r="E856" s="14"/>
      <c r="F856" s="14"/>
      <c r="G856" s="232">
        <v>35</v>
      </c>
      <c r="H856" s="145"/>
      <c r="I856" s="144"/>
    </row>
    <row r="857" spans="2:9" ht="18" x14ac:dyDescent="0.35">
      <c r="B857" s="2" t="s">
        <v>10</v>
      </c>
      <c r="C857" s="3"/>
      <c r="D857" s="5"/>
      <c r="E857" s="5"/>
      <c r="F857" s="5"/>
      <c r="G857" s="16"/>
      <c r="H857" s="235">
        <f>SUM(H848:H853)</f>
        <v>344.25</v>
      </c>
      <c r="I857" s="146"/>
    </row>
    <row r="858" spans="2:9" ht="18" x14ac:dyDescent="0.35">
      <c r="B858" s="2" t="s">
        <v>15</v>
      </c>
      <c r="C858" s="3"/>
      <c r="D858" s="5"/>
      <c r="E858" s="5"/>
      <c r="F858" s="5"/>
      <c r="G858" s="16"/>
      <c r="H858" s="183">
        <f>H857/5.5</f>
        <v>62.590909090909093</v>
      </c>
      <c r="I858" s="146" t="str">
        <f t="shared" ref="I858" si="43">IF(H858&gt;=91,"A1",IF(H858&gt;=81,"A2",IF(H858&gt;=71,"B1",IF(H858&gt;=61,"B2",IF(H858&gt;=51,"C1",IF(H858&gt;=41,"C2",IF(H858&gt;=33,"D","E")))))))</f>
        <v>B2</v>
      </c>
    </row>
    <row r="859" spans="2:9" ht="23.45" customHeight="1" x14ac:dyDescent="0.35">
      <c r="B859" s="497" t="s">
        <v>59</v>
      </c>
      <c r="C859" s="498"/>
      <c r="D859" s="498"/>
      <c r="E859" s="498"/>
      <c r="F859" s="498"/>
      <c r="G859" s="498"/>
      <c r="H859" s="498"/>
      <c r="I859" s="499"/>
    </row>
    <row r="860" spans="2:9" ht="18" x14ac:dyDescent="0.35">
      <c r="B860" s="500" t="s">
        <v>437</v>
      </c>
      <c r="C860" s="501"/>
      <c r="D860" s="501"/>
      <c r="E860" s="501"/>
      <c r="F860" s="501"/>
      <c r="G860" s="501"/>
      <c r="H860" s="501"/>
      <c r="I860" s="502"/>
    </row>
    <row r="861" spans="2:9" ht="18" x14ac:dyDescent="0.35">
      <c r="B861" s="483" t="s">
        <v>438</v>
      </c>
      <c r="C861" s="484"/>
      <c r="D861" s="484"/>
      <c r="E861" s="484"/>
      <c r="F861" s="484"/>
      <c r="G861" s="484"/>
      <c r="H861" s="484"/>
      <c r="I861" s="486"/>
    </row>
    <row r="862" spans="2:9" ht="18" x14ac:dyDescent="0.35">
      <c r="B862" s="483" t="s">
        <v>439</v>
      </c>
      <c r="C862" s="484"/>
      <c r="D862" s="484"/>
      <c r="E862" s="503"/>
      <c r="F862" s="484"/>
      <c r="G862" s="504"/>
      <c r="H862" s="487" t="s">
        <v>440</v>
      </c>
      <c r="I862" s="505"/>
    </row>
    <row r="863" spans="2:9" ht="18" x14ac:dyDescent="0.35">
      <c r="B863" s="161" t="s">
        <v>441</v>
      </c>
      <c r="C863" s="156"/>
      <c r="D863" s="157"/>
      <c r="E863" s="162"/>
      <c r="F863" s="162"/>
      <c r="G863" s="163"/>
      <c r="H863" s="182" t="s">
        <v>457</v>
      </c>
      <c r="I863" s="163"/>
    </row>
    <row r="864" spans="2:9" ht="18" x14ac:dyDescent="0.35">
      <c r="B864" s="483" t="s">
        <v>442</v>
      </c>
      <c r="C864" s="484"/>
      <c r="D864" s="484"/>
      <c r="E864" s="491"/>
      <c r="F864" s="484"/>
      <c r="G864" s="492"/>
      <c r="H864" s="160"/>
      <c r="I864" s="164"/>
    </row>
    <row r="865" spans="2:9" ht="18" x14ac:dyDescent="0.35">
      <c r="B865" s="483" t="s">
        <v>439</v>
      </c>
      <c r="C865" s="484"/>
      <c r="D865" s="484"/>
      <c r="E865" s="484"/>
      <c r="F865" s="484"/>
      <c r="G865" s="493"/>
      <c r="H865" s="487" t="s">
        <v>440</v>
      </c>
      <c r="I865" s="494"/>
    </row>
    <row r="866" spans="2:9" ht="18" x14ac:dyDescent="0.35">
      <c r="B866" s="481" t="s">
        <v>443</v>
      </c>
      <c r="C866" s="482"/>
      <c r="D866" s="482"/>
      <c r="E866" s="482"/>
      <c r="F866" s="482"/>
      <c r="G866" s="495"/>
      <c r="H866" s="160" t="s">
        <v>457</v>
      </c>
      <c r="I866" s="159"/>
    </row>
    <row r="867" spans="2:9" ht="18" x14ac:dyDescent="0.35">
      <c r="B867" s="481" t="s">
        <v>444</v>
      </c>
      <c r="C867" s="482"/>
      <c r="D867" s="482"/>
      <c r="E867" s="482"/>
      <c r="F867" s="482"/>
      <c r="G867" s="482"/>
      <c r="H867" s="181" t="s">
        <v>457</v>
      </c>
      <c r="I867" s="165"/>
    </row>
    <row r="868" spans="2:9" ht="18" x14ac:dyDescent="0.35">
      <c r="B868" s="481" t="s">
        <v>445</v>
      </c>
      <c r="C868" s="482"/>
      <c r="D868" s="482"/>
      <c r="E868" s="482"/>
      <c r="F868" s="482"/>
      <c r="G868" s="482"/>
      <c r="H868" s="181" t="s">
        <v>457</v>
      </c>
      <c r="I868" s="163"/>
    </row>
    <row r="869" spans="2:9" ht="18" x14ac:dyDescent="0.35">
      <c r="B869" s="483" t="s">
        <v>446</v>
      </c>
      <c r="C869" s="484"/>
      <c r="D869" s="484"/>
      <c r="E869" s="484"/>
      <c r="F869" s="484"/>
      <c r="G869" s="484"/>
      <c r="H869" s="484"/>
      <c r="I869" s="485"/>
    </row>
    <row r="870" spans="2:9" ht="18" x14ac:dyDescent="0.35">
      <c r="B870" s="483" t="s">
        <v>439</v>
      </c>
      <c r="C870" s="484"/>
      <c r="D870" s="484"/>
      <c r="E870" s="484"/>
      <c r="F870" s="484"/>
      <c r="G870" s="484"/>
      <c r="H870" s="484"/>
      <c r="I870" s="486"/>
    </row>
    <row r="871" spans="2:9" ht="18" x14ac:dyDescent="0.35">
      <c r="B871" s="161" t="s">
        <v>447</v>
      </c>
      <c r="C871" s="487" t="s">
        <v>495</v>
      </c>
      <c r="D871" s="484"/>
      <c r="E871" s="484"/>
      <c r="F871" s="484"/>
      <c r="G871" s="484"/>
      <c r="H871" s="484"/>
      <c r="I871" s="486"/>
    </row>
    <row r="872" spans="2:9" ht="18" x14ac:dyDescent="0.35">
      <c r="B872" s="2" t="s">
        <v>448</v>
      </c>
      <c r="C872" s="488"/>
      <c r="D872" s="489"/>
      <c r="E872" s="489"/>
      <c r="F872" s="489"/>
      <c r="G872" s="489"/>
      <c r="H872" s="489"/>
      <c r="I872" s="490"/>
    </row>
    <row r="873" spans="2:9" ht="18" x14ac:dyDescent="0.35">
      <c r="B873" s="479" t="s">
        <v>449</v>
      </c>
      <c r="C873" s="437"/>
      <c r="D873" s="437"/>
      <c r="E873" s="437"/>
      <c r="F873" s="166"/>
      <c r="G873" s="167"/>
      <c r="H873" s="147" t="s">
        <v>450</v>
      </c>
      <c r="I873" s="168"/>
    </row>
    <row r="874" spans="2:9" ht="18" x14ac:dyDescent="0.35">
      <c r="B874" s="148" t="s">
        <v>451</v>
      </c>
      <c r="C874" s="147" t="s">
        <v>20</v>
      </c>
      <c r="D874" s="147" t="s">
        <v>451</v>
      </c>
      <c r="E874" s="147" t="s">
        <v>20</v>
      </c>
      <c r="F874" s="169"/>
      <c r="G874" s="437" t="s">
        <v>452</v>
      </c>
      <c r="H874" s="437"/>
      <c r="I874" s="170" t="s">
        <v>20</v>
      </c>
    </row>
    <row r="875" spans="2:9" ht="18" x14ac:dyDescent="0.35">
      <c r="B875" s="1" t="s">
        <v>453</v>
      </c>
      <c r="C875" s="171" t="s">
        <v>454</v>
      </c>
      <c r="D875" s="171" t="s">
        <v>455</v>
      </c>
      <c r="E875" s="171" t="s">
        <v>456</v>
      </c>
      <c r="F875" s="169"/>
      <c r="G875" s="480">
        <v>3</v>
      </c>
      <c r="H875" s="480"/>
      <c r="I875" s="172" t="s">
        <v>457</v>
      </c>
    </row>
    <row r="876" spans="2:9" ht="18" x14ac:dyDescent="0.35">
      <c r="B876" s="1" t="s">
        <v>458</v>
      </c>
      <c r="C876" s="171" t="s">
        <v>459</v>
      </c>
      <c r="D876" s="171" t="s">
        <v>460</v>
      </c>
      <c r="E876" s="171" t="s">
        <v>461</v>
      </c>
      <c r="F876" s="169"/>
      <c r="G876" s="480">
        <v>2</v>
      </c>
      <c r="H876" s="480"/>
      <c r="I876" s="172" t="s">
        <v>462</v>
      </c>
    </row>
    <row r="877" spans="2:9" ht="18" x14ac:dyDescent="0.35">
      <c r="B877" s="1" t="s">
        <v>463</v>
      </c>
      <c r="C877" s="171" t="s">
        <v>464</v>
      </c>
      <c r="D877" s="171" t="s">
        <v>465</v>
      </c>
      <c r="E877" s="171" t="s">
        <v>466</v>
      </c>
      <c r="F877" s="169"/>
      <c r="G877" s="480">
        <v>1</v>
      </c>
      <c r="H877" s="480"/>
      <c r="I877" s="172" t="s">
        <v>467</v>
      </c>
    </row>
    <row r="878" spans="2:9" ht="18" x14ac:dyDescent="0.35">
      <c r="B878" s="1" t="s">
        <v>468</v>
      </c>
      <c r="C878" s="171" t="s">
        <v>469</v>
      </c>
      <c r="D878" s="171" t="s">
        <v>470</v>
      </c>
      <c r="E878" s="171" t="s">
        <v>471</v>
      </c>
      <c r="F878" s="173"/>
      <c r="G878" s="471"/>
      <c r="H878" s="472"/>
      <c r="I878" s="174"/>
    </row>
    <row r="879" spans="2:9" ht="39" customHeight="1" thickBot="1" x14ac:dyDescent="0.4">
      <c r="B879" s="473" t="s">
        <v>486</v>
      </c>
      <c r="C879" s="474"/>
      <c r="D879" s="475" t="s">
        <v>33</v>
      </c>
      <c r="E879" s="476"/>
      <c r="F879" s="476"/>
      <c r="G879" s="476"/>
      <c r="H879" s="475" t="s">
        <v>17</v>
      </c>
      <c r="I879" s="477"/>
    </row>
    <row r="882" spans="2:10" ht="18.600000000000001" thickBot="1" x14ac:dyDescent="0.4"/>
    <row r="883" spans="2:10" ht="18" x14ac:dyDescent="0.35">
      <c r="B883" s="520" t="s">
        <v>0</v>
      </c>
      <c r="C883" s="521"/>
      <c r="D883" s="521"/>
      <c r="E883" s="521"/>
      <c r="F883" s="521"/>
      <c r="G883" s="521"/>
      <c r="H883" s="521"/>
      <c r="I883" s="522"/>
    </row>
    <row r="884" spans="2:10" ht="18" x14ac:dyDescent="0.35">
      <c r="B884" s="517" t="s">
        <v>1</v>
      </c>
      <c r="C884" s="518"/>
      <c r="D884" s="518"/>
      <c r="E884" s="518"/>
      <c r="F884" s="518"/>
      <c r="G884" s="518"/>
      <c r="H884" s="518"/>
      <c r="I884" s="494"/>
    </row>
    <row r="885" spans="2:10" ht="18" x14ac:dyDescent="0.35">
      <c r="B885" s="517" t="s">
        <v>2</v>
      </c>
      <c r="C885" s="518"/>
      <c r="D885" s="518"/>
      <c r="E885" s="518"/>
      <c r="F885" s="518"/>
      <c r="G885" s="518"/>
      <c r="H885" s="518"/>
      <c r="I885" s="494"/>
    </row>
    <row r="886" spans="2:10" ht="18" x14ac:dyDescent="0.35">
      <c r="B886" s="517" t="s">
        <v>24</v>
      </c>
      <c r="C886" s="518"/>
      <c r="D886" s="518"/>
      <c r="E886" s="518"/>
      <c r="F886" s="518"/>
      <c r="G886" s="518"/>
      <c r="H886" s="518"/>
      <c r="I886" s="494"/>
    </row>
    <row r="887" spans="2:10" ht="18" x14ac:dyDescent="0.35">
      <c r="B887" s="517" t="s">
        <v>58</v>
      </c>
      <c r="C887" s="518"/>
      <c r="D887" s="518"/>
      <c r="E887" s="518"/>
      <c r="F887" s="518"/>
      <c r="G887" s="518"/>
      <c r="H887" s="518"/>
      <c r="I887" s="494"/>
    </row>
    <row r="888" spans="2:10" ht="18" x14ac:dyDescent="0.35">
      <c r="B888" s="3" t="s">
        <v>3</v>
      </c>
      <c r="C888" s="234"/>
      <c r="D888" s="496" t="s">
        <v>399</v>
      </c>
      <c r="E888" s="495"/>
      <c r="F888" s="3"/>
      <c r="G888" s="147"/>
      <c r="H888" s="147"/>
      <c r="I888" s="147"/>
    </row>
    <row r="889" spans="2:10" ht="18" x14ac:dyDescent="0.35">
      <c r="B889" s="3" t="s">
        <v>4</v>
      </c>
      <c r="C889" s="234"/>
      <c r="D889" s="496" t="s">
        <v>293</v>
      </c>
      <c r="E889" s="495"/>
      <c r="F889" s="3"/>
      <c r="G889" s="156" t="s">
        <v>25</v>
      </c>
      <c r="H889" s="156"/>
      <c r="I889" s="478">
        <v>19</v>
      </c>
      <c r="J889" s="478"/>
    </row>
    <row r="890" spans="2:10" ht="18" x14ac:dyDescent="0.35">
      <c r="B890" s="3" t="s">
        <v>5</v>
      </c>
      <c r="C890" s="234"/>
      <c r="D890" s="157" t="s">
        <v>294</v>
      </c>
      <c r="E890" s="185"/>
      <c r="F890" s="147"/>
      <c r="G890" s="3"/>
      <c r="H890" s="3"/>
      <c r="I890" s="147"/>
      <c r="J890" s="147"/>
    </row>
    <row r="891" spans="2:10" ht="18" x14ac:dyDescent="0.35">
      <c r="B891" s="3" t="s">
        <v>18</v>
      </c>
      <c r="C891" s="3"/>
      <c r="D891" s="157" t="s">
        <v>297</v>
      </c>
      <c r="E891" s="185"/>
      <c r="F891" s="3"/>
      <c r="G891" s="3" t="s">
        <v>32</v>
      </c>
      <c r="H891" s="3"/>
      <c r="I891" s="156" t="s">
        <v>296</v>
      </c>
      <c r="J891" s="147"/>
    </row>
    <row r="892" spans="2:10" ht="18" x14ac:dyDescent="0.35">
      <c r="B892" s="479" t="s">
        <v>6</v>
      </c>
      <c r="C892" s="437"/>
      <c r="D892" s="437"/>
      <c r="E892" s="437"/>
      <c r="F892" s="437"/>
      <c r="G892" s="437"/>
      <c r="H892" s="437"/>
      <c r="I892" s="519"/>
    </row>
    <row r="893" spans="2:10" ht="18" x14ac:dyDescent="0.35">
      <c r="B893" s="483" t="s">
        <v>7</v>
      </c>
      <c r="C893" s="484"/>
      <c r="D893" s="484"/>
      <c r="E893" s="484"/>
      <c r="F893" s="484"/>
      <c r="G893" s="484"/>
      <c r="H893" s="484"/>
      <c r="I893" s="486"/>
    </row>
    <row r="894" spans="2:10" x14ac:dyDescent="0.3">
      <c r="B894" s="506" t="s">
        <v>8</v>
      </c>
      <c r="C894" s="507" t="s">
        <v>9</v>
      </c>
      <c r="D894" s="508" t="s">
        <v>28</v>
      </c>
      <c r="E894" s="508" t="s">
        <v>27</v>
      </c>
      <c r="F894" s="508" t="s">
        <v>29</v>
      </c>
      <c r="G894" s="511" t="s">
        <v>30</v>
      </c>
      <c r="H894" s="508" t="s">
        <v>31</v>
      </c>
      <c r="I894" s="514" t="s">
        <v>20</v>
      </c>
    </row>
    <row r="895" spans="2:10" x14ac:dyDescent="0.3">
      <c r="B895" s="506"/>
      <c r="C895" s="507"/>
      <c r="D895" s="509"/>
      <c r="E895" s="509"/>
      <c r="F895" s="509"/>
      <c r="G895" s="512"/>
      <c r="H895" s="509"/>
      <c r="I895" s="515"/>
    </row>
    <row r="896" spans="2:10" x14ac:dyDescent="0.3">
      <c r="B896" s="506"/>
      <c r="C896" s="507"/>
      <c r="D896" s="510"/>
      <c r="E896" s="510"/>
      <c r="F896" s="510"/>
      <c r="G896" s="513"/>
      <c r="H896" s="510"/>
      <c r="I896" s="516"/>
    </row>
    <row r="897" spans="2:9" ht="18" x14ac:dyDescent="0.35">
      <c r="B897" s="148">
        <v>1</v>
      </c>
      <c r="C897" s="156" t="s">
        <v>11</v>
      </c>
      <c r="D897" s="227">
        <v>7.75</v>
      </c>
      <c r="E897" s="171">
        <v>5</v>
      </c>
      <c r="F897" s="171">
        <v>5</v>
      </c>
      <c r="G897" s="227">
        <v>70.5</v>
      </c>
      <c r="H897" s="145">
        <f>SUM(D897:G897)</f>
        <v>88.25</v>
      </c>
      <c r="I897" s="144" t="str">
        <f>IF(H897&gt;=91,"A1",IF(H897&gt;=81,"A2",IF(H897&gt;=71,"B1",IF(H897&gt;=61,"B2",IF(H897&gt;=51,"C1",IF(H897&gt;=41,"C2",IF(H897&gt;=33,"D","E")))))))</f>
        <v>A2</v>
      </c>
    </row>
    <row r="898" spans="2:9" ht="18" x14ac:dyDescent="0.35">
      <c r="B898" s="148">
        <v>2</v>
      </c>
      <c r="C898" s="156" t="s">
        <v>12</v>
      </c>
      <c r="D898" s="184">
        <v>8</v>
      </c>
      <c r="E898" s="171">
        <v>3.5</v>
      </c>
      <c r="F898" s="171">
        <v>3.5</v>
      </c>
      <c r="G898" s="171">
        <v>60.5</v>
      </c>
      <c r="H898" s="145">
        <f t="shared" ref="H898:H901" si="44">SUM(D898:G898)</f>
        <v>75.5</v>
      </c>
      <c r="I898" s="144" t="str">
        <f t="shared" ref="I898:I901" si="45">IF(H898&gt;=91,"A1",IF(H898&gt;=81,"A2",IF(H898&gt;=71,"B1",IF(H898&gt;=61,"B2",IF(H898&gt;=51,"C1",IF(H898&gt;=41,"C2",IF(H898&gt;=33,"D","E")))))))</f>
        <v>B1</v>
      </c>
    </row>
    <row r="899" spans="2:9" ht="18" x14ac:dyDescent="0.35">
      <c r="B899" s="148">
        <v>3</v>
      </c>
      <c r="C899" s="156" t="s">
        <v>13</v>
      </c>
      <c r="D899" s="171">
        <v>8.5</v>
      </c>
      <c r="E899" s="171">
        <v>4.5</v>
      </c>
      <c r="F899" s="171">
        <v>4.5</v>
      </c>
      <c r="G899" s="171">
        <v>66.5</v>
      </c>
      <c r="H899" s="145">
        <f t="shared" si="44"/>
        <v>84</v>
      </c>
      <c r="I899" s="144" t="str">
        <f t="shared" si="45"/>
        <v>A2</v>
      </c>
    </row>
    <row r="900" spans="2:9" ht="18" x14ac:dyDescent="0.35">
      <c r="B900" s="148">
        <v>4</v>
      </c>
      <c r="C900" s="156" t="s">
        <v>23</v>
      </c>
      <c r="D900" s="171">
        <v>8.5</v>
      </c>
      <c r="E900" s="171">
        <v>5</v>
      </c>
      <c r="F900" s="171">
        <v>5</v>
      </c>
      <c r="G900" s="171">
        <v>64</v>
      </c>
      <c r="H900" s="145">
        <f t="shared" si="44"/>
        <v>82.5</v>
      </c>
      <c r="I900" s="144" t="str">
        <f t="shared" si="45"/>
        <v>A2</v>
      </c>
    </row>
    <row r="901" spans="2:9" ht="18" x14ac:dyDescent="0.35">
      <c r="B901" s="148">
        <v>5</v>
      </c>
      <c r="C901" s="156" t="s">
        <v>26</v>
      </c>
      <c r="D901" s="171">
        <v>9.25</v>
      </c>
      <c r="E901" s="171">
        <v>5</v>
      </c>
      <c r="F901" s="171">
        <v>5</v>
      </c>
      <c r="G901" s="171">
        <v>77.5</v>
      </c>
      <c r="H901" s="145">
        <f t="shared" si="44"/>
        <v>96.75</v>
      </c>
      <c r="I901" s="144" t="str">
        <f t="shared" si="45"/>
        <v>A1</v>
      </c>
    </row>
    <row r="902" spans="2:9" ht="18" x14ac:dyDescent="0.35">
      <c r="B902" s="148">
        <v>6</v>
      </c>
      <c r="C902" s="178" t="s">
        <v>490</v>
      </c>
      <c r="D902" s="171"/>
      <c r="E902" s="171"/>
      <c r="F902" s="171"/>
      <c r="G902" s="171">
        <v>50</v>
      </c>
      <c r="H902" s="145">
        <v>50</v>
      </c>
      <c r="I902" s="144"/>
    </row>
    <row r="903" spans="2:9" ht="18" x14ac:dyDescent="0.35">
      <c r="B903" s="148">
        <v>7</v>
      </c>
      <c r="C903" s="156" t="s">
        <v>21</v>
      </c>
      <c r="D903" s="13"/>
      <c r="E903" s="13"/>
      <c r="F903" s="13"/>
      <c r="G903" s="232">
        <v>38</v>
      </c>
      <c r="H903" s="145"/>
      <c r="I903" s="144"/>
    </row>
    <row r="904" spans="2:9" ht="18" x14ac:dyDescent="0.35">
      <c r="B904" s="148">
        <v>8</v>
      </c>
      <c r="C904" s="156" t="s">
        <v>22</v>
      </c>
      <c r="D904" s="14"/>
      <c r="E904" s="14"/>
      <c r="F904" s="14"/>
      <c r="G904" s="232">
        <v>44</v>
      </c>
      <c r="H904" s="145"/>
      <c r="I904" s="144"/>
    </row>
    <row r="905" spans="2:9" ht="18" x14ac:dyDescent="0.35">
      <c r="B905" s="148">
        <v>9</v>
      </c>
      <c r="C905" s="156" t="s">
        <v>34</v>
      </c>
      <c r="D905" s="14"/>
      <c r="E905" s="14"/>
      <c r="F905" s="14"/>
      <c r="G905" s="232">
        <v>46.5</v>
      </c>
      <c r="H905" s="145"/>
      <c r="I905" s="144"/>
    </row>
    <row r="906" spans="2:9" ht="18" x14ac:dyDescent="0.35">
      <c r="B906" s="2" t="s">
        <v>10</v>
      </c>
      <c r="C906" s="3"/>
      <c r="D906" s="5"/>
      <c r="E906" s="5"/>
      <c r="F906" s="5"/>
      <c r="G906" s="16"/>
      <c r="H906" s="145">
        <f>SUM(H897:H902)</f>
        <v>477</v>
      </c>
      <c r="I906" s="146"/>
    </row>
    <row r="907" spans="2:9" ht="18" x14ac:dyDescent="0.35">
      <c r="B907" s="2" t="s">
        <v>15</v>
      </c>
      <c r="C907" s="3"/>
      <c r="D907" s="5"/>
      <c r="E907" s="5"/>
      <c r="F907" s="5"/>
      <c r="G907" s="16"/>
      <c r="H907" s="183">
        <f>H906/5.5</f>
        <v>86.727272727272734</v>
      </c>
      <c r="I907" s="146" t="str">
        <f t="shared" ref="I907" si="46">IF(H907&gt;=91,"A1",IF(H907&gt;=81,"A2",IF(H907&gt;=71,"B1",IF(H907&gt;=61,"B2",IF(H907&gt;=51,"C1",IF(H907&gt;=41,"C2",IF(H907&gt;=33,"D","E")))))))</f>
        <v>A2</v>
      </c>
    </row>
    <row r="908" spans="2:9" ht="23.45" customHeight="1" x14ac:dyDescent="0.35">
      <c r="B908" s="497" t="s">
        <v>59</v>
      </c>
      <c r="C908" s="498"/>
      <c r="D908" s="498"/>
      <c r="E908" s="498"/>
      <c r="F908" s="498"/>
      <c r="G908" s="498"/>
      <c r="H908" s="498"/>
      <c r="I908" s="499"/>
    </row>
    <row r="909" spans="2:9" ht="18" x14ac:dyDescent="0.35">
      <c r="B909" s="500" t="s">
        <v>437</v>
      </c>
      <c r="C909" s="501"/>
      <c r="D909" s="501"/>
      <c r="E909" s="501"/>
      <c r="F909" s="501"/>
      <c r="G909" s="501"/>
      <c r="H909" s="501"/>
      <c r="I909" s="502"/>
    </row>
    <row r="910" spans="2:9" ht="18" x14ac:dyDescent="0.35">
      <c r="B910" s="483" t="s">
        <v>438</v>
      </c>
      <c r="C910" s="484"/>
      <c r="D910" s="484"/>
      <c r="E910" s="484"/>
      <c r="F910" s="484"/>
      <c r="G910" s="484"/>
      <c r="H910" s="484"/>
      <c r="I910" s="486"/>
    </row>
    <row r="911" spans="2:9" ht="18" x14ac:dyDescent="0.35">
      <c r="B911" s="483" t="s">
        <v>439</v>
      </c>
      <c r="C911" s="484"/>
      <c r="D911" s="484"/>
      <c r="E911" s="503"/>
      <c r="F911" s="484"/>
      <c r="G911" s="504"/>
      <c r="H911" s="487" t="s">
        <v>440</v>
      </c>
      <c r="I911" s="505"/>
    </row>
    <row r="912" spans="2:9" ht="18" x14ac:dyDescent="0.35">
      <c r="B912" s="161" t="s">
        <v>441</v>
      </c>
      <c r="C912" s="156"/>
      <c r="D912" s="157"/>
      <c r="E912" s="162"/>
      <c r="F912" s="162"/>
      <c r="G912" s="163"/>
      <c r="H912" s="182" t="s">
        <v>462</v>
      </c>
      <c r="I912" s="163"/>
    </row>
    <row r="913" spans="2:9" ht="18" x14ac:dyDescent="0.35">
      <c r="B913" s="483" t="s">
        <v>442</v>
      </c>
      <c r="C913" s="484"/>
      <c r="D913" s="484"/>
      <c r="E913" s="491"/>
      <c r="F913" s="484"/>
      <c r="G913" s="492"/>
      <c r="H913" s="160"/>
      <c r="I913" s="164"/>
    </row>
    <row r="914" spans="2:9" ht="18" x14ac:dyDescent="0.35">
      <c r="B914" s="483" t="s">
        <v>439</v>
      </c>
      <c r="C914" s="484"/>
      <c r="D914" s="484"/>
      <c r="E914" s="484"/>
      <c r="F914" s="484"/>
      <c r="G914" s="493"/>
      <c r="H914" s="487" t="s">
        <v>440</v>
      </c>
      <c r="I914" s="494"/>
    </row>
    <row r="915" spans="2:9" ht="18" x14ac:dyDescent="0.35">
      <c r="B915" s="481" t="s">
        <v>443</v>
      </c>
      <c r="C915" s="482"/>
      <c r="D915" s="482"/>
      <c r="E915" s="482"/>
      <c r="F915" s="482"/>
      <c r="G915" s="495"/>
      <c r="H915" s="160" t="s">
        <v>457</v>
      </c>
      <c r="I915" s="159"/>
    </row>
    <row r="916" spans="2:9" ht="18" x14ac:dyDescent="0.35">
      <c r="B916" s="481" t="s">
        <v>444</v>
      </c>
      <c r="C916" s="482"/>
      <c r="D916" s="482"/>
      <c r="E916" s="482"/>
      <c r="F916" s="482"/>
      <c r="G916" s="482"/>
      <c r="H916" s="181" t="s">
        <v>462</v>
      </c>
      <c r="I916" s="165"/>
    </row>
    <row r="917" spans="2:9" ht="18" x14ac:dyDescent="0.35">
      <c r="B917" s="481" t="s">
        <v>445</v>
      </c>
      <c r="C917" s="482"/>
      <c r="D917" s="482"/>
      <c r="E917" s="482"/>
      <c r="F917" s="482"/>
      <c r="G917" s="482"/>
      <c r="H917" s="181" t="s">
        <v>462</v>
      </c>
      <c r="I917" s="163"/>
    </row>
    <row r="918" spans="2:9" ht="18" x14ac:dyDescent="0.35">
      <c r="B918" s="483" t="s">
        <v>446</v>
      </c>
      <c r="C918" s="484"/>
      <c r="D918" s="484"/>
      <c r="E918" s="484"/>
      <c r="F918" s="484"/>
      <c r="G918" s="484"/>
      <c r="H918" s="484"/>
      <c r="I918" s="485"/>
    </row>
    <row r="919" spans="2:9" ht="18" x14ac:dyDescent="0.35">
      <c r="B919" s="483" t="s">
        <v>439</v>
      </c>
      <c r="C919" s="484"/>
      <c r="D919" s="484"/>
      <c r="E919" s="484"/>
      <c r="F919" s="484"/>
      <c r="G919" s="484"/>
      <c r="H919" s="484"/>
      <c r="I919" s="486"/>
    </row>
    <row r="920" spans="2:9" ht="18" x14ac:dyDescent="0.35">
      <c r="B920" s="161" t="s">
        <v>447</v>
      </c>
      <c r="C920" s="487" t="s">
        <v>497</v>
      </c>
      <c r="D920" s="484"/>
      <c r="E920" s="484"/>
      <c r="F920" s="484"/>
      <c r="G920" s="484"/>
      <c r="H920" s="484"/>
      <c r="I920" s="486"/>
    </row>
    <row r="921" spans="2:9" ht="18" x14ac:dyDescent="0.35">
      <c r="B921" s="2" t="s">
        <v>448</v>
      </c>
      <c r="C921" s="488"/>
      <c r="D921" s="489"/>
      <c r="E921" s="489"/>
      <c r="F921" s="489"/>
      <c r="G921" s="489"/>
      <c r="H921" s="489"/>
      <c r="I921" s="490"/>
    </row>
    <row r="922" spans="2:9" ht="18" x14ac:dyDescent="0.35">
      <c r="B922" s="479" t="s">
        <v>449</v>
      </c>
      <c r="C922" s="437"/>
      <c r="D922" s="437"/>
      <c r="E922" s="437"/>
      <c r="F922" s="166"/>
      <c r="G922" s="167"/>
      <c r="H922" s="147" t="s">
        <v>450</v>
      </c>
      <c r="I922" s="168"/>
    </row>
    <row r="923" spans="2:9" ht="18" x14ac:dyDescent="0.35">
      <c r="B923" s="148" t="s">
        <v>451</v>
      </c>
      <c r="C923" s="147" t="s">
        <v>20</v>
      </c>
      <c r="D923" s="147" t="s">
        <v>451</v>
      </c>
      <c r="E923" s="147" t="s">
        <v>20</v>
      </c>
      <c r="F923" s="169"/>
      <c r="G923" s="437" t="s">
        <v>452</v>
      </c>
      <c r="H923" s="437"/>
      <c r="I923" s="170" t="s">
        <v>20</v>
      </c>
    </row>
    <row r="924" spans="2:9" ht="18" x14ac:dyDescent="0.35">
      <c r="B924" s="1" t="s">
        <v>453</v>
      </c>
      <c r="C924" s="171" t="s">
        <v>454</v>
      </c>
      <c r="D924" s="171" t="s">
        <v>455</v>
      </c>
      <c r="E924" s="171" t="s">
        <v>456</v>
      </c>
      <c r="F924" s="169"/>
      <c r="G924" s="480">
        <v>3</v>
      </c>
      <c r="H924" s="480"/>
      <c r="I924" s="172" t="s">
        <v>457</v>
      </c>
    </row>
    <row r="925" spans="2:9" ht="18" x14ac:dyDescent="0.35">
      <c r="B925" s="1" t="s">
        <v>458</v>
      </c>
      <c r="C925" s="171" t="s">
        <v>459</v>
      </c>
      <c r="D925" s="171" t="s">
        <v>460</v>
      </c>
      <c r="E925" s="171" t="s">
        <v>461</v>
      </c>
      <c r="F925" s="169"/>
      <c r="G925" s="480">
        <v>2</v>
      </c>
      <c r="H925" s="480"/>
      <c r="I925" s="172" t="s">
        <v>462</v>
      </c>
    </row>
    <row r="926" spans="2:9" ht="18" x14ac:dyDescent="0.35">
      <c r="B926" s="1" t="s">
        <v>463</v>
      </c>
      <c r="C926" s="171" t="s">
        <v>464</v>
      </c>
      <c r="D926" s="171" t="s">
        <v>465</v>
      </c>
      <c r="E926" s="171" t="s">
        <v>466</v>
      </c>
      <c r="F926" s="169"/>
      <c r="G926" s="480">
        <v>1</v>
      </c>
      <c r="H926" s="480"/>
      <c r="I926" s="172" t="s">
        <v>467</v>
      </c>
    </row>
    <row r="927" spans="2:9" ht="18" x14ac:dyDescent="0.35">
      <c r="B927" s="1" t="s">
        <v>468</v>
      </c>
      <c r="C927" s="171" t="s">
        <v>469</v>
      </c>
      <c r="D927" s="171" t="s">
        <v>470</v>
      </c>
      <c r="E927" s="171" t="s">
        <v>471</v>
      </c>
      <c r="F927" s="173"/>
      <c r="G927" s="471"/>
      <c r="H927" s="472"/>
      <c r="I927" s="174"/>
    </row>
    <row r="928" spans="2:9" ht="45.6" customHeight="1" thickBot="1" x14ac:dyDescent="0.4">
      <c r="B928" s="473" t="s">
        <v>486</v>
      </c>
      <c r="C928" s="474"/>
      <c r="D928" s="475" t="s">
        <v>33</v>
      </c>
      <c r="E928" s="476"/>
      <c r="F928" s="476"/>
      <c r="G928" s="476"/>
      <c r="H928" s="475" t="s">
        <v>17</v>
      </c>
      <c r="I928" s="477"/>
    </row>
    <row r="931" spans="2:10" ht="18.600000000000001" thickBot="1" x14ac:dyDescent="0.4"/>
    <row r="932" spans="2:10" ht="18" x14ac:dyDescent="0.35">
      <c r="B932" s="520" t="s">
        <v>0</v>
      </c>
      <c r="C932" s="521"/>
      <c r="D932" s="521"/>
      <c r="E932" s="521"/>
      <c r="F932" s="521"/>
      <c r="G932" s="521"/>
      <c r="H932" s="521"/>
      <c r="I932" s="522"/>
    </row>
    <row r="933" spans="2:10" ht="18" x14ac:dyDescent="0.35">
      <c r="B933" s="517" t="s">
        <v>1</v>
      </c>
      <c r="C933" s="518"/>
      <c r="D933" s="518"/>
      <c r="E933" s="518"/>
      <c r="F933" s="518"/>
      <c r="G933" s="518"/>
      <c r="H933" s="518"/>
      <c r="I933" s="494"/>
    </row>
    <row r="934" spans="2:10" ht="18" x14ac:dyDescent="0.35">
      <c r="B934" s="517" t="s">
        <v>2</v>
      </c>
      <c r="C934" s="518"/>
      <c r="D934" s="518"/>
      <c r="E934" s="518"/>
      <c r="F934" s="518"/>
      <c r="G934" s="518"/>
      <c r="H934" s="518"/>
      <c r="I934" s="494"/>
    </row>
    <row r="935" spans="2:10" ht="18" x14ac:dyDescent="0.35">
      <c r="B935" s="517" t="s">
        <v>24</v>
      </c>
      <c r="C935" s="518"/>
      <c r="D935" s="518"/>
      <c r="E935" s="518"/>
      <c r="F935" s="518"/>
      <c r="G935" s="518"/>
      <c r="H935" s="518"/>
      <c r="I935" s="494"/>
    </row>
    <row r="936" spans="2:10" ht="18" x14ac:dyDescent="0.35">
      <c r="B936" s="517" t="s">
        <v>58</v>
      </c>
      <c r="C936" s="518"/>
      <c r="D936" s="518"/>
      <c r="E936" s="518"/>
      <c r="F936" s="518"/>
      <c r="G936" s="518"/>
      <c r="H936" s="518"/>
      <c r="I936" s="494"/>
    </row>
    <row r="937" spans="2:10" ht="18" x14ac:dyDescent="0.35">
      <c r="B937" s="3" t="s">
        <v>3</v>
      </c>
      <c r="C937" s="234"/>
      <c r="D937" s="496" t="s">
        <v>399</v>
      </c>
      <c r="E937" s="495"/>
      <c r="F937" s="3"/>
      <c r="G937" s="147"/>
      <c r="H937" s="147"/>
      <c r="I937" s="147"/>
      <c r="J937" s="234"/>
    </row>
    <row r="938" spans="2:10" ht="18" x14ac:dyDescent="0.35">
      <c r="B938" s="3" t="s">
        <v>4</v>
      </c>
      <c r="C938" s="234"/>
      <c r="D938" s="496" t="s">
        <v>302</v>
      </c>
      <c r="E938" s="495"/>
      <c r="F938" s="3"/>
      <c r="G938" s="156" t="s">
        <v>25</v>
      </c>
      <c r="H938" s="156"/>
      <c r="I938" s="478">
        <v>20</v>
      </c>
      <c r="J938" s="478"/>
    </row>
    <row r="939" spans="2:10" ht="18" x14ac:dyDescent="0.35">
      <c r="B939" s="3" t="s">
        <v>5</v>
      </c>
      <c r="C939" s="234"/>
      <c r="D939" s="157" t="s">
        <v>303</v>
      </c>
      <c r="E939" s="185"/>
      <c r="F939" s="147"/>
      <c r="G939" s="3"/>
      <c r="H939" s="3"/>
      <c r="I939" s="147"/>
      <c r="J939" s="147"/>
    </row>
    <row r="940" spans="2:10" ht="18" x14ac:dyDescent="0.35">
      <c r="B940" s="3" t="s">
        <v>18</v>
      </c>
      <c r="C940" s="3"/>
      <c r="D940" s="157" t="s">
        <v>433</v>
      </c>
      <c r="E940" s="185"/>
      <c r="F940" s="3"/>
      <c r="G940" s="3" t="s">
        <v>32</v>
      </c>
      <c r="H940" s="3"/>
      <c r="I940" s="156" t="s">
        <v>305</v>
      </c>
      <c r="J940" s="147"/>
    </row>
    <row r="941" spans="2:10" ht="18" x14ac:dyDescent="0.35">
      <c r="B941" s="479" t="s">
        <v>6</v>
      </c>
      <c r="C941" s="437"/>
      <c r="D941" s="437"/>
      <c r="E941" s="437"/>
      <c r="F941" s="437"/>
      <c r="G941" s="437"/>
      <c r="H941" s="437"/>
      <c r="I941" s="519"/>
    </row>
    <row r="942" spans="2:10" ht="18" x14ac:dyDescent="0.35">
      <c r="B942" s="483" t="s">
        <v>7</v>
      </c>
      <c r="C942" s="484"/>
      <c r="D942" s="484"/>
      <c r="E942" s="484"/>
      <c r="F942" s="484"/>
      <c r="G942" s="484"/>
      <c r="H942" s="484"/>
      <c r="I942" s="486"/>
    </row>
    <row r="943" spans="2:10" x14ac:dyDescent="0.3">
      <c r="B943" s="506" t="s">
        <v>8</v>
      </c>
      <c r="C943" s="507" t="s">
        <v>9</v>
      </c>
      <c r="D943" s="508" t="s">
        <v>28</v>
      </c>
      <c r="E943" s="508" t="s">
        <v>27</v>
      </c>
      <c r="F943" s="508" t="s">
        <v>29</v>
      </c>
      <c r="G943" s="511" t="s">
        <v>30</v>
      </c>
      <c r="H943" s="508" t="s">
        <v>31</v>
      </c>
      <c r="I943" s="514" t="s">
        <v>20</v>
      </c>
    </row>
    <row r="944" spans="2:10" x14ac:dyDescent="0.3">
      <c r="B944" s="506"/>
      <c r="C944" s="507"/>
      <c r="D944" s="509"/>
      <c r="E944" s="509"/>
      <c r="F944" s="509"/>
      <c r="G944" s="512"/>
      <c r="H944" s="509"/>
      <c r="I944" s="515"/>
    </row>
    <row r="945" spans="2:9" x14ac:dyDescent="0.3">
      <c r="B945" s="506"/>
      <c r="C945" s="507"/>
      <c r="D945" s="510"/>
      <c r="E945" s="510"/>
      <c r="F945" s="510"/>
      <c r="G945" s="513"/>
      <c r="H945" s="510"/>
      <c r="I945" s="516"/>
    </row>
    <row r="946" spans="2:9" ht="18" x14ac:dyDescent="0.35">
      <c r="B946" s="148">
        <v>1</v>
      </c>
      <c r="C946" s="156" t="s">
        <v>11</v>
      </c>
      <c r="D946" s="227">
        <v>9.25</v>
      </c>
      <c r="E946" s="171">
        <v>5</v>
      </c>
      <c r="F946" s="171">
        <v>5</v>
      </c>
      <c r="G946" s="227">
        <v>72.5</v>
      </c>
      <c r="H946" s="145">
        <f>SUM(D946:G946)</f>
        <v>91.75</v>
      </c>
      <c r="I946" s="144" t="str">
        <f>IF(H946&gt;=91,"A1",IF(H946&gt;=81,"A2",IF(H946&gt;=71,"B1",IF(H946&gt;=61,"B2",IF(H946&gt;=51,"C1",IF(H946&gt;=41,"C2",IF(H946&gt;=33,"D","E")))))))</f>
        <v>A1</v>
      </c>
    </row>
    <row r="947" spans="2:9" ht="18" x14ac:dyDescent="0.35">
      <c r="B947" s="148">
        <v>2</v>
      </c>
      <c r="C947" s="156" t="s">
        <v>12</v>
      </c>
      <c r="D947" s="184">
        <v>7.25</v>
      </c>
      <c r="E947" s="171">
        <v>4</v>
      </c>
      <c r="F947" s="171">
        <v>4</v>
      </c>
      <c r="G947" s="171">
        <v>53</v>
      </c>
      <c r="H947" s="145">
        <f t="shared" ref="H947:H950" si="47">SUM(D947:G947)</f>
        <v>68.25</v>
      </c>
      <c r="I947" s="144" t="str">
        <f t="shared" ref="I947:I950" si="48">IF(H947&gt;=91,"A1",IF(H947&gt;=81,"A2",IF(H947&gt;=71,"B1",IF(H947&gt;=61,"B2",IF(H947&gt;=51,"C1",IF(H947&gt;=41,"C2",IF(H947&gt;=33,"D","E")))))))</f>
        <v>B2</v>
      </c>
    </row>
    <row r="948" spans="2:9" ht="18" x14ac:dyDescent="0.35">
      <c r="B948" s="148">
        <v>3</v>
      </c>
      <c r="C948" s="156" t="s">
        <v>13</v>
      </c>
      <c r="D948" s="171">
        <v>7</v>
      </c>
      <c r="E948" s="171">
        <v>5</v>
      </c>
      <c r="F948" s="171">
        <v>5</v>
      </c>
      <c r="G948" s="171">
        <v>77.5</v>
      </c>
      <c r="H948" s="145">
        <f t="shared" si="47"/>
        <v>94.5</v>
      </c>
      <c r="I948" s="144" t="str">
        <f t="shared" si="48"/>
        <v>A1</v>
      </c>
    </row>
    <row r="949" spans="2:9" ht="18" x14ac:dyDescent="0.35">
      <c r="B949" s="148">
        <v>4</v>
      </c>
      <c r="C949" s="156" t="s">
        <v>23</v>
      </c>
      <c r="D949" s="171">
        <v>7.75</v>
      </c>
      <c r="E949" s="171">
        <v>4</v>
      </c>
      <c r="F949" s="171">
        <v>4</v>
      </c>
      <c r="G949" s="171">
        <v>55</v>
      </c>
      <c r="H949" s="145">
        <f t="shared" si="47"/>
        <v>70.75</v>
      </c>
      <c r="I949" s="144" t="str">
        <f t="shared" si="48"/>
        <v>B2</v>
      </c>
    </row>
    <row r="950" spans="2:9" ht="18" x14ac:dyDescent="0.35">
      <c r="B950" s="148">
        <v>5</v>
      </c>
      <c r="C950" s="156" t="s">
        <v>26</v>
      </c>
      <c r="D950" s="171">
        <v>8.75</v>
      </c>
      <c r="E950" s="171">
        <v>4</v>
      </c>
      <c r="F950" s="171">
        <v>4</v>
      </c>
      <c r="G950" s="171">
        <v>70.5</v>
      </c>
      <c r="H950" s="145">
        <f t="shared" si="47"/>
        <v>87.25</v>
      </c>
      <c r="I950" s="144" t="str">
        <f t="shared" si="48"/>
        <v>A2</v>
      </c>
    </row>
    <row r="951" spans="2:9" ht="18" x14ac:dyDescent="0.35">
      <c r="B951" s="148">
        <v>6</v>
      </c>
      <c r="C951" s="178" t="s">
        <v>490</v>
      </c>
      <c r="D951" s="171"/>
      <c r="E951" s="171"/>
      <c r="F951" s="171"/>
      <c r="G951" s="171">
        <v>49</v>
      </c>
      <c r="H951" s="145">
        <v>49</v>
      </c>
      <c r="I951" s="144"/>
    </row>
    <row r="952" spans="2:9" ht="18" x14ac:dyDescent="0.35">
      <c r="B952" s="148">
        <v>7</v>
      </c>
      <c r="C952" s="156" t="s">
        <v>21</v>
      </c>
      <c r="D952" s="13"/>
      <c r="E952" s="13"/>
      <c r="F952" s="13"/>
      <c r="G952" s="232">
        <v>14</v>
      </c>
      <c r="H952" s="145"/>
      <c r="I952" s="144"/>
    </row>
    <row r="953" spans="2:9" ht="18" x14ac:dyDescent="0.35">
      <c r="B953" s="148">
        <v>8</v>
      </c>
      <c r="C953" s="156" t="s">
        <v>22</v>
      </c>
      <c r="D953" s="14"/>
      <c r="E953" s="14"/>
      <c r="F953" s="14"/>
      <c r="G953" s="232">
        <v>45</v>
      </c>
      <c r="H953" s="145"/>
      <c r="I953" s="144"/>
    </row>
    <row r="954" spans="2:9" ht="18" x14ac:dyDescent="0.35">
      <c r="B954" s="148">
        <v>9</v>
      </c>
      <c r="C954" s="156" t="s">
        <v>34</v>
      </c>
      <c r="D954" s="14"/>
      <c r="E954" s="14"/>
      <c r="F954" s="14"/>
      <c r="G954" s="232">
        <v>26</v>
      </c>
      <c r="H954" s="145"/>
      <c r="I954" s="144"/>
    </row>
    <row r="955" spans="2:9" ht="18" x14ac:dyDescent="0.35">
      <c r="B955" s="2" t="s">
        <v>10</v>
      </c>
      <c r="C955" s="3"/>
      <c r="D955" s="5"/>
      <c r="E955" s="5"/>
      <c r="F955" s="5"/>
      <c r="G955" s="16"/>
      <c r="H955" s="235">
        <f>SUM(H946:H951)</f>
        <v>461.5</v>
      </c>
      <c r="I955" s="146"/>
    </row>
    <row r="956" spans="2:9" ht="18" x14ac:dyDescent="0.35">
      <c r="B956" s="2" t="s">
        <v>15</v>
      </c>
      <c r="C956" s="3"/>
      <c r="D956" s="5"/>
      <c r="E956" s="5"/>
      <c r="F956" s="5"/>
      <c r="G956" s="16"/>
      <c r="H956" s="183">
        <f>H955/5.5</f>
        <v>83.909090909090907</v>
      </c>
      <c r="I956" s="146" t="str">
        <f t="shared" ref="I956" si="49">IF(H956&gt;=91,"A1",IF(H956&gt;=81,"A2",IF(H956&gt;=71,"B1",IF(H956&gt;=61,"B2",IF(H956&gt;=51,"C1",IF(H956&gt;=41,"C2",IF(H956&gt;=33,"D","E")))))))</f>
        <v>A2</v>
      </c>
    </row>
    <row r="957" spans="2:9" ht="23.45" customHeight="1" x14ac:dyDescent="0.35">
      <c r="B957" s="497" t="s">
        <v>59</v>
      </c>
      <c r="C957" s="498"/>
      <c r="D957" s="498"/>
      <c r="E957" s="498"/>
      <c r="F957" s="498"/>
      <c r="G957" s="498"/>
      <c r="H957" s="498"/>
      <c r="I957" s="499"/>
    </row>
    <row r="958" spans="2:9" ht="18" x14ac:dyDescent="0.35">
      <c r="B958" s="500" t="s">
        <v>437</v>
      </c>
      <c r="C958" s="501"/>
      <c r="D958" s="501"/>
      <c r="E958" s="501"/>
      <c r="F958" s="501"/>
      <c r="G958" s="501"/>
      <c r="H958" s="501"/>
      <c r="I958" s="502"/>
    </row>
    <row r="959" spans="2:9" ht="18" x14ac:dyDescent="0.35">
      <c r="B959" s="483" t="s">
        <v>438</v>
      </c>
      <c r="C959" s="484"/>
      <c r="D959" s="484"/>
      <c r="E959" s="484"/>
      <c r="F959" s="484"/>
      <c r="G959" s="484"/>
      <c r="H959" s="484"/>
      <c r="I959" s="486"/>
    </row>
    <row r="960" spans="2:9" ht="18" x14ac:dyDescent="0.35">
      <c r="B960" s="483" t="s">
        <v>439</v>
      </c>
      <c r="C960" s="484"/>
      <c r="D960" s="484"/>
      <c r="E960" s="503"/>
      <c r="F960" s="484"/>
      <c r="G960" s="504"/>
      <c r="H960" s="487" t="s">
        <v>440</v>
      </c>
      <c r="I960" s="505"/>
    </row>
    <row r="961" spans="2:9" ht="18" x14ac:dyDescent="0.35">
      <c r="B961" s="161" t="s">
        <v>441</v>
      </c>
      <c r="C961" s="156"/>
      <c r="D961" s="157"/>
      <c r="E961" s="162"/>
      <c r="F961" s="162"/>
      <c r="G961" s="163"/>
      <c r="H961" s="182"/>
      <c r="I961" s="163"/>
    </row>
    <row r="962" spans="2:9" ht="18" x14ac:dyDescent="0.35">
      <c r="B962" s="483" t="s">
        <v>442</v>
      </c>
      <c r="C962" s="484"/>
      <c r="D962" s="484"/>
      <c r="E962" s="491"/>
      <c r="F962" s="484"/>
      <c r="G962" s="492"/>
      <c r="H962" s="160" t="s">
        <v>462</v>
      </c>
      <c r="I962" s="164"/>
    </row>
    <row r="963" spans="2:9" ht="18" x14ac:dyDescent="0.35">
      <c r="B963" s="483" t="s">
        <v>439</v>
      </c>
      <c r="C963" s="484"/>
      <c r="D963" s="484"/>
      <c r="E963" s="484"/>
      <c r="F963" s="484"/>
      <c r="G963" s="493"/>
      <c r="H963" s="487" t="s">
        <v>440</v>
      </c>
      <c r="I963" s="494"/>
    </row>
    <row r="964" spans="2:9" ht="18" x14ac:dyDescent="0.35">
      <c r="B964" s="481" t="s">
        <v>443</v>
      </c>
      <c r="C964" s="482"/>
      <c r="D964" s="482"/>
      <c r="E964" s="482"/>
      <c r="F964" s="482"/>
      <c r="G964" s="495"/>
      <c r="H964" s="160" t="s">
        <v>457</v>
      </c>
      <c r="I964" s="159"/>
    </row>
    <row r="965" spans="2:9" ht="18" x14ac:dyDescent="0.35">
      <c r="B965" s="481" t="s">
        <v>444</v>
      </c>
      <c r="C965" s="482"/>
      <c r="D965" s="482"/>
      <c r="E965" s="482"/>
      <c r="F965" s="482"/>
      <c r="G965" s="482"/>
      <c r="H965" s="181" t="s">
        <v>457</v>
      </c>
      <c r="I965" s="165"/>
    </row>
    <row r="966" spans="2:9" ht="18" x14ac:dyDescent="0.35">
      <c r="B966" s="481" t="s">
        <v>445</v>
      </c>
      <c r="C966" s="482"/>
      <c r="D966" s="482"/>
      <c r="E966" s="482"/>
      <c r="F966" s="482"/>
      <c r="G966" s="482"/>
      <c r="H966" s="181" t="s">
        <v>462</v>
      </c>
      <c r="I966" s="163"/>
    </row>
    <row r="967" spans="2:9" ht="18" x14ac:dyDescent="0.35">
      <c r="B967" s="483" t="s">
        <v>446</v>
      </c>
      <c r="C967" s="484"/>
      <c r="D967" s="484"/>
      <c r="E967" s="484"/>
      <c r="F967" s="484"/>
      <c r="G967" s="484"/>
      <c r="H967" s="484"/>
      <c r="I967" s="485"/>
    </row>
    <row r="968" spans="2:9" ht="18" x14ac:dyDescent="0.35">
      <c r="B968" s="483" t="s">
        <v>439</v>
      </c>
      <c r="C968" s="484"/>
      <c r="D968" s="484"/>
      <c r="E968" s="484"/>
      <c r="F968" s="484"/>
      <c r="G968" s="484"/>
      <c r="H968" s="484"/>
      <c r="I968" s="486"/>
    </row>
    <row r="969" spans="2:9" ht="18" x14ac:dyDescent="0.35">
      <c r="B969" s="161" t="s">
        <v>447</v>
      </c>
      <c r="C969" s="487" t="s">
        <v>489</v>
      </c>
      <c r="D969" s="484"/>
      <c r="E969" s="484"/>
      <c r="F969" s="484"/>
      <c r="G969" s="484"/>
      <c r="H969" s="484"/>
      <c r="I969" s="486"/>
    </row>
    <row r="970" spans="2:9" ht="18" x14ac:dyDescent="0.35">
      <c r="B970" s="2" t="s">
        <v>448</v>
      </c>
      <c r="C970" s="488"/>
      <c r="D970" s="489"/>
      <c r="E970" s="489"/>
      <c r="F970" s="489"/>
      <c r="G970" s="489"/>
      <c r="H970" s="489"/>
      <c r="I970" s="490"/>
    </row>
    <row r="971" spans="2:9" ht="18" x14ac:dyDescent="0.35">
      <c r="B971" s="479" t="s">
        <v>449</v>
      </c>
      <c r="C971" s="437"/>
      <c r="D971" s="437"/>
      <c r="E971" s="437"/>
      <c r="F971" s="166"/>
      <c r="G971" s="167"/>
      <c r="H971" s="147" t="s">
        <v>450</v>
      </c>
      <c r="I971" s="168"/>
    </row>
    <row r="972" spans="2:9" ht="18" x14ac:dyDescent="0.35">
      <c r="B972" s="148" t="s">
        <v>451</v>
      </c>
      <c r="C972" s="147" t="s">
        <v>20</v>
      </c>
      <c r="D972" s="147" t="s">
        <v>451</v>
      </c>
      <c r="E972" s="147" t="s">
        <v>20</v>
      </c>
      <c r="F972" s="169"/>
      <c r="G972" s="437" t="s">
        <v>452</v>
      </c>
      <c r="H972" s="437"/>
      <c r="I972" s="170" t="s">
        <v>20</v>
      </c>
    </row>
    <row r="973" spans="2:9" ht="18" x14ac:dyDescent="0.35">
      <c r="B973" s="1" t="s">
        <v>453</v>
      </c>
      <c r="C973" s="171" t="s">
        <v>454</v>
      </c>
      <c r="D973" s="171" t="s">
        <v>455</v>
      </c>
      <c r="E973" s="171" t="s">
        <v>456</v>
      </c>
      <c r="F973" s="169"/>
      <c r="G973" s="480">
        <v>3</v>
      </c>
      <c r="H973" s="480"/>
      <c r="I973" s="172" t="s">
        <v>457</v>
      </c>
    </row>
    <row r="974" spans="2:9" ht="18" x14ac:dyDescent="0.35">
      <c r="B974" s="1" t="s">
        <v>458</v>
      </c>
      <c r="C974" s="171" t="s">
        <v>459</v>
      </c>
      <c r="D974" s="171" t="s">
        <v>460</v>
      </c>
      <c r="E974" s="171" t="s">
        <v>461</v>
      </c>
      <c r="F974" s="169"/>
      <c r="G974" s="480">
        <v>2</v>
      </c>
      <c r="H974" s="480"/>
      <c r="I974" s="172" t="s">
        <v>462</v>
      </c>
    </row>
    <row r="975" spans="2:9" ht="18" x14ac:dyDescent="0.35">
      <c r="B975" s="1" t="s">
        <v>463</v>
      </c>
      <c r="C975" s="171" t="s">
        <v>464</v>
      </c>
      <c r="D975" s="171" t="s">
        <v>465</v>
      </c>
      <c r="E975" s="171" t="s">
        <v>466</v>
      </c>
      <c r="F975" s="169"/>
      <c r="G975" s="480">
        <v>1</v>
      </c>
      <c r="H975" s="480"/>
      <c r="I975" s="172" t="s">
        <v>467</v>
      </c>
    </row>
    <row r="976" spans="2:9" ht="18" x14ac:dyDescent="0.35">
      <c r="B976" s="1" t="s">
        <v>468</v>
      </c>
      <c r="C976" s="171" t="s">
        <v>469</v>
      </c>
      <c r="D976" s="171" t="s">
        <v>470</v>
      </c>
      <c r="E976" s="171" t="s">
        <v>471</v>
      </c>
      <c r="F976" s="173"/>
      <c r="G976" s="471"/>
      <c r="H976" s="472"/>
      <c r="I976" s="174"/>
    </row>
    <row r="977" spans="2:10" ht="46.9" customHeight="1" thickBot="1" x14ac:dyDescent="0.4">
      <c r="B977" s="473" t="s">
        <v>486</v>
      </c>
      <c r="C977" s="474"/>
      <c r="D977" s="475" t="s">
        <v>33</v>
      </c>
      <c r="E977" s="476"/>
      <c r="F977" s="476"/>
      <c r="G977" s="476"/>
      <c r="H977" s="475" t="s">
        <v>17</v>
      </c>
      <c r="I977" s="477"/>
    </row>
    <row r="980" spans="2:10" ht="18.600000000000001" thickBot="1" x14ac:dyDescent="0.4"/>
    <row r="981" spans="2:10" ht="18" x14ac:dyDescent="0.35">
      <c r="B981" s="520" t="s">
        <v>0</v>
      </c>
      <c r="C981" s="521"/>
      <c r="D981" s="521"/>
      <c r="E981" s="521"/>
      <c r="F981" s="521"/>
      <c r="G981" s="521"/>
      <c r="H981" s="521"/>
      <c r="I981" s="522"/>
    </row>
    <row r="982" spans="2:10" ht="18" x14ac:dyDescent="0.35">
      <c r="B982" s="517" t="s">
        <v>1</v>
      </c>
      <c r="C982" s="518"/>
      <c r="D982" s="518"/>
      <c r="E982" s="518"/>
      <c r="F982" s="518"/>
      <c r="G982" s="518"/>
      <c r="H982" s="518"/>
      <c r="I982" s="494"/>
    </row>
    <row r="983" spans="2:10" ht="18" x14ac:dyDescent="0.35">
      <c r="B983" s="517" t="s">
        <v>2</v>
      </c>
      <c r="C983" s="518"/>
      <c r="D983" s="518"/>
      <c r="E983" s="518"/>
      <c r="F983" s="518"/>
      <c r="G983" s="518"/>
      <c r="H983" s="518"/>
      <c r="I983" s="494"/>
    </row>
    <row r="984" spans="2:10" ht="18" x14ac:dyDescent="0.35">
      <c r="B984" s="517" t="s">
        <v>24</v>
      </c>
      <c r="C984" s="518"/>
      <c r="D984" s="518"/>
      <c r="E984" s="518"/>
      <c r="F984" s="518"/>
      <c r="G984" s="518"/>
      <c r="H984" s="518"/>
      <c r="I984" s="494"/>
    </row>
    <row r="985" spans="2:10" ht="18" x14ac:dyDescent="0.35">
      <c r="B985" s="517" t="s">
        <v>58</v>
      </c>
      <c r="C985" s="518"/>
      <c r="D985" s="518"/>
      <c r="E985" s="518"/>
      <c r="F985" s="518"/>
      <c r="G985" s="518"/>
      <c r="H985" s="518"/>
      <c r="I985" s="494"/>
    </row>
    <row r="986" spans="2:10" ht="18" x14ac:dyDescent="0.35">
      <c r="B986" s="3" t="s">
        <v>3</v>
      </c>
      <c r="C986" s="234"/>
      <c r="D986" s="496" t="s">
        <v>399</v>
      </c>
      <c r="E986" s="495"/>
      <c r="F986" s="3"/>
      <c r="G986" s="147"/>
      <c r="H986" s="147"/>
      <c r="I986" s="147"/>
    </row>
    <row r="987" spans="2:10" ht="18" x14ac:dyDescent="0.35">
      <c r="B987" s="3" t="s">
        <v>4</v>
      </c>
      <c r="C987" s="234"/>
      <c r="D987" s="496" t="s">
        <v>434</v>
      </c>
      <c r="E987" s="495"/>
      <c r="F987" s="3"/>
      <c r="G987" s="156" t="s">
        <v>25</v>
      </c>
      <c r="H987" s="156"/>
      <c r="I987" s="478">
        <v>21</v>
      </c>
      <c r="J987" s="478"/>
    </row>
    <row r="988" spans="2:10" ht="18" x14ac:dyDescent="0.35">
      <c r="B988" s="3" t="s">
        <v>5</v>
      </c>
      <c r="C988" s="234"/>
      <c r="D988" s="157" t="s">
        <v>313</v>
      </c>
      <c r="E988" s="185"/>
      <c r="F988" s="147"/>
      <c r="G988" s="3"/>
      <c r="H988" s="3"/>
      <c r="I988" s="147"/>
      <c r="J988" s="147"/>
    </row>
    <row r="989" spans="2:10" ht="18" x14ac:dyDescent="0.35">
      <c r="B989" s="3" t="s">
        <v>18</v>
      </c>
      <c r="C989" s="3"/>
      <c r="D989" s="157" t="s">
        <v>315</v>
      </c>
      <c r="E989" s="185"/>
      <c r="F989" s="3"/>
      <c r="G989" s="3" t="s">
        <v>32</v>
      </c>
      <c r="H989" s="3"/>
      <c r="I989" s="156" t="s">
        <v>314</v>
      </c>
      <c r="J989" s="147"/>
    </row>
    <row r="990" spans="2:10" ht="18" x14ac:dyDescent="0.35">
      <c r="B990" s="479" t="s">
        <v>6</v>
      </c>
      <c r="C990" s="437"/>
      <c r="D990" s="437"/>
      <c r="E990" s="437"/>
      <c r="F990" s="437"/>
      <c r="G990" s="437"/>
      <c r="H990" s="437"/>
      <c r="I990" s="519"/>
    </row>
    <row r="991" spans="2:10" ht="18" x14ac:dyDescent="0.35">
      <c r="B991" s="483" t="s">
        <v>7</v>
      </c>
      <c r="C991" s="484"/>
      <c r="D991" s="484"/>
      <c r="E991" s="484"/>
      <c r="F991" s="484"/>
      <c r="G991" s="484"/>
      <c r="H991" s="484"/>
      <c r="I991" s="486"/>
    </row>
    <row r="992" spans="2:10" x14ac:dyDescent="0.3">
      <c r="B992" s="506" t="s">
        <v>8</v>
      </c>
      <c r="C992" s="507" t="s">
        <v>9</v>
      </c>
      <c r="D992" s="508" t="s">
        <v>28</v>
      </c>
      <c r="E992" s="508" t="s">
        <v>27</v>
      </c>
      <c r="F992" s="508" t="s">
        <v>29</v>
      </c>
      <c r="G992" s="511" t="s">
        <v>30</v>
      </c>
      <c r="H992" s="508" t="s">
        <v>31</v>
      </c>
      <c r="I992" s="514" t="s">
        <v>20</v>
      </c>
    </row>
    <row r="993" spans="2:9" x14ac:dyDescent="0.3">
      <c r="B993" s="506"/>
      <c r="C993" s="507"/>
      <c r="D993" s="509"/>
      <c r="E993" s="509"/>
      <c r="F993" s="509"/>
      <c r="G993" s="512"/>
      <c r="H993" s="509"/>
      <c r="I993" s="515"/>
    </row>
    <row r="994" spans="2:9" x14ac:dyDescent="0.3">
      <c r="B994" s="506"/>
      <c r="C994" s="507"/>
      <c r="D994" s="510"/>
      <c r="E994" s="510"/>
      <c r="F994" s="510"/>
      <c r="G994" s="513"/>
      <c r="H994" s="510"/>
      <c r="I994" s="516"/>
    </row>
    <row r="995" spans="2:9" ht="18" x14ac:dyDescent="0.35">
      <c r="B995" s="148">
        <v>1</v>
      </c>
      <c r="C995" s="156" t="s">
        <v>11</v>
      </c>
      <c r="D995" s="227">
        <v>4.75</v>
      </c>
      <c r="E995" s="171">
        <v>3.5</v>
      </c>
      <c r="F995" s="171">
        <v>4</v>
      </c>
      <c r="G995" s="227">
        <v>50.5</v>
      </c>
      <c r="H995" s="145">
        <f>SUM(D995:G995)</f>
        <v>62.75</v>
      </c>
      <c r="I995" s="144" t="str">
        <f>IF(H995&gt;=91,"A1",IF(H995&gt;=81,"A2",IF(H995&gt;=71,"B1",IF(H995&gt;=61,"B2",IF(H995&gt;=51,"C1",IF(H995&gt;=41,"C2",IF(H995&gt;=33,"D","E")))))))</f>
        <v>B2</v>
      </c>
    </row>
    <row r="996" spans="2:9" ht="18" x14ac:dyDescent="0.35">
      <c r="B996" s="148">
        <v>2</v>
      </c>
      <c r="C996" s="156" t="s">
        <v>12</v>
      </c>
      <c r="D996" s="184">
        <v>8</v>
      </c>
      <c r="E996" s="171">
        <v>4</v>
      </c>
      <c r="F996" s="171">
        <v>4.5</v>
      </c>
      <c r="G996" s="171">
        <v>61</v>
      </c>
      <c r="H996" s="145">
        <f t="shared" ref="H996:H999" si="50">SUM(D996:G996)</f>
        <v>77.5</v>
      </c>
      <c r="I996" s="144" t="str">
        <f t="shared" ref="I996:I999" si="51">IF(H996&gt;=91,"A1",IF(H996&gt;=81,"A2",IF(H996&gt;=71,"B1",IF(H996&gt;=61,"B2",IF(H996&gt;=51,"C1",IF(H996&gt;=41,"C2",IF(H996&gt;=33,"D","E")))))))</f>
        <v>B1</v>
      </c>
    </row>
    <row r="997" spans="2:9" ht="18" x14ac:dyDescent="0.35">
      <c r="B997" s="148">
        <v>3</v>
      </c>
      <c r="C997" s="156" t="s">
        <v>13</v>
      </c>
      <c r="D997" s="171">
        <v>5</v>
      </c>
      <c r="E997" s="171">
        <v>4</v>
      </c>
      <c r="F997" s="171">
        <v>4</v>
      </c>
      <c r="G997" s="171">
        <v>34.5</v>
      </c>
      <c r="H997" s="145">
        <f t="shared" si="50"/>
        <v>47.5</v>
      </c>
      <c r="I997" s="144" t="str">
        <f t="shared" si="51"/>
        <v>C2</v>
      </c>
    </row>
    <row r="998" spans="2:9" ht="18" x14ac:dyDescent="0.35">
      <c r="B998" s="148">
        <v>4</v>
      </c>
      <c r="C998" s="156" t="s">
        <v>23</v>
      </c>
      <c r="D998" s="171">
        <v>4</v>
      </c>
      <c r="E998" s="171">
        <v>3</v>
      </c>
      <c r="F998" s="171">
        <v>4</v>
      </c>
      <c r="G998" s="171">
        <v>27</v>
      </c>
      <c r="H998" s="145">
        <f t="shared" si="50"/>
        <v>38</v>
      </c>
      <c r="I998" s="144" t="str">
        <f t="shared" si="51"/>
        <v>D</v>
      </c>
    </row>
    <row r="999" spans="2:9" ht="18" x14ac:dyDescent="0.35">
      <c r="B999" s="148">
        <v>5</v>
      </c>
      <c r="C999" s="156" t="s">
        <v>26</v>
      </c>
      <c r="D999" s="171">
        <v>7.25</v>
      </c>
      <c r="E999" s="171">
        <v>3</v>
      </c>
      <c r="F999" s="171">
        <v>4</v>
      </c>
      <c r="G999" s="171">
        <v>49.5</v>
      </c>
      <c r="H999" s="145">
        <f t="shared" si="50"/>
        <v>63.75</v>
      </c>
      <c r="I999" s="144" t="str">
        <f t="shared" si="51"/>
        <v>B2</v>
      </c>
    </row>
    <row r="1000" spans="2:9" ht="18" x14ac:dyDescent="0.35">
      <c r="B1000" s="148">
        <v>6</v>
      </c>
      <c r="C1000" s="178" t="s">
        <v>490</v>
      </c>
      <c r="D1000" s="171"/>
      <c r="E1000" s="171"/>
      <c r="F1000" s="171"/>
      <c r="G1000" s="171">
        <v>48.5</v>
      </c>
      <c r="H1000" s="145">
        <v>48.5</v>
      </c>
      <c r="I1000" s="144"/>
    </row>
    <row r="1001" spans="2:9" ht="18" x14ac:dyDescent="0.35">
      <c r="B1001" s="148">
        <v>7</v>
      </c>
      <c r="C1001" s="156" t="s">
        <v>21</v>
      </c>
      <c r="D1001" s="13"/>
      <c r="E1001" s="13"/>
      <c r="F1001" s="13"/>
      <c r="G1001" s="232">
        <v>13</v>
      </c>
      <c r="H1001" s="145"/>
      <c r="I1001" s="144"/>
    </row>
    <row r="1002" spans="2:9" ht="18" x14ac:dyDescent="0.35">
      <c r="B1002" s="148">
        <v>8</v>
      </c>
      <c r="C1002" s="156" t="s">
        <v>22</v>
      </c>
      <c r="D1002" s="14"/>
      <c r="E1002" s="14"/>
      <c r="F1002" s="14"/>
      <c r="G1002" s="232">
        <v>26</v>
      </c>
      <c r="H1002" s="145"/>
      <c r="I1002" s="144"/>
    </row>
    <row r="1003" spans="2:9" ht="18" x14ac:dyDescent="0.35">
      <c r="B1003" s="148">
        <v>9</v>
      </c>
      <c r="C1003" s="156" t="s">
        <v>34</v>
      </c>
      <c r="D1003" s="14"/>
      <c r="E1003" s="14"/>
      <c r="F1003" s="14"/>
      <c r="G1003" s="232">
        <v>37</v>
      </c>
      <c r="H1003" s="145"/>
      <c r="I1003" s="144"/>
    </row>
    <row r="1004" spans="2:9" ht="18" x14ac:dyDescent="0.35">
      <c r="B1004" s="2" t="s">
        <v>10</v>
      </c>
      <c r="C1004" s="3"/>
      <c r="D1004" s="5"/>
      <c r="E1004" s="5"/>
      <c r="F1004" s="5"/>
      <c r="G1004" s="16"/>
      <c r="H1004" s="145">
        <f>SUM(H995:H1000)</f>
        <v>338</v>
      </c>
      <c r="I1004" s="146"/>
    </row>
    <row r="1005" spans="2:9" ht="18" x14ac:dyDescent="0.35">
      <c r="B1005" s="2" t="s">
        <v>15</v>
      </c>
      <c r="C1005" s="3"/>
      <c r="D1005" s="5"/>
      <c r="E1005" s="5"/>
      <c r="F1005" s="5"/>
      <c r="G1005" s="16"/>
      <c r="H1005" s="183">
        <f>H1004/5.5</f>
        <v>61.454545454545453</v>
      </c>
      <c r="I1005" s="146" t="str">
        <f t="shared" ref="I1005" si="52">IF(H1005&gt;=91,"A1",IF(H1005&gt;=81,"A2",IF(H1005&gt;=71,"B1",IF(H1005&gt;=61,"B2",IF(H1005&gt;=51,"C1",IF(H1005&gt;=41,"C2",IF(H1005&gt;=33,"D","E")))))))</f>
        <v>B2</v>
      </c>
    </row>
    <row r="1006" spans="2:9" ht="22.15" customHeight="1" x14ac:dyDescent="0.35">
      <c r="B1006" s="497" t="s">
        <v>59</v>
      </c>
      <c r="C1006" s="498"/>
      <c r="D1006" s="498"/>
      <c r="E1006" s="498"/>
      <c r="F1006" s="498"/>
      <c r="G1006" s="498"/>
      <c r="H1006" s="498"/>
      <c r="I1006" s="499"/>
    </row>
    <row r="1007" spans="2:9" ht="18" x14ac:dyDescent="0.35">
      <c r="B1007" s="500" t="s">
        <v>437</v>
      </c>
      <c r="C1007" s="501"/>
      <c r="D1007" s="501"/>
      <c r="E1007" s="501"/>
      <c r="F1007" s="501"/>
      <c r="G1007" s="501"/>
      <c r="H1007" s="501"/>
      <c r="I1007" s="502"/>
    </row>
    <row r="1008" spans="2:9" ht="18" x14ac:dyDescent="0.35">
      <c r="B1008" s="483" t="s">
        <v>438</v>
      </c>
      <c r="C1008" s="484"/>
      <c r="D1008" s="484"/>
      <c r="E1008" s="484"/>
      <c r="F1008" s="484"/>
      <c r="G1008" s="484"/>
      <c r="H1008" s="484"/>
      <c r="I1008" s="486"/>
    </row>
    <row r="1009" spans="2:9" ht="18" x14ac:dyDescent="0.35">
      <c r="B1009" s="483" t="s">
        <v>439</v>
      </c>
      <c r="C1009" s="484"/>
      <c r="D1009" s="484"/>
      <c r="E1009" s="503"/>
      <c r="F1009" s="484"/>
      <c r="G1009" s="504"/>
      <c r="H1009" s="487" t="s">
        <v>440</v>
      </c>
      <c r="I1009" s="505"/>
    </row>
    <row r="1010" spans="2:9" ht="18" x14ac:dyDescent="0.35">
      <c r="B1010" s="161" t="s">
        <v>441</v>
      </c>
      <c r="C1010" s="156"/>
      <c r="D1010" s="157"/>
      <c r="E1010" s="162"/>
      <c r="F1010" s="162"/>
      <c r="G1010" s="163"/>
      <c r="H1010" s="182" t="s">
        <v>462</v>
      </c>
      <c r="I1010" s="163"/>
    </row>
    <row r="1011" spans="2:9" ht="18" x14ac:dyDescent="0.35">
      <c r="B1011" s="483" t="s">
        <v>442</v>
      </c>
      <c r="C1011" s="484"/>
      <c r="D1011" s="484"/>
      <c r="E1011" s="491"/>
      <c r="F1011" s="484"/>
      <c r="G1011" s="492"/>
      <c r="H1011" s="160"/>
      <c r="I1011" s="164"/>
    </row>
    <row r="1012" spans="2:9" ht="18" x14ac:dyDescent="0.35">
      <c r="B1012" s="483" t="s">
        <v>439</v>
      </c>
      <c r="C1012" s="484"/>
      <c r="D1012" s="484"/>
      <c r="E1012" s="484"/>
      <c r="F1012" s="484"/>
      <c r="G1012" s="493"/>
      <c r="H1012" s="487" t="s">
        <v>440</v>
      </c>
      <c r="I1012" s="494"/>
    </row>
    <row r="1013" spans="2:9" ht="18" x14ac:dyDescent="0.35">
      <c r="B1013" s="481" t="s">
        <v>443</v>
      </c>
      <c r="C1013" s="482"/>
      <c r="D1013" s="482"/>
      <c r="E1013" s="482"/>
      <c r="F1013" s="482"/>
      <c r="G1013" s="495"/>
      <c r="H1013" s="160" t="s">
        <v>462</v>
      </c>
      <c r="I1013" s="159"/>
    </row>
    <row r="1014" spans="2:9" ht="18" x14ac:dyDescent="0.35">
      <c r="B1014" s="481" t="s">
        <v>444</v>
      </c>
      <c r="C1014" s="482"/>
      <c r="D1014" s="482"/>
      <c r="E1014" s="482"/>
      <c r="F1014" s="482"/>
      <c r="G1014" s="482"/>
      <c r="H1014" s="181" t="s">
        <v>462</v>
      </c>
      <c r="I1014" s="165"/>
    </row>
    <row r="1015" spans="2:9" ht="18" x14ac:dyDescent="0.35">
      <c r="B1015" s="481" t="s">
        <v>445</v>
      </c>
      <c r="C1015" s="482"/>
      <c r="D1015" s="482"/>
      <c r="E1015" s="482"/>
      <c r="F1015" s="482"/>
      <c r="G1015" s="482"/>
      <c r="H1015" s="181" t="s">
        <v>462</v>
      </c>
      <c r="I1015" s="163"/>
    </row>
    <row r="1016" spans="2:9" ht="18" x14ac:dyDescent="0.35">
      <c r="B1016" s="483" t="s">
        <v>446</v>
      </c>
      <c r="C1016" s="484"/>
      <c r="D1016" s="484"/>
      <c r="E1016" s="484"/>
      <c r="F1016" s="484"/>
      <c r="G1016" s="484"/>
      <c r="H1016" s="484"/>
      <c r="I1016" s="485"/>
    </row>
    <row r="1017" spans="2:9" ht="18" x14ac:dyDescent="0.35">
      <c r="B1017" s="483" t="s">
        <v>439</v>
      </c>
      <c r="C1017" s="484"/>
      <c r="D1017" s="484"/>
      <c r="E1017" s="484"/>
      <c r="F1017" s="484"/>
      <c r="G1017" s="484"/>
      <c r="H1017" s="484"/>
      <c r="I1017" s="486"/>
    </row>
    <row r="1018" spans="2:9" ht="18" x14ac:dyDescent="0.35">
      <c r="B1018" s="161" t="s">
        <v>447</v>
      </c>
      <c r="C1018" s="487" t="s">
        <v>500</v>
      </c>
      <c r="D1018" s="484"/>
      <c r="E1018" s="484"/>
      <c r="F1018" s="484"/>
      <c r="G1018" s="484"/>
      <c r="H1018" s="484"/>
      <c r="I1018" s="486"/>
    </row>
    <row r="1019" spans="2:9" ht="18" x14ac:dyDescent="0.35">
      <c r="B1019" s="2" t="s">
        <v>448</v>
      </c>
      <c r="C1019" s="488"/>
      <c r="D1019" s="489"/>
      <c r="E1019" s="489"/>
      <c r="F1019" s="489"/>
      <c r="G1019" s="489"/>
      <c r="H1019" s="489"/>
      <c r="I1019" s="490"/>
    </row>
    <row r="1020" spans="2:9" ht="18" x14ac:dyDescent="0.35">
      <c r="B1020" s="479" t="s">
        <v>449</v>
      </c>
      <c r="C1020" s="437"/>
      <c r="D1020" s="437"/>
      <c r="E1020" s="437"/>
      <c r="F1020" s="166"/>
      <c r="G1020" s="167"/>
      <c r="H1020" s="147" t="s">
        <v>450</v>
      </c>
      <c r="I1020" s="168"/>
    </row>
    <row r="1021" spans="2:9" ht="18" x14ac:dyDescent="0.35">
      <c r="B1021" s="148" t="s">
        <v>451</v>
      </c>
      <c r="C1021" s="147" t="s">
        <v>20</v>
      </c>
      <c r="D1021" s="147" t="s">
        <v>451</v>
      </c>
      <c r="E1021" s="147" t="s">
        <v>20</v>
      </c>
      <c r="F1021" s="169"/>
      <c r="G1021" s="437" t="s">
        <v>452</v>
      </c>
      <c r="H1021" s="437"/>
      <c r="I1021" s="170" t="s">
        <v>20</v>
      </c>
    </row>
    <row r="1022" spans="2:9" ht="18" x14ac:dyDescent="0.35">
      <c r="B1022" s="1" t="s">
        <v>453</v>
      </c>
      <c r="C1022" s="171" t="s">
        <v>454</v>
      </c>
      <c r="D1022" s="171" t="s">
        <v>455</v>
      </c>
      <c r="E1022" s="171" t="s">
        <v>456</v>
      </c>
      <c r="F1022" s="169"/>
      <c r="G1022" s="480">
        <v>3</v>
      </c>
      <c r="H1022" s="480"/>
      <c r="I1022" s="172" t="s">
        <v>457</v>
      </c>
    </row>
    <row r="1023" spans="2:9" ht="18" x14ac:dyDescent="0.35">
      <c r="B1023" s="1" t="s">
        <v>458</v>
      </c>
      <c r="C1023" s="171" t="s">
        <v>459</v>
      </c>
      <c r="D1023" s="171" t="s">
        <v>460</v>
      </c>
      <c r="E1023" s="171" t="s">
        <v>461</v>
      </c>
      <c r="F1023" s="169"/>
      <c r="G1023" s="480">
        <v>2</v>
      </c>
      <c r="H1023" s="480"/>
      <c r="I1023" s="172" t="s">
        <v>462</v>
      </c>
    </row>
    <row r="1024" spans="2:9" ht="18" x14ac:dyDescent="0.35">
      <c r="B1024" s="1" t="s">
        <v>463</v>
      </c>
      <c r="C1024" s="171" t="s">
        <v>464</v>
      </c>
      <c r="D1024" s="171" t="s">
        <v>465</v>
      </c>
      <c r="E1024" s="171" t="s">
        <v>466</v>
      </c>
      <c r="F1024" s="169"/>
      <c r="G1024" s="480">
        <v>1</v>
      </c>
      <c r="H1024" s="480"/>
      <c r="I1024" s="172" t="s">
        <v>467</v>
      </c>
    </row>
    <row r="1025" spans="2:10" ht="18" x14ac:dyDescent="0.35">
      <c r="B1025" s="1" t="s">
        <v>468</v>
      </c>
      <c r="C1025" s="171" t="s">
        <v>469</v>
      </c>
      <c r="D1025" s="171" t="s">
        <v>470</v>
      </c>
      <c r="E1025" s="171" t="s">
        <v>471</v>
      </c>
      <c r="F1025" s="173"/>
      <c r="G1025" s="471"/>
      <c r="H1025" s="472"/>
      <c r="I1025" s="174"/>
    </row>
    <row r="1026" spans="2:10" ht="47.45" customHeight="1" thickBot="1" x14ac:dyDescent="0.4">
      <c r="B1026" s="473" t="s">
        <v>486</v>
      </c>
      <c r="C1026" s="474"/>
      <c r="D1026" s="475" t="s">
        <v>33</v>
      </c>
      <c r="E1026" s="476"/>
      <c r="F1026" s="476"/>
      <c r="G1026" s="476"/>
      <c r="H1026" s="475" t="s">
        <v>17</v>
      </c>
      <c r="I1026" s="477"/>
    </row>
    <row r="1029" spans="2:10" ht="18.600000000000001" thickBot="1" x14ac:dyDescent="0.4"/>
    <row r="1030" spans="2:10" ht="18" x14ac:dyDescent="0.35">
      <c r="B1030" s="520" t="s">
        <v>0</v>
      </c>
      <c r="C1030" s="521"/>
      <c r="D1030" s="521"/>
      <c r="E1030" s="521"/>
      <c r="F1030" s="521"/>
      <c r="G1030" s="521"/>
      <c r="H1030" s="521"/>
      <c r="I1030" s="522"/>
    </row>
    <row r="1031" spans="2:10" ht="18" x14ac:dyDescent="0.35">
      <c r="B1031" s="517" t="s">
        <v>1</v>
      </c>
      <c r="C1031" s="518"/>
      <c r="D1031" s="518"/>
      <c r="E1031" s="518"/>
      <c r="F1031" s="518"/>
      <c r="G1031" s="518"/>
      <c r="H1031" s="518"/>
      <c r="I1031" s="494"/>
    </row>
    <row r="1032" spans="2:10" ht="18" x14ac:dyDescent="0.35">
      <c r="B1032" s="517" t="s">
        <v>2</v>
      </c>
      <c r="C1032" s="518"/>
      <c r="D1032" s="518"/>
      <c r="E1032" s="518"/>
      <c r="F1032" s="518"/>
      <c r="G1032" s="518"/>
      <c r="H1032" s="518"/>
      <c r="I1032" s="494"/>
    </row>
    <row r="1033" spans="2:10" ht="18" x14ac:dyDescent="0.35">
      <c r="B1033" s="517" t="s">
        <v>24</v>
      </c>
      <c r="C1033" s="518"/>
      <c r="D1033" s="518"/>
      <c r="E1033" s="518"/>
      <c r="F1033" s="518"/>
      <c r="G1033" s="518"/>
      <c r="H1033" s="518"/>
      <c r="I1033" s="494"/>
    </row>
    <row r="1034" spans="2:10" ht="18" x14ac:dyDescent="0.35">
      <c r="B1034" s="517" t="s">
        <v>58</v>
      </c>
      <c r="C1034" s="518"/>
      <c r="D1034" s="518"/>
      <c r="E1034" s="518"/>
      <c r="F1034" s="518"/>
      <c r="G1034" s="518"/>
      <c r="H1034" s="518"/>
      <c r="I1034" s="494"/>
    </row>
    <row r="1035" spans="2:10" ht="18" x14ac:dyDescent="0.35">
      <c r="B1035" s="3" t="s">
        <v>3</v>
      </c>
      <c r="C1035" s="234"/>
      <c r="D1035" s="496" t="s">
        <v>399</v>
      </c>
      <c r="E1035" s="495"/>
      <c r="F1035" s="3"/>
      <c r="G1035" s="147"/>
      <c r="H1035" s="147"/>
      <c r="I1035" s="147"/>
    </row>
    <row r="1036" spans="2:10" ht="18" x14ac:dyDescent="0.35">
      <c r="B1036" s="3" t="s">
        <v>4</v>
      </c>
      <c r="C1036" s="234"/>
      <c r="D1036" s="496" t="s">
        <v>319</v>
      </c>
      <c r="E1036" s="495"/>
      <c r="F1036" s="3"/>
      <c r="G1036" s="156" t="s">
        <v>25</v>
      </c>
      <c r="H1036" s="156"/>
      <c r="I1036" s="478">
        <v>22</v>
      </c>
      <c r="J1036" s="478"/>
    </row>
    <row r="1037" spans="2:10" ht="18" x14ac:dyDescent="0.35">
      <c r="B1037" s="3" t="s">
        <v>5</v>
      </c>
      <c r="C1037" s="234"/>
      <c r="D1037" s="157" t="s">
        <v>320</v>
      </c>
      <c r="E1037" s="185"/>
      <c r="F1037" s="147"/>
      <c r="G1037" s="3"/>
      <c r="H1037" s="3"/>
      <c r="I1037" s="147"/>
      <c r="J1037" s="147"/>
    </row>
    <row r="1038" spans="2:10" ht="18" x14ac:dyDescent="0.35">
      <c r="B1038" s="3" t="s">
        <v>18</v>
      </c>
      <c r="C1038" s="3"/>
      <c r="D1038" s="157" t="s">
        <v>323</v>
      </c>
      <c r="E1038" s="185"/>
      <c r="F1038" s="3"/>
      <c r="G1038" s="3" t="s">
        <v>32</v>
      </c>
      <c r="H1038" s="3"/>
      <c r="I1038" s="156" t="s">
        <v>322</v>
      </c>
      <c r="J1038" s="147"/>
    </row>
    <row r="1039" spans="2:10" ht="18" x14ac:dyDescent="0.35">
      <c r="B1039" s="479" t="s">
        <v>6</v>
      </c>
      <c r="C1039" s="437"/>
      <c r="D1039" s="437"/>
      <c r="E1039" s="437"/>
      <c r="F1039" s="437"/>
      <c r="G1039" s="437"/>
      <c r="H1039" s="437"/>
      <c r="I1039" s="519"/>
    </row>
    <row r="1040" spans="2:10" ht="18" x14ac:dyDescent="0.35">
      <c r="B1040" s="483" t="s">
        <v>7</v>
      </c>
      <c r="C1040" s="484"/>
      <c r="D1040" s="484"/>
      <c r="E1040" s="484"/>
      <c r="F1040" s="484"/>
      <c r="G1040" s="484"/>
      <c r="H1040" s="484"/>
      <c r="I1040" s="486"/>
    </row>
    <row r="1041" spans="2:9" x14ac:dyDescent="0.3">
      <c r="B1041" s="506" t="s">
        <v>8</v>
      </c>
      <c r="C1041" s="507" t="s">
        <v>9</v>
      </c>
      <c r="D1041" s="508" t="s">
        <v>28</v>
      </c>
      <c r="E1041" s="508" t="s">
        <v>27</v>
      </c>
      <c r="F1041" s="508" t="s">
        <v>29</v>
      </c>
      <c r="G1041" s="511" t="s">
        <v>30</v>
      </c>
      <c r="H1041" s="508" t="s">
        <v>31</v>
      </c>
      <c r="I1041" s="514" t="s">
        <v>20</v>
      </c>
    </row>
    <row r="1042" spans="2:9" x14ac:dyDescent="0.3">
      <c r="B1042" s="506"/>
      <c r="C1042" s="507"/>
      <c r="D1042" s="509"/>
      <c r="E1042" s="509"/>
      <c r="F1042" s="509"/>
      <c r="G1042" s="512"/>
      <c r="H1042" s="509"/>
      <c r="I1042" s="515"/>
    </row>
    <row r="1043" spans="2:9" x14ac:dyDescent="0.3">
      <c r="B1043" s="506"/>
      <c r="C1043" s="507"/>
      <c r="D1043" s="510"/>
      <c r="E1043" s="510"/>
      <c r="F1043" s="510"/>
      <c r="G1043" s="513"/>
      <c r="H1043" s="510"/>
      <c r="I1043" s="516"/>
    </row>
    <row r="1044" spans="2:9" ht="18" x14ac:dyDescent="0.35">
      <c r="B1044" s="148">
        <v>1</v>
      </c>
      <c r="C1044" s="156" t="s">
        <v>11</v>
      </c>
      <c r="D1044" s="227">
        <v>9.75</v>
      </c>
      <c r="E1044" s="171">
        <v>5</v>
      </c>
      <c r="F1044" s="171">
        <v>5</v>
      </c>
      <c r="G1044" s="227">
        <v>76.5</v>
      </c>
      <c r="H1044" s="145">
        <f>SUM(D1044:G1044)</f>
        <v>96.25</v>
      </c>
      <c r="I1044" s="144" t="str">
        <f>IF(H1044&gt;=91,"A1",IF(H1044&gt;=81,"A2",IF(H1044&gt;=71,"B1",IF(H1044&gt;=61,"B2",IF(H1044&gt;=51,"C1",IF(H1044&gt;=41,"C2",IF(H1044&gt;=33,"D","E")))))))</f>
        <v>A1</v>
      </c>
    </row>
    <row r="1045" spans="2:9" ht="18" x14ac:dyDescent="0.35">
      <c r="B1045" s="148">
        <v>2</v>
      </c>
      <c r="C1045" s="156" t="s">
        <v>12</v>
      </c>
      <c r="D1045" s="184">
        <v>8.75</v>
      </c>
      <c r="E1045" s="171">
        <v>5</v>
      </c>
      <c r="F1045" s="171">
        <v>5</v>
      </c>
      <c r="G1045" s="171">
        <v>73.5</v>
      </c>
      <c r="H1045" s="145">
        <f t="shared" ref="H1045:H1048" si="53">SUM(D1045:G1045)</f>
        <v>92.25</v>
      </c>
      <c r="I1045" s="144" t="str">
        <f t="shared" ref="I1045:I1048" si="54">IF(H1045&gt;=91,"A1",IF(H1045&gt;=81,"A2",IF(H1045&gt;=71,"B1",IF(H1045&gt;=61,"B2",IF(H1045&gt;=51,"C1",IF(H1045&gt;=41,"C2",IF(H1045&gt;=33,"D","E")))))))</f>
        <v>A1</v>
      </c>
    </row>
    <row r="1046" spans="2:9" ht="18" x14ac:dyDescent="0.35">
      <c r="B1046" s="148">
        <v>3</v>
      </c>
      <c r="C1046" s="156" t="s">
        <v>13</v>
      </c>
      <c r="D1046" s="171">
        <v>8.5</v>
      </c>
      <c r="E1046" s="171">
        <v>5</v>
      </c>
      <c r="F1046" s="171">
        <v>5</v>
      </c>
      <c r="G1046" s="171">
        <v>78</v>
      </c>
      <c r="H1046" s="145">
        <f t="shared" si="53"/>
        <v>96.5</v>
      </c>
      <c r="I1046" s="144" t="str">
        <f t="shared" si="54"/>
        <v>A1</v>
      </c>
    </row>
    <row r="1047" spans="2:9" ht="18" x14ac:dyDescent="0.35">
      <c r="B1047" s="148">
        <v>4</v>
      </c>
      <c r="C1047" s="156" t="s">
        <v>23</v>
      </c>
      <c r="D1047" s="171">
        <v>9</v>
      </c>
      <c r="E1047" s="171">
        <v>5</v>
      </c>
      <c r="F1047" s="171">
        <v>5</v>
      </c>
      <c r="G1047" s="171">
        <v>77</v>
      </c>
      <c r="H1047" s="145">
        <f t="shared" si="53"/>
        <v>96</v>
      </c>
      <c r="I1047" s="144" t="str">
        <f t="shared" si="54"/>
        <v>A1</v>
      </c>
    </row>
    <row r="1048" spans="2:9" ht="18" x14ac:dyDescent="0.35">
      <c r="B1048" s="148">
        <v>5</v>
      </c>
      <c r="C1048" s="156" t="s">
        <v>26</v>
      </c>
      <c r="D1048" s="171">
        <v>10</v>
      </c>
      <c r="E1048" s="171">
        <v>5</v>
      </c>
      <c r="F1048" s="171">
        <v>5</v>
      </c>
      <c r="G1048" s="171">
        <v>77.5</v>
      </c>
      <c r="H1048" s="145">
        <f t="shared" si="53"/>
        <v>97.5</v>
      </c>
      <c r="I1048" s="144" t="str">
        <f t="shared" si="54"/>
        <v>A1</v>
      </c>
    </row>
    <row r="1049" spans="2:9" ht="18" x14ac:dyDescent="0.35">
      <c r="B1049" s="148">
        <v>6</v>
      </c>
      <c r="C1049" s="178" t="s">
        <v>490</v>
      </c>
      <c r="D1049" s="171"/>
      <c r="E1049" s="171"/>
      <c r="F1049" s="171"/>
      <c r="G1049" s="171">
        <v>50</v>
      </c>
      <c r="H1049" s="145">
        <v>50</v>
      </c>
      <c r="I1049" s="144"/>
    </row>
    <row r="1050" spans="2:9" ht="18" x14ac:dyDescent="0.35">
      <c r="B1050" s="148">
        <v>7</v>
      </c>
      <c r="C1050" s="156" t="s">
        <v>21</v>
      </c>
      <c r="D1050" s="13"/>
      <c r="E1050" s="13"/>
      <c r="F1050" s="13"/>
      <c r="G1050" s="236">
        <v>44</v>
      </c>
      <c r="H1050" s="145"/>
      <c r="I1050" s="144"/>
    </row>
    <row r="1051" spans="2:9" ht="18" x14ac:dyDescent="0.35">
      <c r="B1051" s="148">
        <v>8</v>
      </c>
      <c r="C1051" s="156" t="s">
        <v>22</v>
      </c>
      <c r="D1051" s="14"/>
      <c r="E1051" s="14"/>
      <c r="F1051" s="14"/>
      <c r="G1051" s="236">
        <v>48</v>
      </c>
      <c r="H1051" s="145"/>
      <c r="I1051" s="144"/>
    </row>
    <row r="1052" spans="2:9" ht="18" x14ac:dyDescent="0.35">
      <c r="B1052" s="148">
        <v>9</v>
      </c>
      <c r="C1052" s="156" t="s">
        <v>34</v>
      </c>
      <c r="D1052" s="14"/>
      <c r="E1052" s="14"/>
      <c r="F1052" s="14"/>
      <c r="G1052" s="236">
        <v>48</v>
      </c>
      <c r="H1052" s="145"/>
      <c r="I1052" s="144"/>
    </row>
    <row r="1053" spans="2:9" ht="18" x14ac:dyDescent="0.35">
      <c r="B1053" s="2" t="s">
        <v>10</v>
      </c>
      <c r="C1053" s="3"/>
      <c r="D1053" s="5"/>
      <c r="E1053" s="5"/>
      <c r="F1053" s="5"/>
      <c r="G1053" s="16"/>
      <c r="H1053" s="145">
        <f>SUM(H1044:H1049)</f>
        <v>528.5</v>
      </c>
      <c r="I1053" s="146"/>
    </row>
    <row r="1054" spans="2:9" ht="18" x14ac:dyDescent="0.35">
      <c r="B1054" s="2" t="s">
        <v>15</v>
      </c>
      <c r="C1054" s="3"/>
      <c r="D1054" s="5"/>
      <c r="E1054" s="5"/>
      <c r="F1054" s="5"/>
      <c r="G1054" s="16"/>
      <c r="H1054" s="183">
        <f>H1053/5.5</f>
        <v>96.090909090909093</v>
      </c>
      <c r="I1054" s="146" t="str">
        <f t="shared" ref="I1054" si="55">IF(H1054&gt;=91,"A1",IF(H1054&gt;=81,"A2",IF(H1054&gt;=71,"B1",IF(H1054&gt;=61,"B2",IF(H1054&gt;=51,"C1",IF(H1054&gt;=41,"C2",IF(H1054&gt;=33,"D","E")))))))</f>
        <v>A1</v>
      </c>
    </row>
    <row r="1055" spans="2:9" ht="22.9" customHeight="1" x14ac:dyDescent="0.35">
      <c r="B1055" s="497" t="s">
        <v>59</v>
      </c>
      <c r="C1055" s="498"/>
      <c r="D1055" s="498"/>
      <c r="E1055" s="498"/>
      <c r="F1055" s="498"/>
      <c r="G1055" s="498"/>
      <c r="H1055" s="498"/>
      <c r="I1055" s="499"/>
    </row>
    <row r="1056" spans="2:9" ht="18" x14ac:dyDescent="0.35">
      <c r="B1056" s="500" t="s">
        <v>437</v>
      </c>
      <c r="C1056" s="501"/>
      <c r="D1056" s="501"/>
      <c r="E1056" s="501"/>
      <c r="F1056" s="501"/>
      <c r="G1056" s="501"/>
      <c r="H1056" s="501"/>
      <c r="I1056" s="502"/>
    </row>
    <row r="1057" spans="2:9" ht="18" x14ac:dyDescent="0.35">
      <c r="B1057" s="483" t="s">
        <v>438</v>
      </c>
      <c r="C1057" s="484"/>
      <c r="D1057" s="484"/>
      <c r="E1057" s="484"/>
      <c r="F1057" s="484"/>
      <c r="G1057" s="484"/>
      <c r="H1057" s="484"/>
      <c r="I1057" s="486"/>
    </row>
    <row r="1058" spans="2:9" ht="18" x14ac:dyDescent="0.35">
      <c r="B1058" s="483" t="s">
        <v>439</v>
      </c>
      <c r="C1058" s="484"/>
      <c r="D1058" s="484"/>
      <c r="E1058" s="503"/>
      <c r="F1058" s="484"/>
      <c r="G1058" s="504"/>
      <c r="H1058" s="487" t="s">
        <v>440</v>
      </c>
      <c r="I1058" s="505"/>
    </row>
    <row r="1059" spans="2:9" ht="18" x14ac:dyDescent="0.35">
      <c r="B1059" s="161" t="s">
        <v>441</v>
      </c>
      <c r="C1059" s="156"/>
      <c r="D1059" s="157"/>
      <c r="E1059" s="162"/>
      <c r="F1059" s="162"/>
      <c r="G1059" s="163"/>
      <c r="H1059" s="182" t="s">
        <v>462</v>
      </c>
      <c r="I1059" s="163"/>
    </row>
    <row r="1060" spans="2:9" ht="18" x14ac:dyDescent="0.35">
      <c r="B1060" s="483" t="s">
        <v>442</v>
      </c>
      <c r="C1060" s="484"/>
      <c r="D1060" s="484"/>
      <c r="E1060" s="491"/>
      <c r="F1060" s="484"/>
      <c r="G1060" s="492"/>
      <c r="H1060" s="160"/>
      <c r="I1060" s="164"/>
    </row>
    <row r="1061" spans="2:9" ht="18" x14ac:dyDescent="0.35">
      <c r="B1061" s="483" t="s">
        <v>439</v>
      </c>
      <c r="C1061" s="484"/>
      <c r="D1061" s="484"/>
      <c r="E1061" s="484"/>
      <c r="F1061" s="484"/>
      <c r="G1061" s="493"/>
      <c r="H1061" s="487" t="s">
        <v>440</v>
      </c>
      <c r="I1061" s="494"/>
    </row>
    <row r="1062" spans="2:9" ht="18" x14ac:dyDescent="0.35">
      <c r="B1062" s="481" t="s">
        <v>443</v>
      </c>
      <c r="C1062" s="482"/>
      <c r="D1062" s="482"/>
      <c r="E1062" s="482"/>
      <c r="F1062" s="482"/>
      <c r="G1062" s="495"/>
      <c r="H1062" s="160" t="s">
        <v>462</v>
      </c>
      <c r="I1062" s="159"/>
    </row>
    <row r="1063" spans="2:9" ht="18" x14ac:dyDescent="0.35">
      <c r="B1063" s="481" t="s">
        <v>444</v>
      </c>
      <c r="C1063" s="482"/>
      <c r="D1063" s="482"/>
      <c r="E1063" s="482"/>
      <c r="F1063" s="482"/>
      <c r="G1063" s="482"/>
      <c r="H1063" s="181" t="s">
        <v>457</v>
      </c>
      <c r="I1063" s="165"/>
    </row>
    <row r="1064" spans="2:9" ht="18" x14ac:dyDescent="0.35">
      <c r="B1064" s="481" t="s">
        <v>445</v>
      </c>
      <c r="C1064" s="482"/>
      <c r="D1064" s="482"/>
      <c r="E1064" s="482"/>
      <c r="F1064" s="482"/>
      <c r="G1064" s="482"/>
      <c r="H1064" s="181" t="s">
        <v>457</v>
      </c>
      <c r="I1064" s="163"/>
    </row>
    <row r="1065" spans="2:9" ht="18" x14ac:dyDescent="0.35">
      <c r="B1065" s="483" t="s">
        <v>446</v>
      </c>
      <c r="C1065" s="484"/>
      <c r="D1065" s="484"/>
      <c r="E1065" s="484"/>
      <c r="F1065" s="484"/>
      <c r="G1065" s="484"/>
      <c r="H1065" s="484"/>
      <c r="I1065" s="485"/>
    </row>
    <row r="1066" spans="2:9" ht="18" x14ac:dyDescent="0.35">
      <c r="B1066" s="483" t="s">
        <v>439</v>
      </c>
      <c r="C1066" s="484"/>
      <c r="D1066" s="484"/>
      <c r="E1066" s="484"/>
      <c r="F1066" s="484"/>
      <c r="G1066" s="484"/>
      <c r="H1066" s="484"/>
      <c r="I1066" s="486"/>
    </row>
    <row r="1067" spans="2:9" ht="18" x14ac:dyDescent="0.35">
      <c r="B1067" s="161" t="s">
        <v>447</v>
      </c>
      <c r="C1067" s="487" t="s">
        <v>497</v>
      </c>
      <c r="D1067" s="484"/>
      <c r="E1067" s="484"/>
      <c r="F1067" s="484"/>
      <c r="G1067" s="484"/>
      <c r="H1067" s="484"/>
      <c r="I1067" s="486"/>
    </row>
    <row r="1068" spans="2:9" ht="18" x14ac:dyDescent="0.35">
      <c r="B1068" s="2" t="s">
        <v>448</v>
      </c>
      <c r="C1068" s="488"/>
      <c r="D1068" s="489"/>
      <c r="E1068" s="489"/>
      <c r="F1068" s="489"/>
      <c r="G1068" s="489"/>
      <c r="H1068" s="489"/>
      <c r="I1068" s="490"/>
    </row>
    <row r="1069" spans="2:9" ht="18" x14ac:dyDescent="0.35">
      <c r="B1069" s="479" t="s">
        <v>449</v>
      </c>
      <c r="C1069" s="437"/>
      <c r="D1069" s="437"/>
      <c r="E1069" s="437"/>
      <c r="F1069" s="166"/>
      <c r="G1069" s="167"/>
      <c r="H1069" s="147" t="s">
        <v>450</v>
      </c>
      <c r="I1069" s="168"/>
    </row>
    <row r="1070" spans="2:9" ht="18" x14ac:dyDescent="0.35">
      <c r="B1070" s="148" t="s">
        <v>451</v>
      </c>
      <c r="C1070" s="147" t="s">
        <v>20</v>
      </c>
      <c r="D1070" s="147" t="s">
        <v>451</v>
      </c>
      <c r="E1070" s="147" t="s">
        <v>20</v>
      </c>
      <c r="F1070" s="169"/>
      <c r="G1070" s="437" t="s">
        <v>452</v>
      </c>
      <c r="H1070" s="437"/>
      <c r="I1070" s="170" t="s">
        <v>20</v>
      </c>
    </row>
    <row r="1071" spans="2:9" ht="18" x14ac:dyDescent="0.35">
      <c r="B1071" s="1" t="s">
        <v>453</v>
      </c>
      <c r="C1071" s="171" t="s">
        <v>454</v>
      </c>
      <c r="D1071" s="171" t="s">
        <v>455</v>
      </c>
      <c r="E1071" s="171" t="s">
        <v>456</v>
      </c>
      <c r="F1071" s="169"/>
      <c r="G1071" s="480">
        <v>3</v>
      </c>
      <c r="H1071" s="480"/>
      <c r="I1071" s="172" t="s">
        <v>457</v>
      </c>
    </row>
    <row r="1072" spans="2:9" ht="18" x14ac:dyDescent="0.35">
      <c r="B1072" s="1" t="s">
        <v>458</v>
      </c>
      <c r="C1072" s="171" t="s">
        <v>459</v>
      </c>
      <c r="D1072" s="171" t="s">
        <v>460</v>
      </c>
      <c r="E1072" s="171" t="s">
        <v>461</v>
      </c>
      <c r="F1072" s="169"/>
      <c r="G1072" s="480">
        <v>2</v>
      </c>
      <c r="H1072" s="480"/>
      <c r="I1072" s="172" t="s">
        <v>462</v>
      </c>
    </row>
    <row r="1073" spans="2:10" ht="18" x14ac:dyDescent="0.35">
      <c r="B1073" s="1" t="s">
        <v>463</v>
      </c>
      <c r="C1073" s="171" t="s">
        <v>464</v>
      </c>
      <c r="D1073" s="171" t="s">
        <v>465</v>
      </c>
      <c r="E1073" s="171" t="s">
        <v>466</v>
      </c>
      <c r="F1073" s="169"/>
      <c r="G1073" s="480">
        <v>1</v>
      </c>
      <c r="H1073" s="480"/>
      <c r="I1073" s="172" t="s">
        <v>467</v>
      </c>
    </row>
    <row r="1074" spans="2:10" ht="18" x14ac:dyDescent="0.35">
      <c r="B1074" s="1" t="s">
        <v>468</v>
      </c>
      <c r="C1074" s="171" t="s">
        <v>469</v>
      </c>
      <c r="D1074" s="171" t="s">
        <v>470</v>
      </c>
      <c r="E1074" s="171" t="s">
        <v>471</v>
      </c>
      <c r="F1074" s="173"/>
      <c r="G1074" s="471"/>
      <c r="H1074" s="472"/>
      <c r="I1074" s="174"/>
    </row>
    <row r="1075" spans="2:10" ht="46.15" customHeight="1" thickBot="1" x14ac:dyDescent="0.4">
      <c r="B1075" s="473" t="s">
        <v>486</v>
      </c>
      <c r="C1075" s="474"/>
      <c r="D1075" s="475" t="s">
        <v>33</v>
      </c>
      <c r="E1075" s="476"/>
      <c r="F1075" s="476"/>
      <c r="G1075" s="476"/>
      <c r="H1075" s="475" t="s">
        <v>17</v>
      </c>
      <c r="I1075" s="477"/>
    </row>
    <row r="1078" spans="2:10" ht="18.600000000000001" thickBot="1" x14ac:dyDescent="0.4"/>
    <row r="1079" spans="2:10" ht="18" x14ac:dyDescent="0.35">
      <c r="B1079" s="520" t="s">
        <v>0</v>
      </c>
      <c r="C1079" s="521"/>
      <c r="D1079" s="521"/>
      <c r="E1079" s="521"/>
      <c r="F1079" s="521"/>
      <c r="G1079" s="521"/>
      <c r="H1079" s="521"/>
      <c r="I1079" s="522"/>
    </row>
    <row r="1080" spans="2:10" ht="18" x14ac:dyDescent="0.35">
      <c r="B1080" s="517" t="s">
        <v>1</v>
      </c>
      <c r="C1080" s="518"/>
      <c r="D1080" s="518"/>
      <c r="E1080" s="518"/>
      <c r="F1080" s="518"/>
      <c r="G1080" s="518"/>
      <c r="H1080" s="518"/>
      <c r="I1080" s="494"/>
    </row>
    <row r="1081" spans="2:10" ht="18" x14ac:dyDescent="0.35">
      <c r="B1081" s="517" t="s">
        <v>2</v>
      </c>
      <c r="C1081" s="518"/>
      <c r="D1081" s="518"/>
      <c r="E1081" s="518"/>
      <c r="F1081" s="518"/>
      <c r="G1081" s="518"/>
      <c r="H1081" s="518"/>
      <c r="I1081" s="494"/>
    </row>
    <row r="1082" spans="2:10" ht="18" x14ac:dyDescent="0.35">
      <c r="B1082" s="517" t="s">
        <v>24</v>
      </c>
      <c r="C1082" s="518"/>
      <c r="D1082" s="518"/>
      <c r="E1082" s="518"/>
      <c r="F1082" s="518"/>
      <c r="G1082" s="518"/>
      <c r="H1082" s="518"/>
      <c r="I1082" s="494"/>
    </row>
    <row r="1083" spans="2:10" ht="18" x14ac:dyDescent="0.35">
      <c r="B1083" s="517" t="s">
        <v>58</v>
      </c>
      <c r="C1083" s="518"/>
      <c r="D1083" s="518"/>
      <c r="E1083" s="518"/>
      <c r="F1083" s="518"/>
      <c r="G1083" s="518"/>
      <c r="H1083" s="518"/>
      <c r="I1083" s="494"/>
    </row>
    <row r="1084" spans="2:10" ht="18" x14ac:dyDescent="0.35">
      <c r="B1084" s="3" t="s">
        <v>3</v>
      </c>
      <c r="C1084" s="234"/>
      <c r="D1084" s="496" t="s">
        <v>399</v>
      </c>
      <c r="E1084" s="495"/>
      <c r="F1084" s="3"/>
      <c r="G1084" s="147"/>
      <c r="H1084" s="147"/>
      <c r="I1084" s="147"/>
    </row>
    <row r="1085" spans="2:10" ht="18" x14ac:dyDescent="0.35">
      <c r="B1085" s="3" t="s">
        <v>4</v>
      </c>
      <c r="C1085" s="234"/>
      <c r="D1085" s="496" t="s">
        <v>436</v>
      </c>
      <c r="E1085" s="495"/>
      <c r="F1085" s="3"/>
      <c r="G1085" s="156" t="s">
        <v>25</v>
      </c>
      <c r="H1085" s="156"/>
      <c r="I1085" s="478">
        <v>23</v>
      </c>
      <c r="J1085" s="478"/>
    </row>
    <row r="1086" spans="2:10" ht="18" x14ac:dyDescent="0.35">
      <c r="B1086" s="3" t="s">
        <v>5</v>
      </c>
      <c r="C1086" s="234"/>
      <c r="D1086" s="157" t="s">
        <v>330</v>
      </c>
      <c r="E1086" s="185"/>
      <c r="F1086" s="147"/>
      <c r="G1086" s="3"/>
      <c r="H1086" s="3"/>
      <c r="I1086" s="147"/>
      <c r="J1086" s="147"/>
    </row>
    <row r="1087" spans="2:10" ht="18" x14ac:dyDescent="0.35">
      <c r="B1087" s="3" t="s">
        <v>18</v>
      </c>
      <c r="C1087" s="3"/>
      <c r="D1087" s="157" t="s">
        <v>333</v>
      </c>
      <c r="E1087" s="185"/>
      <c r="F1087" s="3"/>
      <c r="G1087" s="3" t="s">
        <v>32</v>
      </c>
      <c r="H1087" s="3"/>
      <c r="I1087" s="156" t="s">
        <v>332</v>
      </c>
      <c r="J1087" s="147"/>
    </row>
    <row r="1088" spans="2:10" ht="18" x14ac:dyDescent="0.35">
      <c r="B1088" s="437" t="s">
        <v>6</v>
      </c>
      <c r="C1088" s="437"/>
      <c r="D1088" s="437"/>
      <c r="E1088" s="437"/>
      <c r="F1088" s="437"/>
      <c r="G1088" s="437"/>
      <c r="H1088" s="437"/>
      <c r="I1088" s="437"/>
    </row>
    <row r="1089" spans="2:9" ht="18" x14ac:dyDescent="0.35">
      <c r="B1089" s="483" t="s">
        <v>7</v>
      </c>
      <c r="C1089" s="484"/>
      <c r="D1089" s="484"/>
      <c r="E1089" s="484"/>
      <c r="F1089" s="484"/>
      <c r="G1089" s="484"/>
      <c r="H1089" s="484"/>
      <c r="I1089" s="486"/>
    </row>
    <row r="1090" spans="2:9" x14ac:dyDescent="0.3">
      <c r="B1090" s="506" t="s">
        <v>8</v>
      </c>
      <c r="C1090" s="507" t="s">
        <v>9</v>
      </c>
      <c r="D1090" s="508" t="s">
        <v>28</v>
      </c>
      <c r="E1090" s="508" t="s">
        <v>27</v>
      </c>
      <c r="F1090" s="508" t="s">
        <v>29</v>
      </c>
      <c r="G1090" s="511" t="s">
        <v>30</v>
      </c>
      <c r="H1090" s="508" t="s">
        <v>31</v>
      </c>
      <c r="I1090" s="514" t="s">
        <v>20</v>
      </c>
    </row>
    <row r="1091" spans="2:9" x14ac:dyDescent="0.3">
      <c r="B1091" s="506"/>
      <c r="C1091" s="507"/>
      <c r="D1091" s="509"/>
      <c r="E1091" s="509"/>
      <c r="F1091" s="509"/>
      <c r="G1091" s="512"/>
      <c r="H1091" s="509"/>
      <c r="I1091" s="515"/>
    </row>
    <row r="1092" spans="2:9" x14ac:dyDescent="0.3">
      <c r="B1092" s="506"/>
      <c r="C1092" s="507"/>
      <c r="D1092" s="510"/>
      <c r="E1092" s="510"/>
      <c r="F1092" s="510"/>
      <c r="G1092" s="513"/>
      <c r="H1092" s="510"/>
      <c r="I1092" s="516"/>
    </row>
    <row r="1093" spans="2:9" ht="18" x14ac:dyDescent="0.35">
      <c r="B1093" s="148">
        <v>1</v>
      </c>
      <c r="C1093" s="156" t="s">
        <v>11</v>
      </c>
      <c r="D1093" s="227">
        <v>4</v>
      </c>
      <c r="E1093" s="171">
        <v>3</v>
      </c>
      <c r="F1093" s="171">
        <v>3</v>
      </c>
      <c r="G1093" s="227">
        <v>30.5</v>
      </c>
      <c r="H1093" s="145">
        <f>SUM(D1093:G1093)</f>
        <v>40.5</v>
      </c>
      <c r="I1093" s="144" t="str">
        <f>IF(H1093&gt;=91,"A1",IF(H1093&gt;=81,"A2",IF(H1093&gt;=71,"B1",IF(H1093&gt;=61,"B2",IF(H1093&gt;=51,"C1",IF(H1093&gt;=41,"C2",IF(H1093&gt;=33,"D","E")))))))</f>
        <v>D</v>
      </c>
    </row>
    <row r="1094" spans="2:9" ht="18" x14ac:dyDescent="0.35">
      <c r="B1094" s="148">
        <v>2</v>
      </c>
      <c r="C1094" s="156" t="s">
        <v>12</v>
      </c>
      <c r="D1094" s="184">
        <v>6.25</v>
      </c>
      <c r="E1094" s="171">
        <v>3.5</v>
      </c>
      <c r="F1094" s="171">
        <v>4</v>
      </c>
      <c r="G1094" s="171">
        <v>46</v>
      </c>
      <c r="H1094" s="145">
        <f t="shared" ref="H1094:H1097" si="56">SUM(D1094:G1094)</f>
        <v>59.75</v>
      </c>
      <c r="I1094" s="144" t="str">
        <f t="shared" ref="I1094:I1097" si="57">IF(H1094&gt;=91,"A1",IF(H1094&gt;=81,"A2",IF(H1094&gt;=71,"B1",IF(H1094&gt;=61,"B2",IF(H1094&gt;=51,"C1",IF(H1094&gt;=41,"C2",IF(H1094&gt;=33,"D","E")))))))</f>
        <v>C1</v>
      </c>
    </row>
    <row r="1095" spans="2:9" ht="18" x14ac:dyDescent="0.35">
      <c r="B1095" s="148">
        <v>3</v>
      </c>
      <c r="C1095" s="156" t="s">
        <v>13</v>
      </c>
      <c r="D1095" s="171">
        <v>1.5</v>
      </c>
      <c r="E1095" s="171">
        <v>3</v>
      </c>
      <c r="F1095" s="171">
        <v>3.5</v>
      </c>
      <c r="G1095" s="171">
        <v>26</v>
      </c>
      <c r="H1095" s="145">
        <f t="shared" si="56"/>
        <v>34</v>
      </c>
      <c r="I1095" s="144" t="str">
        <f t="shared" si="57"/>
        <v>D</v>
      </c>
    </row>
    <row r="1096" spans="2:9" ht="18" x14ac:dyDescent="0.35">
      <c r="B1096" s="148">
        <v>4</v>
      </c>
      <c r="C1096" s="156" t="s">
        <v>23</v>
      </c>
      <c r="D1096" s="171">
        <v>3</v>
      </c>
      <c r="E1096" s="171">
        <v>2</v>
      </c>
      <c r="F1096" s="171">
        <v>4</v>
      </c>
      <c r="G1096" s="171">
        <v>14</v>
      </c>
      <c r="H1096" s="145">
        <f t="shared" si="56"/>
        <v>23</v>
      </c>
      <c r="I1096" s="144" t="str">
        <f t="shared" si="57"/>
        <v>E</v>
      </c>
    </row>
    <row r="1097" spans="2:9" ht="18" x14ac:dyDescent="0.35">
      <c r="B1097" s="148">
        <v>5</v>
      </c>
      <c r="C1097" s="156" t="s">
        <v>26</v>
      </c>
      <c r="D1097" s="171">
        <v>7</v>
      </c>
      <c r="E1097" s="171">
        <v>2</v>
      </c>
      <c r="F1097" s="171">
        <v>4</v>
      </c>
      <c r="G1097" s="171">
        <v>25</v>
      </c>
      <c r="H1097" s="145">
        <f t="shared" si="56"/>
        <v>38</v>
      </c>
      <c r="I1097" s="144" t="str">
        <f t="shared" si="57"/>
        <v>D</v>
      </c>
    </row>
    <row r="1098" spans="2:9" ht="18" x14ac:dyDescent="0.35">
      <c r="B1098" s="148">
        <v>6</v>
      </c>
      <c r="C1098" s="178" t="s">
        <v>14</v>
      </c>
      <c r="D1098" s="171"/>
      <c r="E1098" s="171"/>
      <c r="F1098" s="171"/>
      <c r="G1098" s="171">
        <v>19</v>
      </c>
      <c r="H1098" s="145">
        <v>19</v>
      </c>
      <c r="I1098" s="144"/>
    </row>
    <row r="1099" spans="2:9" ht="18" x14ac:dyDescent="0.35">
      <c r="B1099" s="148">
        <v>7</v>
      </c>
      <c r="C1099" s="156" t="s">
        <v>21</v>
      </c>
      <c r="D1099" s="13"/>
      <c r="E1099" s="13"/>
      <c r="F1099" s="13"/>
      <c r="G1099" s="237">
        <v>5</v>
      </c>
      <c r="H1099" s="145"/>
      <c r="I1099" s="144"/>
    </row>
    <row r="1100" spans="2:9" ht="18" x14ac:dyDescent="0.35">
      <c r="B1100" s="148">
        <v>8</v>
      </c>
      <c r="C1100" s="156" t="s">
        <v>22</v>
      </c>
      <c r="D1100" s="14"/>
      <c r="E1100" s="14"/>
      <c r="F1100" s="14"/>
      <c r="G1100" s="237">
        <v>14</v>
      </c>
      <c r="H1100" s="145"/>
      <c r="I1100" s="144"/>
    </row>
    <row r="1101" spans="2:9" ht="18" x14ac:dyDescent="0.35">
      <c r="B1101" s="148">
        <v>9</v>
      </c>
      <c r="C1101" s="156" t="s">
        <v>34</v>
      </c>
      <c r="D1101" s="14"/>
      <c r="E1101" s="14"/>
      <c r="F1101" s="14"/>
      <c r="G1101" s="238">
        <v>5</v>
      </c>
      <c r="H1101" s="145"/>
      <c r="I1101" s="144"/>
    </row>
    <row r="1102" spans="2:9" ht="18" x14ac:dyDescent="0.35">
      <c r="B1102" s="2" t="s">
        <v>10</v>
      </c>
      <c r="C1102" s="3"/>
      <c r="D1102" s="5"/>
      <c r="E1102" s="5"/>
      <c r="F1102" s="5"/>
      <c r="G1102" s="16"/>
      <c r="H1102" s="145">
        <f>SUM(H1093:H1098)</f>
        <v>214.25</v>
      </c>
      <c r="I1102" s="146"/>
    </row>
    <row r="1103" spans="2:9" ht="18" x14ac:dyDescent="0.35">
      <c r="B1103" s="2" t="s">
        <v>15</v>
      </c>
      <c r="C1103" s="3"/>
      <c r="D1103" s="5"/>
      <c r="E1103" s="5"/>
      <c r="F1103" s="5"/>
      <c r="G1103" s="16"/>
      <c r="H1103" s="183">
        <f>H1102/5.5</f>
        <v>38.954545454545453</v>
      </c>
      <c r="I1103" s="146" t="str">
        <f t="shared" ref="I1103" si="58">IF(H1103&gt;=91,"A1",IF(H1103&gt;=81,"A2",IF(H1103&gt;=71,"B1",IF(H1103&gt;=61,"B2",IF(H1103&gt;=51,"C1",IF(H1103&gt;=41,"C2",IF(H1103&gt;=33,"D","E")))))))</f>
        <v>D</v>
      </c>
    </row>
    <row r="1104" spans="2:9" ht="22.9" customHeight="1" x14ac:dyDescent="0.35">
      <c r="B1104" s="497" t="s">
        <v>59</v>
      </c>
      <c r="C1104" s="498"/>
      <c r="D1104" s="498"/>
      <c r="E1104" s="498"/>
      <c r="F1104" s="498"/>
      <c r="G1104" s="498"/>
      <c r="H1104" s="498"/>
      <c r="I1104" s="499"/>
    </row>
    <row r="1105" spans="2:9" ht="18" x14ac:dyDescent="0.35">
      <c r="B1105" s="500" t="s">
        <v>437</v>
      </c>
      <c r="C1105" s="501"/>
      <c r="D1105" s="501"/>
      <c r="E1105" s="501"/>
      <c r="F1105" s="501"/>
      <c r="G1105" s="501"/>
      <c r="H1105" s="501"/>
      <c r="I1105" s="502"/>
    </row>
    <row r="1106" spans="2:9" ht="18" x14ac:dyDescent="0.35">
      <c r="B1106" s="483" t="s">
        <v>438</v>
      </c>
      <c r="C1106" s="484"/>
      <c r="D1106" s="484"/>
      <c r="E1106" s="484"/>
      <c r="F1106" s="484"/>
      <c r="G1106" s="484"/>
      <c r="H1106" s="484"/>
      <c r="I1106" s="486"/>
    </row>
    <row r="1107" spans="2:9" ht="18" x14ac:dyDescent="0.35">
      <c r="B1107" s="483" t="s">
        <v>439</v>
      </c>
      <c r="C1107" s="484"/>
      <c r="D1107" s="484"/>
      <c r="E1107" s="503"/>
      <c r="F1107" s="484"/>
      <c r="G1107" s="504"/>
      <c r="H1107" s="487" t="s">
        <v>440</v>
      </c>
      <c r="I1107" s="505"/>
    </row>
    <row r="1108" spans="2:9" ht="18" x14ac:dyDescent="0.35">
      <c r="B1108" s="161" t="s">
        <v>441</v>
      </c>
      <c r="C1108" s="156"/>
      <c r="D1108" s="157"/>
      <c r="E1108" s="162"/>
      <c r="F1108" s="162"/>
      <c r="G1108" s="163"/>
      <c r="H1108" s="182" t="s">
        <v>462</v>
      </c>
      <c r="I1108" s="163"/>
    </row>
    <row r="1109" spans="2:9" ht="18" x14ac:dyDescent="0.35">
      <c r="B1109" s="483" t="s">
        <v>442</v>
      </c>
      <c r="C1109" s="484"/>
      <c r="D1109" s="484"/>
      <c r="E1109" s="491"/>
      <c r="F1109" s="484"/>
      <c r="G1109" s="492"/>
      <c r="H1109" s="160"/>
      <c r="I1109" s="164"/>
    </row>
    <row r="1110" spans="2:9" ht="18" x14ac:dyDescent="0.35">
      <c r="B1110" s="483" t="s">
        <v>439</v>
      </c>
      <c r="C1110" s="484"/>
      <c r="D1110" s="484"/>
      <c r="E1110" s="484"/>
      <c r="F1110" s="484"/>
      <c r="G1110" s="493"/>
      <c r="H1110" s="487" t="s">
        <v>440</v>
      </c>
      <c r="I1110" s="494"/>
    </row>
    <row r="1111" spans="2:9" ht="18" x14ac:dyDescent="0.35">
      <c r="B1111" s="481" t="s">
        <v>443</v>
      </c>
      <c r="C1111" s="482"/>
      <c r="D1111" s="482"/>
      <c r="E1111" s="482"/>
      <c r="F1111" s="482"/>
      <c r="G1111" s="495"/>
      <c r="H1111" s="160" t="s">
        <v>457</v>
      </c>
      <c r="I1111" s="159"/>
    </row>
    <row r="1112" spans="2:9" ht="18" x14ac:dyDescent="0.35">
      <c r="B1112" s="481" t="s">
        <v>444</v>
      </c>
      <c r="C1112" s="482"/>
      <c r="D1112" s="482"/>
      <c r="E1112" s="482"/>
      <c r="F1112" s="482"/>
      <c r="G1112" s="482"/>
      <c r="H1112" s="181" t="s">
        <v>457</v>
      </c>
      <c r="I1112" s="165"/>
    </row>
    <row r="1113" spans="2:9" ht="18" x14ac:dyDescent="0.35">
      <c r="B1113" s="481" t="s">
        <v>445</v>
      </c>
      <c r="C1113" s="482"/>
      <c r="D1113" s="482"/>
      <c r="E1113" s="482"/>
      <c r="F1113" s="482"/>
      <c r="G1113" s="482"/>
      <c r="H1113" s="181" t="s">
        <v>457</v>
      </c>
      <c r="I1113" s="163"/>
    </row>
    <row r="1114" spans="2:9" ht="18" x14ac:dyDescent="0.35">
      <c r="B1114" s="483" t="s">
        <v>446</v>
      </c>
      <c r="C1114" s="484"/>
      <c r="D1114" s="484"/>
      <c r="E1114" s="484"/>
      <c r="F1114" s="484"/>
      <c r="G1114" s="484"/>
      <c r="H1114" s="484"/>
      <c r="I1114" s="485"/>
    </row>
    <row r="1115" spans="2:9" ht="18" x14ac:dyDescent="0.35">
      <c r="B1115" s="483" t="s">
        <v>439</v>
      </c>
      <c r="C1115" s="484"/>
      <c r="D1115" s="484"/>
      <c r="E1115" s="484"/>
      <c r="F1115" s="484"/>
      <c r="G1115" s="484"/>
      <c r="H1115" s="484"/>
      <c r="I1115" s="486"/>
    </row>
    <row r="1116" spans="2:9" ht="18" x14ac:dyDescent="0.35">
      <c r="B1116" s="161" t="s">
        <v>447</v>
      </c>
      <c r="C1116" s="487" t="s">
        <v>501</v>
      </c>
      <c r="D1116" s="484"/>
      <c r="E1116" s="484"/>
      <c r="F1116" s="484"/>
      <c r="G1116" s="484"/>
      <c r="H1116" s="484"/>
      <c r="I1116" s="486"/>
    </row>
    <row r="1117" spans="2:9" ht="18" x14ac:dyDescent="0.35">
      <c r="B1117" s="2" t="s">
        <v>448</v>
      </c>
      <c r="C1117" s="488"/>
      <c r="D1117" s="489"/>
      <c r="E1117" s="489"/>
      <c r="F1117" s="489"/>
      <c r="G1117" s="489"/>
      <c r="H1117" s="489"/>
      <c r="I1117" s="490"/>
    </row>
    <row r="1118" spans="2:9" ht="18" x14ac:dyDescent="0.35">
      <c r="B1118" s="479" t="s">
        <v>449</v>
      </c>
      <c r="C1118" s="437"/>
      <c r="D1118" s="437"/>
      <c r="E1118" s="437"/>
      <c r="F1118" s="166"/>
      <c r="G1118" s="167"/>
      <c r="H1118" s="147" t="s">
        <v>450</v>
      </c>
      <c r="I1118" s="168"/>
    </row>
    <row r="1119" spans="2:9" ht="18" x14ac:dyDescent="0.35">
      <c r="B1119" s="148" t="s">
        <v>451</v>
      </c>
      <c r="C1119" s="147" t="s">
        <v>20</v>
      </c>
      <c r="D1119" s="147" t="s">
        <v>451</v>
      </c>
      <c r="E1119" s="147" t="s">
        <v>20</v>
      </c>
      <c r="F1119" s="169"/>
      <c r="G1119" s="437" t="s">
        <v>452</v>
      </c>
      <c r="H1119" s="437"/>
      <c r="I1119" s="170" t="s">
        <v>20</v>
      </c>
    </row>
    <row r="1120" spans="2:9" ht="18" x14ac:dyDescent="0.35">
      <c r="B1120" s="1" t="s">
        <v>453</v>
      </c>
      <c r="C1120" s="171" t="s">
        <v>454</v>
      </c>
      <c r="D1120" s="171" t="s">
        <v>455</v>
      </c>
      <c r="E1120" s="171" t="s">
        <v>456</v>
      </c>
      <c r="F1120" s="169"/>
      <c r="G1120" s="480">
        <v>3</v>
      </c>
      <c r="H1120" s="480"/>
      <c r="I1120" s="172" t="s">
        <v>457</v>
      </c>
    </row>
    <row r="1121" spans="2:10" ht="18" x14ac:dyDescent="0.35">
      <c r="B1121" s="1" t="s">
        <v>458</v>
      </c>
      <c r="C1121" s="171" t="s">
        <v>459</v>
      </c>
      <c r="D1121" s="171" t="s">
        <v>460</v>
      </c>
      <c r="E1121" s="171" t="s">
        <v>461</v>
      </c>
      <c r="F1121" s="169"/>
      <c r="G1121" s="480">
        <v>2</v>
      </c>
      <c r="H1121" s="480"/>
      <c r="I1121" s="172" t="s">
        <v>462</v>
      </c>
    </row>
    <row r="1122" spans="2:10" ht="18" x14ac:dyDescent="0.35">
      <c r="B1122" s="1" t="s">
        <v>463</v>
      </c>
      <c r="C1122" s="171" t="s">
        <v>464</v>
      </c>
      <c r="D1122" s="171" t="s">
        <v>465</v>
      </c>
      <c r="E1122" s="171" t="s">
        <v>466</v>
      </c>
      <c r="F1122" s="169"/>
      <c r="G1122" s="480">
        <v>1</v>
      </c>
      <c r="H1122" s="480"/>
      <c r="I1122" s="172" t="s">
        <v>467</v>
      </c>
    </row>
    <row r="1123" spans="2:10" ht="18" x14ac:dyDescent="0.35">
      <c r="B1123" s="1" t="s">
        <v>468</v>
      </c>
      <c r="C1123" s="171" t="s">
        <v>469</v>
      </c>
      <c r="D1123" s="171" t="s">
        <v>470</v>
      </c>
      <c r="E1123" s="171" t="s">
        <v>471</v>
      </c>
      <c r="F1123" s="173"/>
      <c r="G1123" s="471"/>
      <c r="H1123" s="472"/>
      <c r="I1123" s="174"/>
    </row>
    <row r="1124" spans="2:10" ht="45" customHeight="1" thickBot="1" x14ac:dyDescent="0.4">
      <c r="B1124" s="473" t="s">
        <v>486</v>
      </c>
      <c r="C1124" s="474"/>
      <c r="D1124" s="475" t="s">
        <v>33</v>
      </c>
      <c r="E1124" s="476"/>
      <c r="F1124" s="476"/>
      <c r="G1124" s="476"/>
      <c r="H1124" s="475" t="s">
        <v>17</v>
      </c>
      <c r="I1124" s="477"/>
    </row>
    <row r="1126" spans="2:10" ht="33.6" customHeight="1" x14ac:dyDescent="0.35"/>
    <row r="1127" spans="2:10" ht="18.600000000000001" thickBot="1" x14ac:dyDescent="0.4"/>
    <row r="1128" spans="2:10" ht="18" x14ac:dyDescent="0.35">
      <c r="B1128" s="520" t="s">
        <v>0</v>
      </c>
      <c r="C1128" s="521"/>
      <c r="D1128" s="521"/>
      <c r="E1128" s="521"/>
      <c r="F1128" s="521"/>
      <c r="G1128" s="521"/>
      <c r="H1128" s="521"/>
      <c r="I1128" s="522"/>
    </row>
    <row r="1129" spans="2:10" ht="18" x14ac:dyDescent="0.35">
      <c r="B1129" s="517" t="s">
        <v>1</v>
      </c>
      <c r="C1129" s="518"/>
      <c r="D1129" s="518"/>
      <c r="E1129" s="518"/>
      <c r="F1129" s="518"/>
      <c r="G1129" s="518"/>
      <c r="H1129" s="518"/>
      <c r="I1129" s="494"/>
    </row>
    <row r="1130" spans="2:10" ht="18" x14ac:dyDescent="0.35">
      <c r="B1130" s="517" t="s">
        <v>2</v>
      </c>
      <c r="C1130" s="518"/>
      <c r="D1130" s="518"/>
      <c r="E1130" s="518"/>
      <c r="F1130" s="518"/>
      <c r="G1130" s="518"/>
      <c r="H1130" s="518"/>
      <c r="I1130" s="494"/>
    </row>
    <row r="1131" spans="2:10" ht="18" x14ac:dyDescent="0.35">
      <c r="B1131" s="517" t="s">
        <v>24</v>
      </c>
      <c r="C1131" s="518"/>
      <c r="D1131" s="518"/>
      <c r="E1131" s="518"/>
      <c r="F1131" s="518"/>
      <c r="G1131" s="518"/>
      <c r="H1131" s="518"/>
      <c r="I1131" s="494"/>
    </row>
    <row r="1132" spans="2:10" ht="18" x14ac:dyDescent="0.35">
      <c r="B1132" s="517" t="s">
        <v>58</v>
      </c>
      <c r="C1132" s="518"/>
      <c r="D1132" s="518"/>
      <c r="E1132" s="518"/>
      <c r="F1132" s="518"/>
      <c r="G1132" s="518"/>
      <c r="H1132" s="518"/>
      <c r="I1132" s="494"/>
    </row>
    <row r="1133" spans="2:10" ht="18" x14ac:dyDescent="0.35">
      <c r="B1133" s="3" t="s">
        <v>3</v>
      </c>
      <c r="C1133" s="234"/>
      <c r="D1133" s="496" t="s">
        <v>399</v>
      </c>
      <c r="E1133" s="495"/>
      <c r="F1133" s="3"/>
      <c r="G1133" s="147"/>
      <c r="H1133" s="147"/>
      <c r="I1133" s="147"/>
    </row>
    <row r="1134" spans="2:10" ht="18" x14ac:dyDescent="0.35">
      <c r="B1134" s="3" t="s">
        <v>4</v>
      </c>
      <c r="C1134" s="234"/>
      <c r="D1134" s="496" t="s">
        <v>338</v>
      </c>
      <c r="E1134" s="495"/>
      <c r="F1134" s="3"/>
      <c r="G1134" s="156" t="s">
        <v>25</v>
      </c>
      <c r="H1134" s="156"/>
      <c r="I1134" s="478">
        <v>24</v>
      </c>
      <c r="J1134" s="478"/>
    </row>
    <row r="1135" spans="2:10" ht="18" x14ac:dyDescent="0.35">
      <c r="B1135" s="3" t="s">
        <v>5</v>
      </c>
      <c r="C1135" s="234"/>
      <c r="D1135" s="157" t="s">
        <v>339</v>
      </c>
      <c r="E1135" s="185"/>
      <c r="F1135" s="147"/>
      <c r="G1135" s="3"/>
      <c r="H1135" s="3"/>
      <c r="I1135" s="147"/>
      <c r="J1135" s="147"/>
    </row>
    <row r="1136" spans="2:10" ht="18" x14ac:dyDescent="0.35">
      <c r="B1136" s="3" t="s">
        <v>18</v>
      </c>
      <c r="C1136" s="3"/>
      <c r="D1136" s="157" t="s">
        <v>342</v>
      </c>
      <c r="E1136" s="185"/>
      <c r="F1136" s="3"/>
      <c r="G1136" s="3" t="s">
        <v>32</v>
      </c>
      <c r="H1136" s="3"/>
      <c r="I1136" s="156" t="s">
        <v>341</v>
      </c>
      <c r="J1136" s="147"/>
    </row>
    <row r="1137" spans="2:9" ht="18" x14ac:dyDescent="0.35">
      <c r="B1137" s="479" t="s">
        <v>6</v>
      </c>
      <c r="C1137" s="437"/>
      <c r="D1137" s="437"/>
      <c r="E1137" s="437"/>
      <c r="F1137" s="437"/>
      <c r="G1137" s="437"/>
      <c r="H1137" s="437"/>
      <c r="I1137" s="519"/>
    </row>
    <row r="1138" spans="2:9" ht="18" x14ac:dyDescent="0.35">
      <c r="B1138" s="483" t="s">
        <v>7</v>
      </c>
      <c r="C1138" s="484"/>
      <c r="D1138" s="484"/>
      <c r="E1138" s="484"/>
      <c r="F1138" s="484"/>
      <c r="G1138" s="484"/>
      <c r="H1138" s="484"/>
      <c r="I1138" s="486"/>
    </row>
    <row r="1139" spans="2:9" x14ac:dyDescent="0.3">
      <c r="B1139" s="506" t="s">
        <v>8</v>
      </c>
      <c r="C1139" s="507" t="s">
        <v>9</v>
      </c>
      <c r="D1139" s="508" t="s">
        <v>28</v>
      </c>
      <c r="E1139" s="508" t="s">
        <v>27</v>
      </c>
      <c r="F1139" s="508" t="s">
        <v>29</v>
      </c>
      <c r="G1139" s="511" t="s">
        <v>30</v>
      </c>
      <c r="H1139" s="508" t="s">
        <v>31</v>
      </c>
      <c r="I1139" s="514" t="s">
        <v>20</v>
      </c>
    </row>
    <row r="1140" spans="2:9" x14ac:dyDescent="0.3">
      <c r="B1140" s="506"/>
      <c r="C1140" s="507"/>
      <c r="D1140" s="509"/>
      <c r="E1140" s="509"/>
      <c r="F1140" s="509"/>
      <c r="G1140" s="512"/>
      <c r="H1140" s="509"/>
      <c r="I1140" s="515"/>
    </row>
    <row r="1141" spans="2:9" x14ac:dyDescent="0.3">
      <c r="B1141" s="506"/>
      <c r="C1141" s="507"/>
      <c r="D1141" s="510"/>
      <c r="E1141" s="510"/>
      <c r="F1141" s="510"/>
      <c r="G1141" s="513"/>
      <c r="H1141" s="510"/>
      <c r="I1141" s="516"/>
    </row>
    <row r="1142" spans="2:9" ht="18" x14ac:dyDescent="0.35">
      <c r="B1142" s="148">
        <v>1</v>
      </c>
      <c r="C1142" s="156" t="s">
        <v>11</v>
      </c>
      <c r="D1142" s="227">
        <v>4.75</v>
      </c>
      <c r="E1142" s="171">
        <v>4</v>
      </c>
      <c r="F1142" s="171">
        <v>4</v>
      </c>
      <c r="G1142" s="227">
        <v>57</v>
      </c>
      <c r="H1142" s="145">
        <f>SUM(D1142:G1142)</f>
        <v>69.75</v>
      </c>
      <c r="I1142" s="144" t="str">
        <f>IF(H1142&gt;=91,"A1",IF(H1142&gt;=81,"A2",IF(H1142&gt;=71,"B1",IF(H1142&gt;=61,"B2",IF(H1142&gt;=51,"C1",IF(H1142&gt;=41,"C2",IF(H1142&gt;=33,"D","E")))))))</f>
        <v>B2</v>
      </c>
    </row>
    <row r="1143" spans="2:9" ht="18" x14ac:dyDescent="0.35">
      <c r="B1143" s="148">
        <v>2</v>
      </c>
      <c r="C1143" s="156" t="s">
        <v>12</v>
      </c>
      <c r="D1143" s="184">
        <v>4.75</v>
      </c>
      <c r="E1143" s="171">
        <v>4</v>
      </c>
      <c r="F1143" s="171">
        <v>4.5</v>
      </c>
      <c r="G1143" s="171">
        <v>33</v>
      </c>
      <c r="H1143" s="145">
        <f t="shared" ref="H1143:H1146" si="59">SUM(D1143:G1143)</f>
        <v>46.25</v>
      </c>
      <c r="I1143" s="144" t="str">
        <f t="shared" ref="I1143:I1146" si="60">IF(H1143&gt;=91,"A1",IF(H1143&gt;=81,"A2",IF(H1143&gt;=71,"B1",IF(H1143&gt;=61,"B2",IF(H1143&gt;=51,"C1",IF(H1143&gt;=41,"C2",IF(H1143&gt;=33,"D","E")))))))</f>
        <v>C2</v>
      </c>
    </row>
    <row r="1144" spans="2:9" ht="18" x14ac:dyDescent="0.35">
      <c r="B1144" s="148">
        <v>3</v>
      </c>
      <c r="C1144" s="156" t="s">
        <v>13</v>
      </c>
      <c r="D1144" s="171">
        <v>4</v>
      </c>
      <c r="E1144" s="171">
        <v>3</v>
      </c>
      <c r="F1144" s="171">
        <v>3</v>
      </c>
      <c r="G1144" s="171">
        <v>29.5</v>
      </c>
      <c r="H1144" s="145">
        <f t="shared" si="59"/>
        <v>39.5</v>
      </c>
      <c r="I1144" s="144" t="str">
        <f t="shared" si="60"/>
        <v>D</v>
      </c>
    </row>
    <row r="1145" spans="2:9" ht="18" x14ac:dyDescent="0.35">
      <c r="B1145" s="148">
        <v>4</v>
      </c>
      <c r="C1145" s="156" t="s">
        <v>23</v>
      </c>
      <c r="D1145" s="171">
        <v>2</v>
      </c>
      <c r="E1145" s="171">
        <v>2</v>
      </c>
      <c r="F1145" s="171">
        <v>4</v>
      </c>
      <c r="G1145" s="171">
        <v>15</v>
      </c>
      <c r="H1145" s="145">
        <f t="shared" si="59"/>
        <v>23</v>
      </c>
      <c r="I1145" s="144" t="str">
        <f t="shared" si="60"/>
        <v>E</v>
      </c>
    </row>
    <row r="1146" spans="2:9" ht="18" x14ac:dyDescent="0.35">
      <c r="B1146" s="148">
        <v>5</v>
      </c>
      <c r="C1146" s="156" t="s">
        <v>26</v>
      </c>
      <c r="D1146" s="171">
        <v>4</v>
      </c>
      <c r="E1146" s="171">
        <v>2</v>
      </c>
      <c r="F1146" s="171">
        <v>4</v>
      </c>
      <c r="G1146" s="171">
        <v>26</v>
      </c>
      <c r="H1146" s="145">
        <f t="shared" si="59"/>
        <v>36</v>
      </c>
      <c r="I1146" s="144" t="str">
        <f t="shared" si="60"/>
        <v>D</v>
      </c>
    </row>
    <row r="1147" spans="2:9" ht="18" x14ac:dyDescent="0.35">
      <c r="B1147" s="148">
        <v>6</v>
      </c>
      <c r="C1147" s="178" t="s">
        <v>490</v>
      </c>
      <c r="D1147" s="171"/>
      <c r="E1147" s="171"/>
      <c r="F1147" s="171"/>
      <c r="G1147" s="171">
        <v>24</v>
      </c>
      <c r="H1147" s="145">
        <v>24</v>
      </c>
      <c r="I1147" s="144"/>
    </row>
    <row r="1148" spans="2:9" ht="18" x14ac:dyDescent="0.35">
      <c r="B1148" s="148">
        <v>7</v>
      </c>
      <c r="C1148" s="156" t="s">
        <v>21</v>
      </c>
      <c r="D1148" s="13"/>
      <c r="E1148" s="13"/>
      <c r="F1148" s="13"/>
      <c r="G1148" s="238">
        <v>6.5</v>
      </c>
      <c r="H1148" s="145"/>
      <c r="I1148" s="144"/>
    </row>
    <row r="1149" spans="2:9" ht="18" x14ac:dyDescent="0.35">
      <c r="B1149" s="148">
        <v>8</v>
      </c>
      <c r="C1149" s="156" t="s">
        <v>22</v>
      </c>
      <c r="D1149" s="14"/>
      <c r="E1149" s="14"/>
      <c r="F1149" s="14"/>
      <c r="G1149" s="237">
        <v>24.5</v>
      </c>
      <c r="H1149" s="145"/>
      <c r="I1149" s="144"/>
    </row>
    <row r="1150" spans="2:9" ht="18" x14ac:dyDescent="0.35">
      <c r="B1150" s="148">
        <v>9</v>
      </c>
      <c r="C1150" s="156" t="s">
        <v>34</v>
      </c>
      <c r="D1150" s="14"/>
      <c r="E1150" s="14"/>
      <c r="F1150" s="14"/>
      <c r="G1150" s="238">
        <v>28.5</v>
      </c>
      <c r="H1150" s="145"/>
      <c r="I1150" s="144"/>
    </row>
    <row r="1151" spans="2:9" ht="18" x14ac:dyDescent="0.35">
      <c r="B1151" s="2" t="s">
        <v>10</v>
      </c>
      <c r="C1151" s="3"/>
      <c r="D1151" s="5"/>
      <c r="E1151" s="5"/>
      <c r="F1151" s="5"/>
      <c r="G1151" s="16"/>
      <c r="H1151" s="145">
        <f>SUM(H1142:H1147)</f>
        <v>238.5</v>
      </c>
      <c r="I1151" s="146"/>
    </row>
    <row r="1152" spans="2:9" ht="18" x14ac:dyDescent="0.35">
      <c r="B1152" s="2" t="s">
        <v>15</v>
      </c>
      <c r="C1152" s="3"/>
      <c r="D1152" s="5"/>
      <c r="E1152" s="5"/>
      <c r="F1152" s="5"/>
      <c r="G1152" s="16"/>
      <c r="H1152" s="183">
        <f>H1151/5.5</f>
        <v>43.363636363636367</v>
      </c>
      <c r="I1152" s="146" t="str">
        <f t="shared" ref="I1152" si="61">IF(H1152&gt;=91,"A1",IF(H1152&gt;=81,"A2",IF(H1152&gt;=71,"B1",IF(H1152&gt;=61,"B2",IF(H1152&gt;=51,"C1",IF(H1152&gt;=41,"C2",IF(H1152&gt;=33,"D","E")))))))</f>
        <v>C2</v>
      </c>
    </row>
    <row r="1153" spans="2:9" ht="23.45" customHeight="1" x14ac:dyDescent="0.35">
      <c r="B1153" s="497" t="s">
        <v>59</v>
      </c>
      <c r="C1153" s="498"/>
      <c r="D1153" s="498"/>
      <c r="E1153" s="498"/>
      <c r="F1153" s="498"/>
      <c r="G1153" s="498"/>
      <c r="H1153" s="498"/>
      <c r="I1153" s="499"/>
    </row>
    <row r="1154" spans="2:9" ht="18" x14ac:dyDescent="0.35">
      <c r="B1154" s="500" t="s">
        <v>437</v>
      </c>
      <c r="C1154" s="501"/>
      <c r="D1154" s="501"/>
      <c r="E1154" s="501"/>
      <c r="F1154" s="501"/>
      <c r="G1154" s="501"/>
      <c r="H1154" s="501"/>
      <c r="I1154" s="502"/>
    </row>
    <row r="1155" spans="2:9" ht="18" x14ac:dyDescent="0.35">
      <c r="B1155" s="483" t="s">
        <v>438</v>
      </c>
      <c r="C1155" s="484"/>
      <c r="D1155" s="484"/>
      <c r="E1155" s="484"/>
      <c r="F1155" s="484"/>
      <c r="G1155" s="484"/>
      <c r="H1155" s="484"/>
      <c r="I1155" s="486"/>
    </row>
    <row r="1156" spans="2:9" ht="18" x14ac:dyDescent="0.35">
      <c r="B1156" s="483" t="s">
        <v>439</v>
      </c>
      <c r="C1156" s="484"/>
      <c r="D1156" s="484"/>
      <c r="E1156" s="503"/>
      <c r="F1156" s="484"/>
      <c r="G1156" s="504"/>
      <c r="H1156" s="487" t="s">
        <v>440</v>
      </c>
      <c r="I1156" s="505"/>
    </row>
    <row r="1157" spans="2:9" ht="18" x14ac:dyDescent="0.35">
      <c r="B1157" s="161" t="s">
        <v>441</v>
      </c>
      <c r="C1157" s="156"/>
      <c r="D1157" s="157"/>
      <c r="E1157" s="162"/>
      <c r="F1157" s="162"/>
      <c r="G1157" s="163"/>
      <c r="H1157" s="182" t="s">
        <v>462</v>
      </c>
      <c r="I1157" s="163"/>
    </row>
    <row r="1158" spans="2:9" ht="18" x14ac:dyDescent="0.35">
      <c r="B1158" s="483" t="s">
        <v>442</v>
      </c>
      <c r="C1158" s="484"/>
      <c r="D1158" s="484"/>
      <c r="E1158" s="491"/>
      <c r="F1158" s="484"/>
      <c r="G1158" s="492"/>
      <c r="H1158" s="160"/>
      <c r="I1158" s="164"/>
    </row>
    <row r="1159" spans="2:9" ht="18" x14ac:dyDescent="0.35">
      <c r="B1159" s="483" t="s">
        <v>439</v>
      </c>
      <c r="C1159" s="484"/>
      <c r="D1159" s="484"/>
      <c r="E1159" s="484"/>
      <c r="F1159" s="484"/>
      <c r="G1159" s="493"/>
      <c r="H1159" s="487" t="s">
        <v>440</v>
      </c>
      <c r="I1159" s="494"/>
    </row>
    <row r="1160" spans="2:9" ht="18" x14ac:dyDescent="0.35">
      <c r="B1160" s="481" t="s">
        <v>443</v>
      </c>
      <c r="C1160" s="482"/>
      <c r="D1160" s="482"/>
      <c r="E1160" s="482"/>
      <c r="F1160" s="482"/>
      <c r="G1160" s="495"/>
      <c r="H1160" s="160" t="s">
        <v>467</v>
      </c>
      <c r="I1160" s="159"/>
    </row>
    <row r="1161" spans="2:9" ht="18" x14ac:dyDescent="0.35">
      <c r="B1161" s="481" t="s">
        <v>444</v>
      </c>
      <c r="C1161" s="482"/>
      <c r="D1161" s="482"/>
      <c r="E1161" s="482"/>
      <c r="F1161" s="482"/>
      <c r="G1161" s="482"/>
      <c r="H1161" s="181" t="s">
        <v>462</v>
      </c>
      <c r="I1161" s="165"/>
    </row>
    <row r="1162" spans="2:9" ht="18" x14ac:dyDescent="0.35">
      <c r="B1162" s="481" t="s">
        <v>445</v>
      </c>
      <c r="C1162" s="482"/>
      <c r="D1162" s="482"/>
      <c r="E1162" s="482"/>
      <c r="F1162" s="482"/>
      <c r="G1162" s="482"/>
      <c r="H1162" s="181" t="s">
        <v>457</v>
      </c>
      <c r="I1162" s="163"/>
    </row>
    <row r="1163" spans="2:9" ht="18" x14ac:dyDescent="0.35">
      <c r="B1163" s="483" t="s">
        <v>446</v>
      </c>
      <c r="C1163" s="484"/>
      <c r="D1163" s="484"/>
      <c r="E1163" s="484"/>
      <c r="F1163" s="484"/>
      <c r="G1163" s="484"/>
      <c r="H1163" s="484"/>
      <c r="I1163" s="485"/>
    </row>
    <row r="1164" spans="2:9" ht="18" x14ac:dyDescent="0.35">
      <c r="B1164" s="483" t="s">
        <v>439</v>
      </c>
      <c r="C1164" s="484"/>
      <c r="D1164" s="484"/>
      <c r="E1164" s="484"/>
      <c r="F1164" s="484"/>
      <c r="G1164" s="484"/>
      <c r="H1164" s="484"/>
      <c r="I1164" s="486"/>
    </row>
    <row r="1165" spans="2:9" ht="18" x14ac:dyDescent="0.35">
      <c r="B1165" s="161" t="s">
        <v>447</v>
      </c>
      <c r="C1165" s="487" t="s">
        <v>502</v>
      </c>
      <c r="D1165" s="484"/>
      <c r="E1165" s="484"/>
      <c r="F1165" s="484"/>
      <c r="G1165" s="484"/>
      <c r="H1165" s="484"/>
      <c r="I1165" s="486"/>
    </row>
    <row r="1166" spans="2:9" ht="18" x14ac:dyDescent="0.35">
      <c r="B1166" s="2" t="s">
        <v>448</v>
      </c>
      <c r="C1166" s="488"/>
      <c r="D1166" s="489"/>
      <c r="E1166" s="489"/>
      <c r="F1166" s="489"/>
      <c r="G1166" s="489"/>
      <c r="H1166" s="489"/>
      <c r="I1166" s="490"/>
    </row>
    <row r="1167" spans="2:9" ht="18" x14ac:dyDescent="0.35">
      <c r="B1167" s="479" t="s">
        <v>449</v>
      </c>
      <c r="C1167" s="437"/>
      <c r="D1167" s="437"/>
      <c r="E1167" s="437"/>
      <c r="F1167" s="166"/>
      <c r="G1167" s="167"/>
      <c r="H1167" s="147" t="s">
        <v>450</v>
      </c>
      <c r="I1167" s="168"/>
    </row>
    <row r="1168" spans="2:9" ht="18" x14ac:dyDescent="0.35">
      <c r="B1168" s="148" t="s">
        <v>451</v>
      </c>
      <c r="C1168" s="147" t="s">
        <v>20</v>
      </c>
      <c r="D1168" s="147" t="s">
        <v>451</v>
      </c>
      <c r="E1168" s="147" t="s">
        <v>20</v>
      </c>
      <c r="F1168" s="169"/>
      <c r="G1168" s="437" t="s">
        <v>452</v>
      </c>
      <c r="H1168" s="437"/>
      <c r="I1168" s="170" t="s">
        <v>20</v>
      </c>
    </row>
    <row r="1169" spans="2:10" ht="18" x14ac:dyDescent="0.35">
      <c r="B1169" s="1" t="s">
        <v>453</v>
      </c>
      <c r="C1169" s="171" t="s">
        <v>454</v>
      </c>
      <c r="D1169" s="171" t="s">
        <v>455</v>
      </c>
      <c r="E1169" s="171" t="s">
        <v>456</v>
      </c>
      <c r="F1169" s="169"/>
      <c r="G1169" s="480">
        <v>3</v>
      </c>
      <c r="H1169" s="480"/>
      <c r="I1169" s="172" t="s">
        <v>457</v>
      </c>
    </row>
    <row r="1170" spans="2:10" ht="18" x14ac:dyDescent="0.35">
      <c r="B1170" s="1" t="s">
        <v>458</v>
      </c>
      <c r="C1170" s="171" t="s">
        <v>459</v>
      </c>
      <c r="D1170" s="171" t="s">
        <v>460</v>
      </c>
      <c r="E1170" s="171" t="s">
        <v>461</v>
      </c>
      <c r="F1170" s="169"/>
      <c r="G1170" s="480">
        <v>2</v>
      </c>
      <c r="H1170" s="480"/>
      <c r="I1170" s="172" t="s">
        <v>462</v>
      </c>
    </row>
    <row r="1171" spans="2:10" ht="18" x14ac:dyDescent="0.35">
      <c r="B1171" s="1" t="s">
        <v>463</v>
      </c>
      <c r="C1171" s="171" t="s">
        <v>464</v>
      </c>
      <c r="D1171" s="171" t="s">
        <v>465</v>
      </c>
      <c r="E1171" s="171" t="s">
        <v>466</v>
      </c>
      <c r="F1171" s="169"/>
      <c r="G1171" s="480">
        <v>1</v>
      </c>
      <c r="H1171" s="480"/>
      <c r="I1171" s="172" t="s">
        <v>467</v>
      </c>
    </row>
    <row r="1172" spans="2:10" ht="18" x14ac:dyDescent="0.35">
      <c r="B1172" s="1" t="s">
        <v>468</v>
      </c>
      <c r="C1172" s="171" t="s">
        <v>469</v>
      </c>
      <c r="D1172" s="171" t="s">
        <v>470</v>
      </c>
      <c r="E1172" s="171" t="s">
        <v>471</v>
      </c>
      <c r="F1172" s="173"/>
      <c r="G1172" s="471"/>
      <c r="H1172" s="472"/>
      <c r="I1172" s="174"/>
    </row>
    <row r="1173" spans="2:10" ht="34.9" customHeight="1" thickBot="1" x14ac:dyDescent="0.4">
      <c r="B1173" s="473" t="s">
        <v>486</v>
      </c>
      <c r="C1173" s="474"/>
      <c r="D1173" s="475" t="s">
        <v>33</v>
      </c>
      <c r="E1173" s="476"/>
      <c r="F1173" s="476"/>
      <c r="G1173" s="476"/>
      <c r="H1173" s="475" t="s">
        <v>17</v>
      </c>
      <c r="I1173" s="477"/>
    </row>
    <row r="1176" spans="2:10" ht="18.600000000000001" thickBot="1" x14ac:dyDescent="0.4"/>
    <row r="1177" spans="2:10" ht="18" x14ac:dyDescent="0.35">
      <c r="B1177" s="520" t="s">
        <v>0</v>
      </c>
      <c r="C1177" s="521"/>
      <c r="D1177" s="521"/>
      <c r="E1177" s="521"/>
      <c r="F1177" s="521"/>
      <c r="G1177" s="521"/>
      <c r="H1177" s="521"/>
      <c r="I1177" s="522"/>
    </row>
    <row r="1178" spans="2:10" ht="18" x14ac:dyDescent="0.35">
      <c r="B1178" s="517" t="s">
        <v>1</v>
      </c>
      <c r="C1178" s="518"/>
      <c r="D1178" s="518"/>
      <c r="E1178" s="518"/>
      <c r="F1178" s="518"/>
      <c r="G1178" s="518"/>
      <c r="H1178" s="518"/>
      <c r="I1178" s="494"/>
    </row>
    <row r="1179" spans="2:10" ht="18" x14ac:dyDescent="0.35">
      <c r="B1179" s="517" t="s">
        <v>2</v>
      </c>
      <c r="C1179" s="518"/>
      <c r="D1179" s="518"/>
      <c r="E1179" s="518"/>
      <c r="F1179" s="518"/>
      <c r="G1179" s="518"/>
      <c r="H1179" s="518"/>
      <c r="I1179" s="494"/>
    </row>
    <row r="1180" spans="2:10" ht="18" x14ac:dyDescent="0.35">
      <c r="B1180" s="517" t="s">
        <v>24</v>
      </c>
      <c r="C1180" s="518"/>
      <c r="D1180" s="518"/>
      <c r="E1180" s="518"/>
      <c r="F1180" s="518"/>
      <c r="G1180" s="518"/>
      <c r="H1180" s="518"/>
      <c r="I1180" s="494"/>
    </row>
    <row r="1181" spans="2:10" ht="18" x14ac:dyDescent="0.35">
      <c r="B1181" s="517"/>
      <c r="C1181" s="518"/>
      <c r="D1181" s="518"/>
      <c r="E1181" s="518"/>
      <c r="F1181" s="518"/>
      <c r="G1181" s="518"/>
      <c r="H1181" s="518"/>
      <c r="I1181" s="494"/>
    </row>
    <row r="1182" spans="2:10" ht="18" x14ac:dyDescent="0.35">
      <c r="B1182" s="3" t="s">
        <v>3</v>
      </c>
      <c r="C1182" s="234"/>
      <c r="D1182" s="496" t="s">
        <v>399</v>
      </c>
      <c r="E1182" s="495"/>
      <c r="F1182" s="3"/>
      <c r="G1182" s="147"/>
      <c r="H1182" s="147"/>
      <c r="I1182" s="147"/>
    </row>
    <row r="1183" spans="2:10" ht="18" x14ac:dyDescent="0.35">
      <c r="B1183" s="3" t="s">
        <v>4</v>
      </c>
      <c r="C1183" s="234"/>
      <c r="D1183" s="496" t="s">
        <v>355</v>
      </c>
      <c r="E1183" s="495"/>
      <c r="F1183" s="3"/>
      <c r="G1183" s="156" t="s">
        <v>25</v>
      </c>
      <c r="H1183" s="156"/>
      <c r="I1183" s="478">
        <v>26</v>
      </c>
      <c r="J1183" s="478"/>
    </row>
    <row r="1184" spans="2:10" ht="18" x14ac:dyDescent="0.35">
      <c r="B1184" s="3" t="s">
        <v>5</v>
      </c>
      <c r="C1184" s="234"/>
      <c r="D1184" s="157" t="s">
        <v>356</v>
      </c>
      <c r="E1184" s="185"/>
      <c r="F1184" s="147"/>
      <c r="G1184" s="3"/>
      <c r="H1184" s="3"/>
      <c r="I1184" s="147"/>
      <c r="J1184" s="147"/>
    </row>
    <row r="1185" spans="2:10" ht="18" x14ac:dyDescent="0.35">
      <c r="B1185" s="3" t="s">
        <v>18</v>
      </c>
      <c r="C1185" s="3"/>
      <c r="D1185" s="157" t="s">
        <v>358</v>
      </c>
      <c r="E1185" s="185"/>
      <c r="F1185" s="3"/>
      <c r="G1185" s="3" t="s">
        <v>32</v>
      </c>
      <c r="H1185" s="3"/>
      <c r="I1185" s="156" t="s">
        <v>357</v>
      </c>
      <c r="J1185" s="147"/>
    </row>
    <row r="1186" spans="2:10" ht="18" x14ac:dyDescent="0.35">
      <c r="B1186" s="479" t="s">
        <v>6</v>
      </c>
      <c r="C1186" s="437"/>
      <c r="D1186" s="437"/>
      <c r="E1186" s="437"/>
      <c r="F1186" s="437"/>
      <c r="G1186" s="437"/>
      <c r="H1186" s="437"/>
      <c r="I1186" s="519"/>
    </row>
    <row r="1187" spans="2:10" ht="18" x14ac:dyDescent="0.35">
      <c r="B1187" s="483" t="s">
        <v>7</v>
      </c>
      <c r="C1187" s="484"/>
      <c r="D1187" s="484"/>
      <c r="E1187" s="484"/>
      <c r="F1187" s="484"/>
      <c r="G1187" s="484"/>
      <c r="H1187" s="484"/>
      <c r="I1187" s="486"/>
    </row>
    <row r="1188" spans="2:10" x14ac:dyDescent="0.3">
      <c r="B1188" s="506" t="s">
        <v>8</v>
      </c>
      <c r="C1188" s="507" t="s">
        <v>9</v>
      </c>
      <c r="D1188" s="508" t="s">
        <v>28</v>
      </c>
      <c r="E1188" s="508" t="s">
        <v>27</v>
      </c>
      <c r="F1188" s="508" t="s">
        <v>29</v>
      </c>
      <c r="G1188" s="511" t="s">
        <v>30</v>
      </c>
      <c r="H1188" s="508" t="s">
        <v>31</v>
      </c>
      <c r="I1188" s="514" t="s">
        <v>20</v>
      </c>
    </row>
    <row r="1189" spans="2:10" x14ac:dyDescent="0.3">
      <c r="B1189" s="506"/>
      <c r="C1189" s="507"/>
      <c r="D1189" s="509"/>
      <c r="E1189" s="509"/>
      <c r="F1189" s="509"/>
      <c r="G1189" s="512"/>
      <c r="H1189" s="509"/>
      <c r="I1189" s="515"/>
    </row>
    <row r="1190" spans="2:10" x14ac:dyDescent="0.3">
      <c r="B1190" s="506"/>
      <c r="C1190" s="507"/>
      <c r="D1190" s="510"/>
      <c r="E1190" s="510"/>
      <c r="F1190" s="510"/>
      <c r="G1190" s="513"/>
      <c r="H1190" s="510"/>
      <c r="I1190" s="516"/>
    </row>
    <row r="1191" spans="2:10" ht="18" x14ac:dyDescent="0.35">
      <c r="B1191" s="148">
        <v>1</v>
      </c>
      <c r="C1191" s="156" t="s">
        <v>11</v>
      </c>
      <c r="D1191" s="227">
        <v>3.5</v>
      </c>
      <c r="E1191" s="171">
        <v>3.5</v>
      </c>
      <c r="F1191" s="171">
        <v>3.5</v>
      </c>
      <c r="G1191" s="227">
        <v>41.5</v>
      </c>
      <c r="H1191" s="145">
        <f>SUM(D1191:G1191)</f>
        <v>52</v>
      </c>
      <c r="I1191" s="144" t="str">
        <f>IF(H1191&gt;=91,"A1",IF(H1191&gt;=81,"A2",IF(H1191&gt;=71,"B1",IF(H1191&gt;=61,"B2",IF(H1191&gt;=51,"C1",IF(H1191&gt;=41,"C2",IF(H1191&gt;=33,"D","E")))))))</f>
        <v>C1</v>
      </c>
    </row>
    <row r="1192" spans="2:10" ht="18" x14ac:dyDescent="0.35">
      <c r="B1192" s="148">
        <v>2</v>
      </c>
      <c r="C1192" s="156" t="s">
        <v>12</v>
      </c>
      <c r="D1192" s="184">
        <v>5.25</v>
      </c>
      <c r="E1192" s="171">
        <v>3</v>
      </c>
      <c r="F1192" s="171">
        <v>3</v>
      </c>
      <c r="G1192" s="171">
        <v>34.5</v>
      </c>
      <c r="H1192" s="145">
        <f t="shared" ref="H1192:H1194" si="62">SUM(D1192:G1192)</f>
        <v>45.75</v>
      </c>
      <c r="I1192" s="144" t="str">
        <f t="shared" ref="I1192:I1195" si="63">IF(H1192&gt;=91,"A1",IF(H1192&gt;=81,"A2",IF(H1192&gt;=71,"B1",IF(H1192&gt;=61,"B2",IF(H1192&gt;=51,"C1",IF(H1192&gt;=41,"C2",IF(H1192&gt;=33,"D","E")))))))</f>
        <v>C2</v>
      </c>
    </row>
    <row r="1193" spans="2:10" ht="18" x14ac:dyDescent="0.35">
      <c r="B1193" s="148">
        <v>3</v>
      </c>
      <c r="C1193" s="156" t="s">
        <v>13</v>
      </c>
      <c r="D1193" s="171">
        <v>5</v>
      </c>
      <c r="E1193" s="171">
        <v>2.5</v>
      </c>
      <c r="F1193" s="171">
        <v>2.5</v>
      </c>
      <c r="G1193" s="171">
        <v>20</v>
      </c>
      <c r="H1193" s="145">
        <f t="shared" si="62"/>
        <v>30</v>
      </c>
      <c r="I1193" s="144" t="str">
        <f t="shared" si="63"/>
        <v>E</v>
      </c>
    </row>
    <row r="1194" spans="2:10" ht="18" x14ac:dyDescent="0.35">
      <c r="B1194" s="148">
        <v>4</v>
      </c>
      <c r="C1194" s="156" t="s">
        <v>23</v>
      </c>
      <c r="D1194" s="171">
        <v>3.5</v>
      </c>
      <c r="E1194" s="171">
        <v>2</v>
      </c>
      <c r="F1194" s="171">
        <v>2</v>
      </c>
      <c r="G1194" s="171">
        <v>14.5</v>
      </c>
      <c r="H1194" s="145">
        <f t="shared" si="62"/>
        <v>22</v>
      </c>
      <c r="I1194" s="144" t="str">
        <f t="shared" si="63"/>
        <v>E</v>
      </c>
    </row>
    <row r="1195" spans="2:10" ht="18" x14ac:dyDescent="0.35">
      <c r="B1195" s="148">
        <v>5</v>
      </c>
      <c r="C1195" s="156" t="s">
        <v>26</v>
      </c>
      <c r="D1195" s="171">
        <v>4.25</v>
      </c>
      <c r="E1195" s="171">
        <v>2</v>
      </c>
      <c r="F1195" s="171">
        <v>2</v>
      </c>
      <c r="G1195" s="171">
        <v>14</v>
      </c>
      <c r="H1195" s="145">
        <v>22.25</v>
      </c>
      <c r="I1195" s="144" t="str">
        <f t="shared" si="63"/>
        <v>E</v>
      </c>
    </row>
    <row r="1196" spans="2:10" ht="18" x14ac:dyDescent="0.35">
      <c r="B1196" s="148">
        <v>6</v>
      </c>
      <c r="C1196" s="178" t="s">
        <v>490</v>
      </c>
      <c r="D1196" s="171"/>
      <c r="E1196" s="171"/>
      <c r="F1196" s="171"/>
      <c r="G1196" s="171">
        <v>21.5</v>
      </c>
      <c r="H1196" s="145">
        <v>21.5</v>
      </c>
      <c r="I1196" s="144"/>
    </row>
    <row r="1197" spans="2:10" ht="18" x14ac:dyDescent="0.35">
      <c r="B1197" s="148">
        <v>7</v>
      </c>
      <c r="C1197" s="156" t="s">
        <v>21</v>
      </c>
      <c r="D1197" s="13"/>
      <c r="E1197" s="13"/>
      <c r="F1197" s="13"/>
      <c r="G1197" s="238">
        <v>8.5</v>
      </c>
      <c r="H1197" s="145"/>
      <c r="I1197" s="144"/>
    </row>
    <row r="1198" spans="2:10" ht="18" x14ac:dyDescent="0.35">
      <c r="B1198" s="148">
        <v>8</v>
      </c>
      <c r="C1198" s="156" t="s">
        <v>22</v>
      </c>
      <c r="D1198" s="14"/>
      <c r="E1198" s="14"/>
      <c r="F1198" s="14"/>
      <c r="G1198" s="237">
        <v>10.5</v>
      </c>
      <c r="H1198" s="145"/>
      <c r="I1198" s="144"/>
    </row>
    <row r="1199" spans="2:10" ht="18" x14ac:dyDescent="0.35">
      <c r="B1199" s="148">
        <v>9</v>
      </c>
      <c r="C1199" s="156" t="s">
        <v>34</v>
      </c>
      <c r="D1199" s="14"/>
      <c r="E1199" s="14"/>
      <c r="F1199" s="14"/>
      <c r="G1199" s="238">
        <v>11</v>
      </c>
      <c r="H1199" s="145"/>
      <c r="I1199" s="144"/>
    </row>
    <row r="1200" spans="2:10" ht="18" x14ac:dyDescent="0.35">
      <c r="B1200" s="2" t="s">
        <v>10</v>
      </c>
      <c r="C1200" s="3"/>
      <c r="D1200" s="5"/>
      <c r="E1200" s="5"/>
      <c r="F1200" s="5"/>
      <c r="G1200" s="16"/>
      <c r="H1200" s="145">
        <f>SUM(H1191:H1196)</f>
        <v>193.5</v>
      </c>
      <c r="I1200" s="146"/>
    </row>
    <row r="1201" spans="2:9" ht="18" x14ac:dyDescent="0.35">
      <c r="B1201" s="2" t="s">
        <v>15</v>
      </c>
      <c r="C1201" s="3"/>
      <c r="D1201" s="5"/>
      <c r="E1201" s="5"/>
      <c r="F1201" s="5"/>
      <c r="G1201" s="16"/>
      <c r="H1201" s="183">
        <f>H1200/5.5</f>
        <v>35.18181818181818</v>
      </c>
      <c r="I1201" s="146" t="str">
        <f t="shared" ref="I1201" si="64">IF(H1201&gt;=91,"A1",IF(H1201&gt;=81,"A2",IF(H1201&gt;=71,"B1",IF(H1201&gt;=61,"B2",IF(H1201&gt;=51,"C1",IF(H1201&gt;=41,"C2",IF(H1201&gt;=33,"D","E")))))))</f>
        <v>D</v>
      </c>
    </row>
    <row r="1202" spans="2:9" ht="23.45" customHeight="1" x14ac:dyDescent="0.35">
      <c r="B1202" s="497" t="s">
        <v>59</v>
      </c>
      <c r="C1202" s="498"/>
      <c r="D1202" s="498"/>
      <c r="E1202" s="498"/>
      <c r="F1202" s="498"/>
      <c r="G1202" s="498"/>
      <c r="H1202" s="498"/>
      <c r="I1202" s="499"/>
    </row>
    <row r="1203" spans="2:9" ht="18" x14ac:dyDescent="0.35">
      <c r="B1203" s="500" t="s">
        <v>437</v>
      </c>
      <c r="C1203" s="501"/>
      <c r="D1203" s="501"/>
      <c r="E1203" s="501"/>
      <c r="F1203" s="501"/>
      <c r="G1203" s="501"/>
      <c r="H1203" s="501"/>
      <c r="I1203" s="502"/>
    </row>
    <row r="1204" spans="2:9" ht="18" x14ac:dyDescent="0.35">
      <c r="B1204" s="483" t="s">
        <v>438</v>
      </c>
      <c r="C1204" s="484"/>
      <c r="D1204" s="484"/>
      <c r="E1204" s="484"/>
      <c r="F1204" s="484"/>
      <c r="G1204" s="484"/>
      <c r="H1204" s="484"/>
      <c r="I1204" s="486"/>
    </row>
    <row r="1205" spans="2:9" ht="18" x14ac:dyDescent="0.35">
      <c r="B1205" s="483" t="s">
        <v>439</v>
      </c>
      <c r="C1205" s="484"/>
      <c r="D1205" s="484"/>
      <c r="E1205" s="503"/>
      <c r="F1205" s="484"/>
      <c r="G1205" s="504"/>
      <c r="H1205" s="487" t="s">
        <v>440</v>
      </c>
      <c r="I1205" s="505"/>
    </row>
    <row r="1206" spans="2:9" ht="18" x14ac:dyDescent="0.35">
      <c r="B1206" s="161" t="s">
        <v>441</v>
      </c>
      <c r="C1206" s="156"/>
      <c r="D1206" s="157"/>
      <c r="E1206" s="162"/>
      <c r="F1206" s="162"/>
      <c r="G1206" s="163"/>
      <c r="H1206" s="182"/>
      <c r="I1206" s="163"/>
    </row>
    <row r="1207" spans="2:9" ht="18" x14ac:dyDescent="0.35">
      <c r="B1207" s="483" t="s">
        <v>442</v>
      </c>
      <c r="C1207" s="484"/>
      <c r="D1207" s="484"/>
      <c r="E1207" s="491"/>
      <c r="F1207" s="484"/>
      <c r="G1207" s="492"/>
      <c r="H1207" s="160" t="s">
        <v>462</v>
      </c>
      <c r="I1207" s="164"/>
    </row>
    <row r="1208" spans="2:9" ht="18" x14ac:dyDescent="0.35">
      <c r="B1208" s="483" t="s">
        <v>439</v>
      </c>
      <c r="C1208" s="484"/>
      <c r="D1208" s="484"/>
      <c r="E1208" s="484"/>
      <c r="F1208" s="484"/>
      <c r="G1208" s="493"/>
      <c r="H1208" s="487" t="s">
        <v>440</v>
      </c>
      <c r="I1208" s="494"/>
    </row>
    <row r="1209" spans="2:9" ht="18" x14ac:dyDescent="0.35">
      <c r="B1209" s="481" t="s">
        <v>443</v>
      </c>
      <c r="C1209" s="482"/>
      <c r="D1209" s="482"/>
      <c r="E1209" s="482"/>
      <c r="F1209" s="482"/>
      <c r="G1209" s="495"/>
      <c r="H1209" s="160" t="s">
        <v>457</v>
      </c>
      <c r="I1209" s="159"/>
    </row>
    <row r="1210" spans="2:9" ht="18" x14ac:dyDescent="0.35">
      <c r="B1210" s="481" t="s">
        <v>444</v>
      </c>
      <c r="C1210" s="482"/>
      <c r="D1210" s="482"/>
      <c r="E1210" s="482"/>
      <c r="F1210" s="482"/>
      <c r="G1210" s="482"/>
      <c r="H1210" s="181" t="s">
        <v>462</v>
      </c>
      <c r="I1210" s="165"/>
    </row>
    <row r="1211" spans="2:9" ht="18" x14ac:dyDescent="0.35">
      <c r="B1211" s="481" t="s">
        <v>445</v>
      </c>
      <c r="C1211" s="482"/>
      <c r="D1211" s="482"/>
      <c r="E1211" s="482"/>
      <c r="F1211" s="482"/>
      <c r="G1211" s="482"/>
      <c r="H1211" s="181" t="s">
        <v>457</v>
      </c>
      <c r="I1211" s="163"/>
    </row>
    <row r="1212" spans="2:9" ht="18" x14ac:dyDescent="0.35">
      <c r="B1212" s="483" t="s">
        <v>446</v>
      </c>
      <c r="C1212" s="484"/>
      <c r="D1212" s="484"/>
      <c r="E1212" s="484"/>
      <c r="F1212" s="484"/>
      <c r="G1212" s="484"/>
      <c r="H1212" s="484"/>
      <c r="I1212" s="485"/>
    </row>
    <row r="1213" spans="2:9" ht="18" x14ac:dyDescent="0.35">
      <c r="B1213" s="483" t="s">
        <v>439</v>
      </c>
      <c r="C1213" s="484"/>
      <c r="D1213" s="484"/>
      <c r="E1213" s="484"/>
      <c r="F1213" s="484"/>
      <c r="G1213" s="484"/>
      <c r="H1213" s="484"/>
      <c r="I1213" s="486"/>
    </row>
    <row r="1214" spans="2:9" ht="18" x14ac:dyDescent="0.35">
      <c r="B1214" s="161" t="s">
        <v>447</v>
      </c>
      <c r="C1214" s="487" t="s">
        <v>503</v>
      </c>
      <c r="D1214" s="484"/>
      <c r="E1214" s="484"/>
      <c r="F1214" s="484"/>
      <c r="G1214" s="484"/>
      <c r="H1214" s="484"/>
      <c r="I1214" s="486"/>
    </row>
    <row r="1215" spans="2:9" ht="18" x14ac:dyDescent="0.35">
      <c r="B1215" s="2" t="s">
        <v>448</v>
      </c>
      <c r="C1215" s="488"/>
      <c r="D1215" s="489"/>
      <c r="E1215" s="489"/>
      <c r="F1215" s="489"/>
      <c r="G1215" s="489"/>
      <c r="H1215" s="489"/>
      <c r="I1215" s="490"/>
    </row>
    <row r="1216" spans="2:9" ht="18" x14ac:dyDescent="0.35">
      <c r="B1216" s="479" t="s">
        <v>449</v>
      </c>
      <c r="C1216" s="437"/>
      <c r="D1216" s="437"/>
      <c r="E1216" s="437"/>
      <c r="F1216" s="166"/>
      <c r="G1216" s="167"/>
      <c r="H1216" s="147" t="s">
        <v>450</v>
      </c>
      <c r="I1216" s="168"/>
    </row>
    <row r="1217" spans="2:10" ht="18" x14ac:dyDescent="0.35">
      <c r="B1217" s="148" t="s">
        <v>451</v>
      </c>
      <c r="C1217" s="147" t="s">
        <v>20</v>
      </c>
      <c r="D1217" s="147" t="s">
        <v>451</v>
      </c>
      <c r="E1217" s="147" t="s">
        <v>20</v>
      </c>
      <c r="F1217" s="169"/>
      <c r="G1217" s="437" t="s">
        <v>452</v>
      </c>
      <c r="H1217" s="437"/>
      <c r="I1217" s="170" t="s">
        <v>20</v>
      </c>
    </row>
    <row r="1218" spans="2:10" ht="18" x14ac:dyDescent="0.35">
      <c r="B1218" s="1" t="s">
        <v>453</v>
      </c>
      <c r="C1218" s="171" t="s">
        <v>454</v>
      </c>
      <c r="D1218" s="171" t="s">
        <v>455</v>
      </c>
      <c r="E1218" s="171" t="s">
        <v>456</v>
      </c>
      <c r="F1218" s="169"/>
      <c r="G1218" s="480">
        <v>3</v>
      </c>
      <c r="H1218" s="480"/>
      <c r="I1218" s="172" t="s">
        <v>457</v>
      </c>
    </row>
    <row r="1219" spans="2:10" ht="18" x14ac:dyDescent="0.35">
      <c r="B1219" s="1" t="s">
        <v>458</v>
      </c>
      <c r="C1219" s="171" t="s">
        <v>459</v>
      </c>
      <c r="D1219" s="171" t="s">
        <v>460</v>
      </c>
      <c r="E1219" s="171" t="s">
        <v>461</v>
      </c>
      <c r="F1219" s="169"/>
      <c r="G1219" s="480">
        <v>2</v>
      </c>
      <c r="H1219" s="480"/>
      <c r="I1219" s="172" t="s">
        <v>462</v>
      </c>
    </row>
    <row r="1220" spans="2:10" ht="18" x14ac:dyDescent="0.35">
      <c r="B1220" s="1" t="s">
        <v>463</v>
      </c>
      <c r="C1220" s="171" t="s">
        <v>464</v>
      </c>
      <c r="D1220" s="171" t="s">
        <v>465</v>
      </c>
      <c r="E1220" s="171" t="s">
        <v>466</v>
      </c>
      <c r="F1220" s="169"/>
      <c r="G1220" s="480">
        <v>1</v>
      </c>
      <c r="H1220" s="480"/>
      <c r="I1220" s="172" t="s">
        <v>467</v>
      </c>
    </row>
    <row r="1221" spans="2:10" ht="18" x14ac:dyDescent="0.35">
      <c r="B1221" s="1" t="s">
        <v>468</v>
      </c>
      <c r="C1221" s="171" t="s">
        <v>469</v>
      </c>
      <c r="D1221" s="171" t="s">
        <v>470</v>
      </c>
      <c r="E1221" s="171" t="s">
        <v>471</v>
      </c>
      <c r="F1221" s="173"/>
      <c r="G1221" s="471"/>
      <c r="H1221" s="472"/>
      <c r="I1221" s="174"/>
    </row>
    <row r="1222" spans="2:10" ht="45" customHeight="1" thickBot="1" x14ac:dyDescent="0.4">
      <c r="B1222" s="473" t="s">
        <v>486</v>
      </c>
      <c r="C1222" s="474"/>
      <c r="D1222" s="475" t="s">
        <v>33</v>
      </c>
      <c r="E1222" s="476"/>
      <c r="F1222" s="476"/>
      <c r="G1222" s="476"/>
      <c r="H1222" s="475" t="s">
        <v>17</v>
      </c>
      <c r="I1222" s="477"/>
    </row>
    <row r="1224" spans="2:10" ht="36.6" customHeight="1" x14ac:dyDescent="0.35"/>
    <row r="1225" spans="2:10" ht="18.600000000000001" thickBot="1" x14ac:dyDescent="0.4"/>
    <row r="1226" spans="2:10" ht="18" x14ac:dyDescent="0.35">
      <c r="B1226" s="520" t="s">
        <v>0</v>
      </c>
      <c r="C1226" s="521"/>
      <c r="D1226" s="521"/>
      <c r="E1226" s="521"/>
      <c r="F1226" s="521"/>
      <c r="G1226" s="521"/>
      <c r="H1226" s="521"/>
      <c r="I1226" s="522"/>
    </row>
    <row r="1227" spans="2:10" ht="18" x14ac:dyDescent="0.35">
      <c r="B1227" s="517" t="s">
        <v>1</v>
      </c>
      <c r="C1227" s="518"/>
      <c r="D1227" s="518"/>
      <c r="E1227" s="518"/>
      <c r="F1227" s="518"/>
      <c r="G1227" s="518"/>
      <c r="H1227" s="518"/>
      <c r="I1227" s="494"/>
    </row>
    <row r="1228" spans="2:10" ht="18" x14ac:dyDescent="0.35">
      <c r="B1228" s="517" t="s">
        <v>2</v>
      </c>
      <c r="C1228" s="518"/>
      <c r="D1228" s="518"/>
      <c r="E1228" s="518"/>
      <c r="F1228" s="518"/>
      <c r="G1228" s="518"/>
      <c r="H1228" s="518"/>
      <c r="I1228" s="494"/>
    </row>
    <row r="1229" spans="2:10" ht="18" x14ac:dyDescent="0.35">
      <c r="B1229" s="517" t="s">
        <v>24</v>
      </c>
      <c r="C1229" s="518"/>
      <c r="D1229" s="518"/>
      <c r="E1229" s="518"/>
      <c r="F1229" s="518"/>
      <c r="G1229" s="518"/>
      <c r="H1229" s="518"/>
      <c r="I1229" s="494"/>
    </row>
    <row r="1230" spans="2:10" ht="18" x14ac:dyDescent="0.35">
      <c r="B1230" s="517" t="s">
        <v>58</v>
      </c>
      <c r="C1230" s="518"/>
      <c r="D1230" s="518"/>
      <c r="E1230" s="518"/>
      <c r="F1230" s="518"/>
      <c r="G1230" s="518"/>
      <c r="H1230" s="518"/>
      <c r="I1230" s="494"/>
    </row>
    <row r="1231" spans="2:10" ht="18" x14ac:dyDescent="0.35">
      <c r="B1231" s="3" t="s">
        <v>3</v>
      </c>
      <c r="C1231" s="234"/>
      <c r="D1231" s="496" t="s">
        <v>399</v>
      </c>
      <c r="E1231" s="495"/>
      <c r="F1231" s="3"/>
      <c r="G1231" s="147"/>
      <c r="H1231" s="147"/>
      <c r="I1231" s="147"/>
    </row>
    <row r="1232" spans="2:10" ht="18" x14ac:dyDescent="0.35">
      <c r="B1232" s="3" t="s">
        <v>4</v>
      </c>
      <c r="C1232" s="234"/>
      <c r="D1232" s="496" t="s">
        <v>365</v>
      </c>
      <c r="E1232" s="495"/>
      <c r="F1232" s="3"/>
      <c r="G1232" s="156" t="s">
        <v>25</v>
      </c>
      <c r="H1232" s="156"/>
      <c r="I1232" s="478">
        <v>27</v>
      </c>
      <c r="J1232" s="478"/>
    </row>
    <row r="1233" spans="2:10" ht="18" x14ac:dyDescent="0.35">
      <c r="B1233" s="3" t="s">
        <v>5</v>
      </c>
      <c r="C1233" s="234"/>
      <c r="D1233" s="157" t="s">
        <v>366</v>
      </c>
      <c r="E1233" s="185"/>
      <c r="F1233" s="147"/>
      <c r="G1233" s="3"/>
      <c r="H1233" s="3"/>
      <c r="I1233" s="147"/>
      <c r="J1233" s="147"/>
    </row>
    <row r="1234" spans="2:10" ht="18" x14ac:dyDescent="0.35">
      <c r="B1234" s="3" t="s">
        <v>18</v>
      </c>
      <c r="C1234" s="3"/>
      <c r="D1234" s="157" t="s">
        <v>369</v>
      </c>
      <c r="E1234" s="185"/>
      <c r="F1234" s="3"/>
      <c r="G1234" s="3" t="s">
        <v>32</v>
      </c>
      <c r="H1234" s="3"/>
      <c r="I1234" s="156" t="s">
        <v>368</v>
      </c>
      <c r="J1234" s="147"/>
    </row>
    <row r="1235" spans="2:10" ht="18" x14ac:dyDescent="0.35">
      <c r="B1235" s="479" t="s">
        <v>6</v>
      </c>
      <c r="C1235" s="437"/>
      <c r="D1235" s="437"/>
      <c r="E1235" s="437"/>
      <c r="F1235" s="437"/>
      <c r="G1235" s="437"/>
      <c r="H1235" s="437"/>
      <c r="I1235" s="519"/>
    </row>
    <row r="1236" spans="2:10" ht="18" x14ac:dyDescent="0.35">
      <c r="B1236" s="483" t="s">
        <v>7</v>
      </c>
      <c r="C1236" s="484"/>
      <c r="D1236" s="484"/>
      <c r="E1236" s="484"/>
      <c r="F1236" s="484"/>
      <c r="G1236" s="484"/>
      <c r="H1236" s="484"/>
      <c r="I1236" s="486"/>
    </row>
    <row r="1237" spans="2:10" x14ac:dyDescent="0.3">
      <c r="B1237" s="506" t="s">
        <v>8</v>
      </c>
      <c r="C1237" s="507" t="s">
        <v>9</v>
      </c>
      <c r="D1237" s="508" t="s">
        <v>28</v>
      </c>
      <c r="E1237" s="508" t="s">
        <v>27</v>
      </c>
      <c r="F1237" s="508" t="s">
        <v>29</v>
      </c>
      <c r="G1237" s="511" t="s">
        <v>30</v>
      </c>
      <c r="H1237" s="508" t="s">
        <v>31</v>
      </c>
      <c r="I1237" s="514" t="s">
        <v>20</v>
      </c>
    </row>
    <row r="1238" spans="2:10" x14ac:dyDescent="0.3">
      <c r="B1238" s="506"/>
      <c r="C1238" s="507"/>
      <c r="D1238" s="509"/>
      <c r="E1238" s="509"/>
      <c r="F1238" s="509"/>
      <c r="G1238" s="512"/>
      <c r="H1238" s="509"/>
      <c r="I1238" s="515"/>
    </row>
    <row r="1239" spans="2:10" x14ac:dyDescent="0.3">
      <c r="B1239" s="506"/>
      <c r="C1239" s="507"/>
      <c r="D1239" s="510"/>
      <c r="E1239" s="510"/>
      <c r="F1239" s="510"/>
      <c r="G1239" s="513"/>
      <c r="H1239" s="510"/>
      <c r="I1239" s="516"/>
    </row>
    <row r="1240" spans="2:10" ht="18" x14ac:dyDescent="0.35">
      <c r="B1240" s="148">
        <v>1</v>
      </c>
      <c r="C1240" s="156" t="s">
        <v>11</v>
      </c>
      <c r="D1240" s="227">
        <v>2</v>
      </c>
      <c r="E1240" s="171">
        <v>3.5</v>
      </c>
      <c r="F1240" s="171">
        <v>3.5</v>
      </c>
      <c r="G1240" s="227">
        <v>35.5</v>
      </c>
      <c r="H1240" s="145">
        <f>SUM(D1240:G1240)</f>
        <v>44.5</v>
      </c>
      <c r="I1240" s="144" t="str">
        <f>IF(H1240&gt;=91,"A1",IF(H1240&gt;=81,"A2",IF(H1240&gt;=71,"B1",IF(H1240&gt;=61,"B2",IF(H1240&gt;=51,"C1",IF(H1240&gt;=41,"C2",IF(H1240&gt;=33,"D","E")))))))</f>
        <v>C2</v>
      </c>
    </row>
    <row r="1241" spans="2:10" ht="18" x14ac:dyDescent="0.35">
      <c r="B1241" s="148">
        <v>2</v>
      </c>
      <c r="C1241" s="156" t="s">
        <v>12</v>
      </c>
      <c r="D1241" s="184">
        <v>4.75</v>
      </c>
      <c r="E1241" s="171">
        <v>3</v>
      </c>
      <c r="F1241" s="171">
        <v>3</v>
      </c>
      <c r="G1241" s="171">
        <v>30</v>
      </c>
      <c r="H1241" s="145">
        <f t="shared" ref="H1241:H1244" si="65">SUM(D1241:G1241)</f>
        <v>40.75</v>
      </c>
      <c r="I1241" s="144" t="str">
        <f t="shared" ref="I1241:I1244" si="66">IF(H1241&gt;=91,"A1",IF(H1241&gt;=81,"A2",IF(H1241&gt;=71,"B1",IF(H1241&gt;=61,"B2",IF(H1241&gt;=51,"C1",IF(H1241&gt;=41,"C2",IF(H1241&gt;=33,"D","E")))))))</f>
        <v>D</v>
      </c>
    </row>
    <row r="1242" spans="2:10" ht="18" x14ac:dyDescent="0.35">
      <c r="B1242" s="148">
        <v>3</v>
      </c>
      <c r="C1242" s="156" t="s">
        <v>13</v>
      </c>
      <c r="D1242" s="171">
        <v>1.5</v>
      </c>
      <c r="E1242" s="171">
        <v>2.5</v>
      </c>
      <c r="F1242" s="171">
        <v>2.5</v>
      </c>
      <c r="G1242" s="171">
        <v>28</v>
      </c>
      <c r="H1242" s="145">
        <f t="shared" si="65"/>
        <v>34.5</v>
      </c>
      <c r="I1242" s="144" t="str">
        <f t="shared" si="66"/>
        <v>D</v>
      </c>
    </row>
    <row r="1243" spans="2:10" ht="18" x14ac:dyDescent="0.35">
      <c r="B1243" s="148">
        <v>4</v>
      </c>
      <c r="C1243" s="156" t="s">
        <v>23</v>
      </c>
      <c r="D1243" s="171">
        <v>3</v>
      </c>
      <c r="E1243" s="171">
        <v>2</v>
      </c>
      <c r="F1243" s="171">
        <v>2</v>
      </c>
      <c r="G1243" s="171">
        <v>13</v>
      </c>
      <c r="H1243" s="145">
        <f t="shared" si="65"/>
        <v>20</v>
      </c>
      <c r="I1243" s="144" t="str">
        <f t="shared" si="66"/>
        <v>E</v>
      </c>
    </row>
    <row r="1244" spans="2:10" ht="18" x14ac:dyDescent="0.35">
      <c r="B1244" s="148">
        <v>5</v>
      </c>
      <c r="C1244" s="156" t="s">
        <v>26</v>
      </c>
      <c r="D1244" s="171">
        <v>4.75</v>
      </c>
      <c r="E1244" s="171">
        <v>2</v>
      </c>
      <c r="F1244" s="171">
        <v>2</v>
      </c>
      <c r="G1244" s="171">
        <v>24</v>
      </c>
      <c r="H1244" s="145">
        <f t="shared" si="65"/>
        <v>32.75</v>
      </c>
      <c r="I1244" s="144" t="str">
        <f t="shared" si="66"/>
        <v>E</v>
      </c>
    </row>
    <row r="1245" spans="2:10" ht="18" x14ac:dyDescent="0.35">
      <c r="B1245" s="148">
        <v>6</v>
      </c>
      <c r="C1245" s="178" t="s">
        <v>490</v>
      </c>
      <c r="D1245" s="171"/>
      <c r="E1245" s="171"/>
      <c r="F1245" s="171"/>
      <c r="G1245" s="171">
        <v>19.5</v>
      </c>
      <c r="H1245" s="145">
        <v>19.5</v>
      </c>
      <c r="I1245" s="144"/>
    </row>
    <row r="1246" spans="2:10" ht="18" x14ac:dyDescent="0.35">
      <c r="B1246" s="148">
        <v>7</v>
      </c>
      <c r="C1246" s="156" t="s">
        <v>21</v>
      </c>
      <c r="D1246" s="13"/>
      <c r="E1246" s="13"/>
      <c r="F1246" s="13"/>
      <c r="G1246" s="238">
        <v>5.5</v>
      </c>
      <c r="H1246" s="145"/>
      <c r="I1246" s="144"/>
    </row>
    <row r="1247" spans="2:10" ht="18" x14ac:dyDescent="0.35">
      <c r="B1247" s="148">
        <v>8</v>
      </c>
      <c r="C1247" s="156" t="s">
        <v>22</v>
      </c>
      <c r="D1247" s="14"/>
      <c r="E1247" s="14"/>
      <c r="F1247" s="14"/>
      <c r="G1247" s="237">
        <v>17</v>
      </c>
      <c r="H1247" s="145"/>
      <c r="I1247" s="144"/>
    </row>
    <row r="1248" spans="2:10" ht="18" x14ac:dyDescent="0.35">
      <c r="B1248" s="148">
        <v>9</v>
      </c>
      <c r="C1248" s="156" t="s">
        <v>34</v>
      </c>
      <c r="D1248" s="14"/>
      <c r="E1248" s="14"/>
      <c r="F1248" s="14"/>
      <c r="G1248" s="238">
        <v>22</v>
      </c>
      <c r="H1248" s="145"/>
      <c r="I1248" s="144"/>
    </row>
    <row r="1249" spans="2:9" ht="18" x14ac:dyDescent="0.35">
      <c r="B1249" s="2" t="s">
        <v>10</v>
      </c>
      <c r="C1249" s="3"/>
      <c r="D1249" s="5"/>
      <c r="E1249" s="5"/>
      <c r="F1249" s="5"/>
      <c r="G1249" s="16"/>
      <c r="H1249" s="145">
        <f>SUM(H1240:H1245)</f>
        <v>192</v>
      </c>
      <c r="I1249" s="146"/>
    </row>
    <row r="1250" spans="2:9" ht="18" x14ac:dyDescent="0.35">
      <c r="B1250" s="2" t="s">
        <v>15</v>
      </c>
      <c r="C1250" s="3"/>
      <c r="D1250" s="5"/>
      <c r="E1250" s="5"/>
      <c r="F1250" s="5"/>
      <c r="G1250" s="16"/>
      <c r="H1250" s="183">
        <f>H1249/5.5</f>
        <v>34.909090909090907</v>
      </c>
      <c r="I1250" s="146" t="str">
        <f t="shared" ref="I1250" si="67">IF(H1250&gt;=91,"A1",IF(H1250&gt;=81,"A2",IF(H1250&gt;=71,"B1",IF(H1250&gt;=61,"B2",IF(H1250&gt;=51,"C1",IF(H1250&gt;=41,"C2",IF(H1250&gt;=33,"D","E")))))))</f>
        <v>D</v>
      </c>
    </row>
    <row r="1251" spans="2:9" ht="24.6" customHeight="1" x14ac:dyDescent="0.35">
      <c r="B1251" s="497" t="s">
        <v>59</v>
      </c>
      <c r="C1251" s="498"/>
      <c r="D1251" s="498"/>
      <c r="E1251" s="498"/>
      <c r="F1251" s="498"/>
      <c r="G1251" s="498"/>
      <c r="H1251" s="498"/>
      <c r="I1251" s="499"/>
    </row>
    <row r="1252" spans="2:9" ht="18" x14ac:dyDescent="0.35">
      <c r="B1252" s="500" t="s">
        <v>437</v>
      </c>
      <c r="C1252" s="501"/>
      <c r="D1252" s="501"/>
      <c r="E1252" s="501"/>
      <c r="F1252" s="501"/>
      <c r="G1252" s="501"/>
      <c r="H1252" s="501"/>
      <c r="I1252" s="502"/>
    </row>
    <row r="1253" spans="2:9" ht="18" x14ac:dyDescent="0.35">
      <c r="B1253" s="483" t="s">
        <v>438</v>
      </c>
      <c r="C1253" s="484"/>
      <c r="D1253" s="484"/>
      <c r="E1253" s="484"/>
      <c r="F1253" s="484"/>
      <c r="G1253" s="484"/>
      <c r="H1253" s="484"/>
      <c r="I1253" s="486"/>
    </row>
    <row r="1254" spans="2:9" ht="18" x14ac:dyDescent="0.35">
      <c r="B1254" s="483" t="s">
        <v>439</v>
      </c>
      <c r="C1254" s="484"/>
      <c r="D1254" s="484"/>
      <c r="E1254" s="503"/>
      <c r="F1254" s="484"/>
      <c r="G1254" s="504"/>
      <c r="H1254" s="487" t="s">
        <v>440</v>
      </c>
      <c r="I1254" s="505"/>
    </row>
    <row r="1255" spans="2:9" ht="18" x14ac:dyDescent="0.35">
      <c r="B1255" s="161" t="s">
        <v>441</v>
      </c>
      <c r="C1255" s="156"/>
      <c r="D1255" s="157"/>
      <c r="E1255" s="162"/>
      <c r="F1255" s="162"/>
      <c r="G1255" s="163"/>
      <c r="H1255" s="182"/>
      <c r="I1255" s="163"/>
    </row>
    <row r="1256" spans="2:9" ht="18" x14ac:dyDescent="0.35">
      <c r="B1256" s="483" t="s">
        <v>442</v>
      </c>
      <c r="C1256" s="484"/>
      <c r="D1256" s="484"/>
      <c r="E1256" s="491"/>
      <c r="F1256" s="484"/>
      <c r="G1256" s="492"/>
      <c r="H1256" s="160" t="s">
        <v>462</v>
      </c>
      <c r="I1256" s="164"/>
    </row>
    <row r="1257" spans="2:9" ht="18" x14ac:dyDescent="0.35">
      <c r="B1257" s="483" t="s">
        <v>439</v>
      </c>
      <c r="C1257" s="484"/>
      <c r="D1257" s="484"/>
      <c r="E1257" s="484"/>
      <c r="F1257" s="484"/>
      <c r="G1257" s="493"/>
      <c r="H1257" s="487" t="s">
        <v>440</v>
      </c>
      <c r="I1257" s="494"/>
    </row>
    <row r="1258" spans="2:9" ht="18" x14ac:dyDescent="0.35">
      <c r="B1258" s="481" t="s">
        <v>443</v>
      </c>
      <c r="C1258" s="482"/>
      <c r="D1258" s="482"/>
      <c r="E1258" s="482"/>
      <c r="F1258" s="482"/>
      <c r="G1258" s="495"/>
      <c r="H1258" s="160" t="s">
        <v>457</v>
      </c>
      <c r="I1258" s="159"/>
    </row>
    <row r="1259" spans="2:9" ht="18" x14ac:dyDescent="0.35">
      <c r="B1259" s="481" t="s">
        <v>444</v>
      </c>
      <c r="C1259" s="482"/>
      <c r="D1259" s="482"/>
      <c r="E1259" s="482"/>
      <c r="F1259" s="482"/>
      <c r="G1259" s="482"/>
      <c r="H1259" s="181" t="s">
        <v>462</v>
      </c>
      <c r="I1259" s="165"/>
    </row>
    <row r="1260" spans="2:9" ht="18" x14ac:dyDescent="0.35">
      <c r="B1260" s="481" t="s">
        <v>445</v>
      </c>
      <c r="C1260" s="482"/>
      <c r="D1260" s="482"/>
      <c r="E1260" s="482"/>
      <c r="F1260" s="482"/>
      <c r="G1260" s="482"/>
      <c r="H1260" s="181" t="s">
        <v>462</v>
      </c>
      <c r="I1260" s="163"/>
    </row>
    <row r="1261" spans="2:9" ht="18" x14ac:dyDescent="0.35">
      <c r="B1261" s="483" t="s">
        <v>446</v>
      </c>
      <c r="C1261" s="484"/>
      <c r="D1261" s="484"/>
      <c r="E1261" s="484"/>
      <c r="F1261" s="484"/>
      <c r="G1261" s="484"/>
      <c r="H1261" s="484"/>
      <c r="I1261" s="485"/>
    </row>
    <row r="1262" spans="2:9" ht="18" x14ac:dyDescent="0.35">
      <c r="B1262" s="483" t="s">
        <v>439</v>
      </c>
      <c r="C1262" s="484"/>
      <c r="D1262" s="484"/>
      <c r="E1262" s="484"/>
      <c r="F1262" s="484"/>
      <c r="G1262" s="484"/>
      <c r="H1262" s="484"/>
      <c r="I1262" s="486"/>
    </row>
    <row r="1263" spans="2:9" ht="18" x14ac:dyDescent="0.35">
      <c r="B1263" s="161" t="s">
        <v>447</v>
      </c>
      <c r="C1263" s="487" t="s">
        <v>501</v>
      </c>
      <c r="D1263" s="484"/>
      <c r="E1263" s="484"/>
      <c r="F1263" s="484"/>
      <c r="G1263" s="484"/>
      <c r="H1263" s="484"/>
      <c r="I1263" s="486"/>
    </row>
    <row r="1264" spans="2:9" ht="18" x14ac:dyDescent="0.35">
      <c r="B1264" s="2" t="s">
        <v>448</v>
      </c>
      <c r="C1264" s="488"/>
      <c r="D1264" s="489"/>
      <c r="E1264" s="489"/>
      <c r="F1264" s="489"/>
      <c r="G1264" s="489"/>
      <c r="H1264" s="489"/>
      <c r="I1264" s="490"/>
    </row>
    <row r="1265" spans="2:9" ht="18" x14ac:dyDescent="0.35">
      <c r="B1265" s="479" t="s">
        <v>449</v>
      </c>
      <c r="C1265" s="437"/>
      <c r="D1265" s="437"/>
      <c r="E1265" s="437"/>
      <c r="F1265" s="166"/>
      <c r="G1265" s="167"/>
      <c r="H1265" s="147" t="s">
        <v>450</v>
      </c>
      <c r="I1265" s="168"/>
    </row>
    <row r="1266" spans="2:9" ht="18" x14ac:dyDescent="0.35">
      <c r="B1266" s="148" t="s">
        <v>451</v>
      </c>
      <c r="C1266" s="147" t="s">
        <v>20</v>
      </c>
      <c r="D1266" s="147" t="s">
        <v>451</v>
      </c>
      <c r="E1266" s="147" t="s">
        <v>20</v>
      </c>
      <c r="F1266" s="169"/>
      <c r="G1266" s="437" t="s">
        <v>452</v>
      </c>
      <c r="H1266" s="437"/>
      <c r="I1266" s="170" t="s">
        <v>20</v>
      </c>
    </row>
    <row r="1267" spans="2:9" ht="18" x14ac:dyDescent="0.35">
      <c r="B1267" s="1" t="s">
        <v>453</v>
      </c>
      <c r="C1267" s="171" t="s">
        <v>454</v>
      </c>
      <c r="D1267" s="171" t="s">
        <v>455</v>
      </c>
      <c r="E1267" s="171" t="s">
        <v>456</v>
      </c>
      <c r="F1267" s="169"/>
      <c r="G1267" s="480">
        <v>3</v>
      </c>
      <c r="H1267" s="480"/>
      <c r="I1267" s="172" t="s">
        <v>457</v>
      </c>
    </row>
    <row r="1268" spans="2:9" ht="18" x14ac:dyDescent="0.35">
      <c r="B1268" s="1" t="s">
        <v>458</v>
      </c>
      <c r="C1268" s="171" t="s">
        <v>459</v>
      </c>
      <c r="D1268" s="171" t="s">
        <v>460</v>
      </c>
      <c r="E1268" s="171" t="s">
        <v>461</v>
      </c>
      <c r="F1268" s="169"/>
      <c r="G1268" s="480">
        <v>2</v>
      </c>
      <c r="H1268" s="480"/>
      <c r="I1268" s="172" t="s">
        <v>462</v>
      </c>
    </row>
    <row r="1269" spans="2:9" ht="18" x14ac:dyDescent="0.35">
      <c r="B1269" s="1" t="s">
        <v>463</v>
      </c>
      <c r="C1269" s="171" t="s">
        <v>464</v>
      </c>
      <c r="D1269" s="171" t="s">
        <v>465</v>
      </c>
      <c r="E1269" s="171" t="s">
        <v>466</v>
      </c>
      <c r="F1269" s="169"/>
      <c r="G1269" s="480">
        <v>1</v>
      </c>
      <c r="H1269" s="480"/>
      <c r="I1269" s="172" t="s">
        <v>467</v>
      </c>
    </row>
    <row r="1270" spans="2:9" ht="18" x14ac:dyDescent="0.35">
      <c r="B1270" s="1" t="s">
        <v>468</v>
      </c>
      <c r="C1270" s="171" t="s">
        <v>469</v>
      </c>
      <c r="D1270" s="171" t="s">
        <v>470</v>
      </c>
      <c r="E1270" s="171" t="s">
        <v>471</v>
      </c>
      <c r="F1270" s="173"/>
      <c r="G1270" s="471"/>
      <c r="H1270" s="472"/>
      <c r="I1270" s="174"/>
    </row>
    <row r="1271" spans="2:9" ht="39" customHeight="1" thickBot="1" x14ac:dyDescent="0.4">
      <c r="B1271" s="473" t="s">
        <v>486</v>
      </c>
      <c r="C1271" s="474"/>
      <c r="D1271" s="475" t="s">
        <v>33</v>
      </c>
      <c r="E1271" s="476"/>
      <c r="F1271" s="476"/>
      <c r="G1271" s="476"/>
      <c r="H1271" s="475" t="s">
        <v>17</v>
      </c>
      <c r="I1271" s="477"/>
    </row>
    <row r="1274" spans="2:9" ht="18.600000000000001" thickBot="1" x14ac:dyDescent="0.4"/>
    <row r="1275" spans="2:9" ht="18" x14ac:dyDescent="0.35">
      <c r="B1275" s="520" t="s">
        <v>0</v>
      </c>
      <c r="C1275" s="521"/>
      <c r="D1275" s="521"/>
      <c r="E1275" s="521"/>
      <c r="F1275" s="521"/>
      <c r="G1275" s="521"/>
      <c r="H1275" s="521"/>
      <c r="I1275" s="522"/>
    </row>
    <row r="1276" spans="2:9" ht="18" x14ac:dyDescent="0.35">
      <c r="B1276" s="517" t="s">
        <v>1</v>
      </c>
      <c r="C1276" s="518"/>
      <c r="D1276" s="518"/>
      <c r="E1276" s="518"/>
      <c r="F1276" s="518"/>
      <c r="G1276" s="518"/>
      <c r="H1276" s="518"/>
      <c r="I1276" s="494"/>
    </row>
    <row r="1277" spans="2:9" ht="18" x14ac:dyDescent="0.35">
      <c r="B1277" s="517" t="s">
        <v>2</v>
      </c>
      <c r="C1277" s="518"/>
      <c r="D1277" s="518"/>
      <c r="E1277" s="518"/>
      <c r="F1277" s="518"/>
      <c r="G1277" s="518"/>
      <c r="H1277" s="518"/>
      <c r="I1277" s="494"/>
    </row>
    <row r="1278" spans="2:9" ht="18" x14ac:dyDescent="0.35">
      <c r="B1278" s="517" t="s">
        <v>24</v>
      </c>
      <c r="C1278" s="518"/>
      <c r="D1278" s="518"/>
      <c r="E1278" s="518"/>
      <c r="F1278" s="518"/>
      <c r="G1278" s="518"/>
      <c r="H1278" s="518"/>
      <c r="I1278" s="494"/>
    </row>
    <row r="1279" spans="2:9" ht="18" x14ac:dyDescent="0.35">
      <c r="B1279" s="517" t="s">
        <v>58</v>
      </c>
      <c r="C1279" s="518"/>
      <c r="D1279" s="518"/>
      <c r="E1279" s="518"/>
      <c r="F1279" s="518"/>
      <c r="G1279" s="518"/>
      <c r="H1279" s="518"/>
      <c r="I1279" s="494"/>
    </row>
    <row r="1280" spans="2:9" ht="18" x14ac:dyDescent="0.35">
      <c r="B1280" s="3" t="s">
        <v>3</v>
      </c>
      <c r="C1280" s="234"/>
      <c r="D1280" s="496" t="s">
        <v>399</v>
      </c>
      <c r="E1280" s="495"/>
      <c r="F1280" s="3"/>
      <c r="G1280" s="147"/>
      <c r="H1280" s="147"/>
      <c r="I1280" s="147"/>
    </row>
    <row r="1281" spans="2:10" ht="18" x14ac:dyDescent="0.35">
      <c r="B1281" s="3" t="s">
        <v>4</v>
      </c>
      <c r="C1281" s="234"/>
      <c r="D1281" s="496" t="s">
        <v>374</v>
      </c>
      <c r="E1281" s="495"/>
      <c r="F1281" s="3"/>
      <c r="G1281" s="156" t="s">
        <v>25</v>
      </c>
      <c r="H1281" s="156"/>
      <c r="I1281" s="478">
        <v>28</v>
      </c>
      <c r="J1281" s="478"/>
    </row>
    <row r="1282" spans="2:10" ht="18" x14ac:dyDescent="0.35">
      <c r="B1282" s="3" t="s">
        <v>5</v>
      </c>
      <c r="C1282" s="234"/>
      <c r="D1282" s="157" t="s">
        <v>375</v>
      </c>
      <c r="E1282" s="185"/>
      <c r="F1282" s="147"/>
      <c r="G1282" s="3"/>
      <c r="H1282" s="3"/>
      <c r="I1282" s="147"/>
      <c r="J1282" s="147"/>
    </row>
    <row r="1283" spans="2:10" ht="18" x14ac:dyDescent="0.35">
      <c r="B1283" s="3" t="s">
        <v>18</v>
      </c>
      <c r="C1283" s="3"/>
      <c r="D1283" s="157" t="s">
        <v>378</v>
      </c>
      <c r="E1283" s="185"/>
      <c r="F1283" s="3"/>
      <c r="G1283" s="3" t="s">
        <v>32</v>
      </c>
      <c r="H1283" s="3"/>
      <c r="I1283" s="156" t="s">
        <v>377</v>
      </c>
      <c r="J1283" s="147"/>
    </row>
    <row r="1284" spans="2:10" ht="18" x14ac:dyDescent="0.35">
      <c r="B1284" s="479" t="s">
        <v>6</v>
      </c>
      <c r="C1284" s="437"/>
      <c r="D1284" s="437"/>
      <c r="E1284" s="437"/>
      <c r="F1284" s="437"/>
      <c r="G1284" s="437"/>
      <c r="H1284" s="437"/>
      <c r="I1284" s="519"/>
    </row>
    <row r="1285" spans="2:10" ht="18" x14ac:dyDescent="0.35">
      <c r="B1285" s="483" t="s">
        <v>7</v>
      </c>
      <c r="C1285" s="484"/>
      <c r="D1285" s="484"/>
      <c r="E1285" s="484"/>
      <c r="F1285" s="484"/>
      <c r="G1285" s="484"/>
      <c r="H1285" s="484"/>
      <c r="I1285" s="486"/>
    </row>
    <row r="1286" spans="2:10" x14ac:dyDescent="0.3">
      <c r="B1286" s="506" t="s">
        <v>8</v>
      </c>
      <c r="C1286" s="507" t="s">
        <v>9</v>
      </c>
      <c r="D1286" s="508" t="s">
        <v>28</v>
      </c>
      <c r="E1286" s="508" t="s">
        <v>27</v>
      </c>
      <c r="F1286" s="508" t="s">
        <v>29</v>
      </c>
      <c r="G1286" s="511" t="s">
        <v>30</v>
      </c>
      <c r="H1286" s="508" t="s">
        <v>31</v>
      </c>
      <c r="I1286" s="514" t="s">
        <v>20</v>
      </c>
    </row>
    <row r="1287" spans="2:10" x14ac:dyDescent="0.3">
      <c r="B1287" s="506"/>
      <c r="C1287" s="507"/>
      <c r="D1287" s="509"/>
      <c r="E1287" s="509"/>
      <c r="F1287" s="509"/>
      <c r="G1287" s="512"/>
      <c r="H1287" s="509"/>
      <c r="I1287" s="515"/>
    </row>
    <row r="1288" spans="2:10" x14ac:dyDescent="0.3">
      <c r="B1288" s="506"/>
      <c r="C1288" s="507"/>
      <c r="D1288" s="510"/>
      <c r="E1288" s="510"/>
      <c r="F1288" s="510"/>
      <c r="G1288" s="513"/>
      <c r="H1288" s="510"/>
      <c r="I1288" s="516"/>
    </row>
    <row r="1289" spans="2:10" ht="18" x14ac:dyDescent="0.35">
      <c r="B1289" s="148">
        <v>1</v>
      </c>
      <c r="C1289" s="156" t="s">
        <v>11</v>
      </c>
      <c r="D1289" s="227">
        <v>7.25</v>
      </c>
      <c r="E1289" s="171">
        <v>5</v>
      </c>
      <c r="F1289" s="171">
        <v>5</v>
      </c>
      <c r="G1289" s="227">
        <v>66</v>
      </c>
      <c r="H1289" s="145">
        <f>SUM(D1289:G1289)</f>
        <v>83.25</v>
      </c>
      <c r="I1289" s="144" t="str">
        <f>IF(H1289&gt;=91,"A1",IF(H1289&gt;=81,"A2",IF(H1289&gt;=71,"B1",IF(H1289&gt;=61,"B2",IF(H1289&gt;=51,"C1",IF(H1289&gt;=41,"C2",IF(H1289&gt;=33,"D","E")))))))</f>
        <v>A2</v>
      </c>
    </row>
    <row r="1290" spans="2:10" ht="18" x14ac:dyDescent="0.35">
      <c r="B1290" s="148">
        <v>2</v>
      </c>
      <c r="C1290" s="156" t="s">
        <v>12</v>
      </c>
      <c r="D1290" s="184">
        <v>8</v>
      </c>
      <c r="E1290" s="171">
        <v>5</v>
      </c>
      <c r="F1290" s="171">
        <v>5</v>
      </c>
      <c r="G1290" s="171">
        <v>55.5</v>
      </c>
      <c r="H1290" s="145">
        <f t="shared" ref="H1290:H1292" si="68">SUM(D1290:G1290)</f>
        <v>73.5</v>
      </c>
      <c r="I1290" s="144" t="str">
        <f t="shared" ref="I1290:I1293" si="69">IF(H1290&gt;=91,"A1",IF(H1290&gt;=81,"A2",IF(H1290&gt;=71,"B1",IF(H1290&gt;=61,"B2",IF(H1290&gt;=51,"C1",IF(H1290&gt;=41,"C2",IF(H1290&gt;=33,"D","E")))))))</f>
        <v>B1</v>
      </c>
    </row>
    <row r="1291" spans="2:10" ht="18" x14ac:dyDescent="0.35">
      <c r="B1291" s="148">
        <v>3</v>
      </c>
      <c r="C1291" s="156" t="s">
        <v>13</v>
      </c>
      <c r="D1291" s="171">
        <v>8</v>
      </c>
      <c r="E1291" s="171">
        <v>4.5</v>
      </c>
      <c r="F1291" s="171">
        <v>4.5</v>
      </c>
      <c r="G1291" s="171">
        <v>58.5</v>
      </c>
      <c r="H1291" s="145">
        <f t="shared" si="68"/>
        <v>75.5</v>
      </c>
      <c r="I1291" s="144" t="str">
        <f t="shared" si="69"/>
        <v>B1</v>
      </c>
    </row>
    <row r="1292" spans="2:10" ht="18" x14ac:dyDescent="0.35">
      <c r="B1292" s="148">
        <v>4</v>
      </c>
      <c r="C1292" s="156" t="s">
        <v>23</v>
      </c>
      <c r="D1292" s="171">
        <v>4.5</v>
      </c>
      <c r="E1292" s="171">
        <v>4</v>
      </c>
      <c r="F1292" s="171">
        <v>4</v>
      </c>
      <c r="G1292" s="171">
        <v>41</v>
      </c>
      <c r="H1292" s="145">
        <f t="shared" si="68"/>
        <v>53.5</v>
      </c>
      <c r="I1292" s="144" t="str">
        <f t="shared" si="69"/>
        <v>C1</v>
      </c>
    </row>
    <row r="1293" spans="2:10" ht="18" x14ac:dyDescent="0.35">
      <c r="B1293" s="148">
        <v>5</v>
      </c>
      <c r="C1293" s="156" t="s">
        <v>26</v>
      </c>
      <c r="D1293" s="171">
        <v>8.25</v>
      </c>
      <c r="E1293" s="171">
        <v>4</v>
      </c>
      <c r="F1293" s="171">
        <v>4</v>
      </c>
      <c r="G1293" s="171">
        <v>48</v>
      </c>
      <c r="H1293" s="145">
        <v>64.25</v>
      </c>
      <c r="I1293" s="144" t="str">
        <f t="shared" si="69"/>
        <v>B2</v>
      </c>
    </row>
    <row r="1294" spans="2:10" ht="18" x14ac:dyDescent="0.35">
      <c r="B1294" s="148">
        <v>6</v>
      </c>
      <c r="C1294" s="178" t="s">
        <v>490</v>
      </c>
      <c r="D1294" s="171"/>
      <c r="E1294" s="171"/>
      <c r="F1294" s="171"/>
      <c r="G1294" s="171">
        <v>47</v>
      </c>
      <c r="H1294" s="145">
        <v>47</v>
      </c>
      <c r="I1294" s="144"/>
    </row>
    <row r="1295" spans="2:10" ht="18" x14ac:dyDescent="0.35">
      <c r="B1295" s="148">
        <v>7</v>
      </c>
      <c r="C1295" s="156" t="s">
        <v>21</v>
      </c>
      <c r="D1295" s="13"/>
      <c r="E1295" s="13"/>
      <c r="F1295" s="13"/>
      <c r="G1295" s="238">
        <v>9</v>
      </c>
      <c r="H1295" s="145"/>
      <c r="I1295" s="144"/>
    </row>
    <row r="1296" spans="2:10" ht="18" x14ac:dyDescent="0.35">
      <c r="B1296" s="148">
        <v>8</v>
      </c>
      <c r="C1296" s="156" t="s">
        <v>22</v>
      </c>
      <c r="D1296" s="14"/>
      <c r="E1296" s="14"/>
      <c r="F1296" s="14"/>
      <c r="G1296" s="237">
        <v>27</v>
      </c>
      <c r="H1296" s="145"/>
      <c r="I1296" s="144"/>
    </row>
    <row r="1297" spans="2:9" ht="18" x14ac:dyDescent="0.35">
      <c r="B1297" s="148">
        <v>9</v>
      </c>
      <c r="C1297" s="156" t="s">
        <v>34</v>
      </c>
      <c r="D1297" s="14"/>
      <c r="E1297" s="14"/>
      <c r="F1297" s="14"/>
      <c r="G1297" s="238">
        <v>44.5</v>
      </c>
      <c r="H1297" s="145"/>
      <c r="I1297" s="144"/>
    </row>
    <row r="1298" spans="2:9" ht="18" x14ac:dyDescent="0.35">
      <c r="B1298" s="2" t="s">
        <v>10</v>
      </c>
      <c r="C1298" s="3"/>
      <c r="D1298" s="5"/>
      <c r="E1298" s="5"/>
      <c r="F1298" s="5"/>
      <c r="G1298" s="16"/>
      <c r="H1298" s="145">
        <f>SUM(H1289:H1294)</f>
        <v>397</v>
      </c>
      <c r="I1298" s="146"/>
    </row>
    <row r="1299" spans="2:9" ht="18" x14ac:dyDescent="0.35">
      <c r="B1299" s="2" t="s">
        <v>15</v>
      </c>
      <c r="C1299" s="3"/>
      <c r="D1299" s="5"/>
      <c r="E1299" s="5"/>
      <c r="F1299" s="5"/>
      <c r="G1299" s="16"/>
      <c r="H1299" s="183">
        <f>H1298/5.5</f>
        <v>72.181818181818187</v>
      </c>
      <c r="I1299" s="146" t="str">
        <f t="shared" ref="I1299" si="70">IF(H1299&gt;=91,"A1",IF(H1299&gt;=81,"A2",IF(H1299&gt;=71,"B1",IF(H1299&gt;=61,"B2",IF(H1299&gt;=51,"C1",IF(H1299&gt;=41,"C2",IF(H1299&gt;=33,"D","E")))))))</f>
        <v>B1</v>
      </c>
    </row>
    <row r="1300" spans="2:9" ht="22.9" customHeight="1" x14ac:dyDescent="0.35">
      <c r="B1300" s="497" t="s">
        <v>59</v>
      </c>
      <c r="C1300" s="498"/>
      <c r="D1300" s="498"/>
      <c r="E1300" s="498"/>
      <c r="F1300" s="498"/>
      <c r="G1300" s="498"/>
      <c r="H1300" s="498"/>
      <c r="I1300" s="499"/>
    </row>
    <row r="1301" spans="2:9" ht="18" x14ac:dyDescent="0.35">
      <c r="B1301" s="500" t="s">
        <v>437</v>
      </c>
      <c r="C1301" s="501"/>
      <c r="D1301" s="501"/>
      <c r="E1301" s="501"/>
      <c r="F1301" s="501"/>
      <c r="G1301" s="501"/>
      <c r="H1301" s="501"/>
      <c r="I1301" s="502"/>
    </row>
    <row r="1302" spans="2:9" ht="18" x14ac:dyDescent="0.35">
      <c r="B1302" s="483" t="s">
        <v>438</v>
      </c>
      <c r="C1302" s="484"/>
      <c r="D1302" s="484"/>
      <c r="E1302" s="484"/>
      <c r="F1302" s="484"/>
      <c r="G1302" s="484"/>
      <c r="H1302" s="484"/>
      <c r="I1302" s="486"/>
    </row>
    <row r="1303" spans="2:9" ht="18" x14ac:dyDescent="0.35">
      <c r="B1303" s="483" t="s">
        <v>439</v>
      </c>
      <c r="C1303" s="484"/>
      <c r="D1303" s="484"/>
      <c r="E1303" s="503"/>
      <c r="F1303" s="484"/>
      <c r="G1303" s="504"/>
      <c r="H1303" s="487" t="s">
        <v>440</v>
      </c>
      <c r="I1303" s="505"/>
    </row>
    <row r="1304" spans="2:9" ht="18" x14ac:dyDescent="0.35">
      <c r="B1304" s="161" t="s">
        <v>441</v>
      </c>
      <c r="C1304" s="156"/>
      <c r="D1304" s="157"/>
      <c r="E1304" s="162"/>
      <c r="F1304" s="162"/>
      <c r="G1304" s="163"/>
      <c r="H1304" s="182" t="s">
        <v>462</v>
      </c>
      <c r="I1304" s="163"/>
    </row>
    <row r="1305" spans="2:9" ht="18" x14ac:dyDescent="0.35">
      <c r="B1305" s="483" t="s">
        <v>442</v>
      </c>
      <c r="C1305" s="484"/>
      <c r="D1305" s="484"/>
      <c r="E1305" s="491"/>
      <c r="F1305" s="484"/>
      <c r="G1305" s="492"/>
      <c r="H1305" s="160"/>
      <c r="I1305" s="164"/>
    </row>
    <row r="1306" spans="2:9" ht="18" x14ac:dyDescent="0.35">
      <c r="B1306" s="483" t="s">
        <v>439</v>
      </c>
      <c r="C1306" s="484"/>
      <c r="D1306" s="484"/>
      <c r="E1306" s="484"/>
      <c r="F1306" s="484"/>
      <c r="G1306" s="493"/>
      <c r="H1306" s="487" t="s">
        <v>440</v>
      </c>
      <c r="I1306" s="494"/>
    </row>
    <row r="1307" spans="2:9" ht="18" x14ac:dyDescent="0.35">
      <c r="B1307" s="481" t="s">
        <v>443</v>
      </c>
      <c r="C1307" s="482"/>
      <c r="D1307" s="482"/>
      <c r="E1307" s="482"/>
      <c r="F1307" s="482"/>
      <c r="G1307" s="495"/>
      <c r="H1307" s="160" t="s">
        <v>457</v>
      </c>
      <c r="I1307" s="159"/>
    </row>
    <row r="1308" spans="2:9" ht="18" x14ac:dyDescent="0.35">
      <c r="B1308" s="481" t="s">
        <v>444</v>
      </c>
      <c r="C1308" s="482"/>
      <c r="D1308" s="482"/>
      <c r="E1308" s="482"/>
      <c r="F1308" s="482"/>
      <c r="G1308" s="482"/>
      <c r="H1308" s="181" t="s">
        <v>457</v>
      </c>
      <c r="I1308" s="165"/>
    </row>
    <row r="1309" spans="2:9" ht="18" x14ac:dyDescent="0.35">
      <c r="B1309" s="481" t="s">
        <v>445</v>
      </c>
      <c r="C1309" s="482"/>
      <c r="D1309" s="482"/>
      <c r="E1309" s="482"/>
      <c r="F1309" s="482"/>
      <c r="G1309" s="482"/>
      <c r="H1309" s="181" t="s">
        <v>457</v>
      </c>
      <c r="I1309" s="163"/>
    </row>
    <row r="1310" spans="2:9" ht="18" x14ac:dyDescent="0.35">
      <c r="B1310" s="483" t="s">
        <v>446</v>
      </c>
      <c r="C1310" s="484"/>
      <c r="D1310" s="484"/>
      <c r="E1310" s="484"/>
      <c r="F1310" s="484"/>
      <c r="G1310" s="484"/>
      <c r="H1310" s="484"/>
      <c r="I1310" s="485"/>
    </row>
    <row r="1311" spans="2:9" ht="18" x14ac:dyDescent="0.35">
      <c r="B1311" s="483" t="s">
        <v>439</v>
      </c>
      <c r="C1311" s="484"/>
      <c r="D1311" s="484"/>
      <c r="E1311" s="484"/>
      <c r="F1311" s="484"/>
      <c r="G1311" s="484"/>
      <c r="H1311" s="484"/>
      <c r="I1311" s="486"/>
    </row>
    <row r="1312" spans="2:9" ht="18" x14ac:dyDescent="0.35">
      <c r="B1312" s="161" t="s">
        <v>447</v>
      </c>
      <c r="C1312" s="487" t="s">
        <v>493</v>
      </c>
      <c r="D1312" s="484"/>
      <c r="E1312" s="484"/>
      <c r="F1312" s="484"/>
      <c r="G1312" s="484"/>
      <c r="H1312" s="484"/>
      <c r="I1312" s="486"/>
    </row>
    <row r="1313" spans="2:9" ht="18" x14ac:dyDescent="0.35">
      <c r="B1313" s="2" t="s">
        <v>448</v>
      </c>
      <c r="C1313" s="488"/>
      <c r="D1313" s="489"/>
      <c r="E1313" s="489"/>
      <c r="F1313" s="489"/>
      <c r="G1313" s="489"/>
      <c r="H1313" s="489"/>
      <c r="I1313" s="490"/>
    </row>
    <row r="1314" spans="2:9" ht="18" x14ac:dyDescent="0.35">
      <c r="B1314" s="479" t="s">
        <v>449</v>
      </c>
      <c r="C1314" s="437"/>
      <c r="D1314" s="437"/>
      <c r="E1314" s="437"/>
      <c r="F1314" s="166"/>
      <c r="G1314" s="167"/>
      <c r="H1314" s="147" t="s">
        <v>450</v>
      </c>
      <c r="I1314" s="168"/>
    </row>
    <row r="1315" spans="2:9" ht="18" x14ac:dyDescent="0.35">
      <c r="B1315" s="148" t="s">
        <v>451</v>
      </c>
      <c r="C1315" s="147" t="s">
        <v>20</v>
      </c>
      <c r="D1315" s="147" t="s">
        <v>451</v>
      </c>
      <c r="E1315" s="147" t="s">
        <v>20</v>
      </c>
      <c r="F1315" s="169"/>
      <c r="G1315" s="437" t="s">
        <v>452</v>
      </c>
      <c r="H1315" s="437"/>
      <c r="I1315" s="170" t="s">
        <v>20</v>
      </c>
    </row>
    <row r="1316" spans="2:9" ht="18" x14ac:dyDescent="0.35">
      <c r="B1316" s="1" t="s">
        <v>453</v>
      </c>
      <c r="C1316" s="171" t="s">
        <v>454</v>
      </c>
      <c r="D1316" s="171" t="s">
        <v>455</v>
      </c>
      <c r="E1316" s="171" t="s">
        <v>456</v>
      </c>
      <c r="F1316" s="169"/>
      <c r="G1316" s="480">
        <v>3</v>
      </c>
      <c r="H1316" s="480"/>
      <c r="I1316" s="172" t="s">
        <v>457</v>
      </c>
    </row>
    <row r="1317" spans="2:9" ht="18" x14ac:dyDescent="0.35">
      <c r="B1317" s="1" t="s">
        <v>458</v>
      </c>
      <c r="C1317" s="171" t="s">
        <v>459</v>
      </c>
      <c r="D1317" s="171" t="s">
        <v>460</v>
      </c>
      <c r="E1317" s="171" t="s">
        <v>461</v>
      </c>
      <c r="F1317" s="169"/>
      <c r="G1317" s="480">
        <v>2</v>
      </c>
      <c r="H1317" s="480"/>
      <c r="I1317" s="172" t="s">
        <v>462</v>
      </c>
    </row>
    <row r="1318" spans="2:9" ht="18" x14ac:dyDescent="0.35">
      <c r="B1318" s="1" t="s">
        <v>463</v>
      </c>
      <c r="C1318" s="171" t="s">
        <v>464</v>
      </c>
      <c r="D1318" s="171" t="s">
        <v>465</v>
      </c>
      <c r="E1318" s="171" t="s">
        <v>466</v>
      </c>
      <c r="F1318" s="169"/>
      <c r="G1318" s="480">
        <v>1</v>
      </c>
      <c r="H1318" s="480"/>
      <c r="I1318" s="172" t="s">
        <v>467</v>
      </c>
    </row>
    <row r="1319" spans="2:9" ht="18" x14ac:dyDescent="0.35">
      <c r="B1319" s="1" t="s">
        <v>468</v>
      </c>
      <c r="C1319" s="171" t="s">
        <v>469</v>
      </c>
      <c r="D1319" s="171" t="s">
        <v>470</v>
      </c>
      <c r="E1319" s="171" t="s">
        <v>471</v>
      </c>
      <c r="F1319" s="173"/>
      <c r="G1319" s="471"/>
      <c r="H1319" s="472"/>
      <c r="I1319" s="174"/>
    </row>
    <row r="1320" spans="2:9" ht="44.45" customHeight="1" thickBot="1" x14ac:dyDescent="0.4">
      <c r="B1320" s="473" t="s">
        <v>486</v>
      </c>
      <c r="C1320" s="474"/>
      <c r="D1320" s="475" t="s">
        <v>33</v>
      </c>
      <c r="E1320" s="476"/>
      <c r="F1320" s="476"/>
      <c r="G1320" s="476"/>
      <c r="H1320" s="475" t="s">
        <v>17</v>
      </c>
      <c r="I1320" s="477"/>
    </row>
    <row r="1322" spans="2:9" ht="36.6" customHeight="1" x14ac:dyDescent="0.35"/>
    <row r="1323" spans="2:9" ht="18.600000000000001" thickBot="1" x14ac:dyDescent="0.4"/>
    <row r="1324" spans="2:9" ht="18" x14ac:dyDescent="0.35">
      <c r="B1324" s="520" t="s">
        <v>0</v>
      </c>
      <c r="C1324" s="521"/>
      <c r="D1324" s="521"/>
      <c r="E1324" s="521"/>
      <c r="F1324" s="521"/>
      <c r="G1324" s="521"/>
      <c r="H1324" s="521"/>
      <c r="I1324" s="522"/>
    </row>
    <row r="1325" spans="2:9" ht="18" x14ac:dyDescent="0.35">
      <c r="B1325" s="517" t="s">
        <v>1</v>
      </c>
      <c r="C1325" s="518"/>
      <c r="D1325" s="518"/>
      <c r="E1325" s="518"/>
      <c r="F1325" s="518"/>
      <c r="G1325" s="518"/>
      <c r="H1325" s="518"/>
      <c r="I1325" s="494"/>
    </row>
    <row r="1326" spans="2:9" ht="18" x14ac:dyDescent="0.35">
      <c r="B1326" s="517" t="s">
        <v>2</v>
      </c>
      <c r="C1326" s="518"/>
      <c r="D1326" s="518"/>
      <c r="E1326" s="518"/>
      <c r="F1326" s="518"/>
      <c r="G1326" s="518"/>
      <c r="H1326" s="518"/>
      <c r="I1326" s="494"/>
    </row>
    <row r="1327" spans="2:9" ht="18" x14ac:dyDescent="0.35">
      <c r="B1327" s="517" t="s">
        <v>24</v>
      </c>
      <c r="C1327" s="518"/>
      <c r="D1327" s="518"/>
      <c r="E1327" s="518"/>
      <c r="F1327" s="518"/>
      <c r="G1327" s="518"/>
      <c r="H1327" s="518"/>
      <c r="I1327" s="494"/>
    </row>
    <row r="1328" spans="2:9" ht="18" x14ac:dyDescent="0.35">
      <c r="B1328" s="517" t="s">
        <v>58</v>
      </c>
      <c r="C1328" s="518"/>
      <c r="D1328" s="518"/>
      <c r="E1328" s="518"/>
      <c r="F1328" s="518"/>
      <c r="G1328" s="518"/>
      <c r="H1328" s="518"/>
      <c r="I1328" s="494"/>
    </row>
    <row r="1329" spans="2:10" ht="18" x14ac:dyDescent="0.35">
      <c r="B1329" s="3" t="s">
        <v>3</v>
      </c>
      <c r="C1329" s="234"/>
      <c r="D1329" s="496" t="s">
        <v>399</v>
      </c>
      <c r="E1329" s="495"/>
      <c r="F1329" s="3"/>
      <c r="G1329" s="147"/>
      <c r="H1329" s="147"/>
      <c r="I1329" s="147"/>
    </row>
    <row r="1330" spans="2:10" ht="18" x14ac:dyDescent="0.35">
      <c r="B1330" s="3" t="s">
        <v>4</v>
      </c>
      <c r="C1330" s="234"/>
      <c r="D1330" s="496" t="s">
        <v>385</v>
      </c>
      <c r="E1330" s="495"/>
      <c r="F1330" s="3"/>
      <c r="G1330" s="156" t="s">
        <v>25</v>
      </c>
      <c r="H1330" s="156"/>
      <c r="I1330" s="478">
        <v>29</v>
      </c>
      <c r="J1330" s="478"/>
    </row>
    <row r="1331" spans="2:10" ht="18" x14ac:dyDescent="0.35">
      <c r="B1331" s="3" t="s">
        <v>5</v>
      </c>
      <c r="C1331" s="234"/>
      <c r="D1331" s="157" t="s">
        <v>386</v>
      </c>
      <c r="E1331" s="185"/>
      <c r="F1331" s="147"/>
      <c r="G1331" s="3"/>
      <c r="H1331" s="3"/>
      <c r="I1331" s="147"/>
      <c r="J1331" s="147"/>
    </row>
    <row r="1332" spans="2:10" ht="18" x14ac:dyDescent="0.35">
      <c r="B1332" s="3" t="s">
        <v>18</v>
      </c>
      <c r="C1332" s="3"/>
      <c r="D1332" s="157" t="s">
        <v>389</v>
      </c>
      <c r="E1332" s="185"/>
      <c r="F1332" s="3"/>
      <c r="G1332" s="3" t="s">
        <v>32</v>
      </c>
      <c r="H1332" s="3"/>
      <c r="I1332" s="156" t="s">
        <v>388</v>
      </c>
      <c r="J1332" s="147"/>
    </row>
    <row r="1333" spans="2:10" ht="18" x14ac:dyDescent="0.35">
      <c r="B1333" s="479" t="s">
        <v>6</v>
      </c>
      <c r="C1333" s="437"/>
      <c r="D1333" s="437"/>
      <c r="E1333" s="437"/>
      <c r="F1333" s="437"/>
      <c r="G1333" s="437"/>
      <c r="H1333" s="437"/>
      <c r="I1333" s="519"/>
    </row>
    <row r="1334" spans="2:10" ht="18" x14ac:dyDescent="0.35">
      <c r="B1334" s="483" t="s">
        <v>7</v>
      </c>
      <c r="C1334" s="484"/>
      <c r="D1334" s="484"/>
      <c r="E1334" s="484"/>
      <c r="F1334" s="484"/>
      <c r="G1334" s="484"/>
      <c r="H1334" s="484"/>
      <c r="I1334" s="486"/>
    </row>
    <row r="1335" spans="2:10" x14ac:dyDescent="0.3">
      <c r="B1335" s="506" t="s">
        <v>8</v>
      </c>
      <c r="C1335" s="507" t="s">
        <v>9</v>
      </c>
      <c r="D1335" s="508" t="s">
        <v>28</v>
      </c>
      <c r="E1335" s="508" t="s">
        <v>27</v>
      </c>
      <c r="F1335" s="508" t="s">
        <v>29</v>
      </c>
      <c r="G1335" s="511" t="s">
        <v>30</v>
      </c>
      <c r="H1335" s="508" t="s">
        <v>31</v>
      </c>
      <c r="I1335" s="514" t="s">
        <v>20</v>
      </c>
    </row>
    <row r="1336" spans="2:10" x14ac:dyDescent="0.3">
      <c r="B1336" s="506"/>
      <c r="C1336" s="507"/>
      <c r="D1336" s="509"/>
      <c r="E1336" s="509"/>
      <c r="F1336" s="509"/>
      <c r="G1336" s="512"/>
      <c r="H1336" s="509"/>
      <c r="I1336" s="515"/>
    </row>
    <row r="1337" spans="2:10" x14ac:dyDescent="0.3">
      <c r="B1337" s="506"/>
      <c r="C1337" s="507"/>
      <c r="D1337" s="510"/>
      <c r="E1337" s="510"/>
      <c r="F1337" s="510"/>
      <c r="G1337" s="513"/>
      <c r="H1337" s="510"/>
      <c r="I1337" s="516"/>
    </row>
    <row r="1338" spans="2:10" ht="18" x14ac:dyDescent="0.35">
      <c r="B1338" s="148">
        <v>1</v>
      </c>
      <c r="C1338" s="156" t="s">
        <v>11</v>
      </c>
      <c r="D1338" s="227">
        <v>5.5</v>
      </c>
      <c r="E1338" s="171">
        <v>4</v>
      </c>
      <c r="F1338" s="171">
        <v>4</v>
      </c>
      <c r="G1338" s="227">
        <v>52.5</v>
      </c>
      <c r="H1338" s="145">
        <f>SUM(D1338:G1338)</f>
        <v>66</v>
      </c>
      <c r="I1338" s="144" t="str">
        <f>IF(H1338&gt;=91,"A1",IF(H1338&gt;=81,"A2",IF(H1338&gt;=71,"B1",IF(H1338&gt;=61,"B2",IF(H1338&gt;=51,"C1",IF(H1338&gt;=41,"C2",IF(H1338&gt;=33,"D","E")))))))</f>
        <v>B2</v>
      </c>
    </row>
    <row r="1339" spans="2:10" ht="18" x14ac:dyDescent="0.35">
      <c r="B1339" s="148">
        <v>2</v>
      </c>
      <c r="C1339" s="156" t="s">
        <v>12</v>
      </c>
      <c r="D1339" s="184">
        <v>6.5</v>
      </c>
      <c r="E1339" s="171">
        <v>4.5</v>
      </c>
      <c r="F1339" s="171">
        <v>4</v>
      </c>
      <c r="G1339" s="171">
        <v>49</v>
      </c>
      <c r="H1339" s="145">
        <f t="shared" ref="H1339:H1342" si="71">SUM(D1339:G1339)</f>
        <v>64</v>
      </c>
      <c r="I1339" s="144" t="str">
        <f t="shared" ref="I1339:I1342" si="72">IF(H1339&gt;=91,"A1",IF(H1339&gt;=81,"A2",IF(H1339&gt;=71,"B1",IF(H1339&gt;=61,"B2",IF(H1339&gt;=51,"C1",IF(H1339&gt;=41,"C2",IF(H1339&gt;=33,"D","E")))))))</f>
        <v>B2</v>
      </c>
    </row>
    <row r="1340" spans="2:10" ht="18" x14ac:dyDescent="0.35">
      <c r="B1340" s="148">
        <v>3</v>
      </c>
      <c r="C1340" s="156" t="s">
        <v>13</v>
      </c>
      <c r="D1340" s="171">
        <v>5</v>
      </c>
      <c r="E1340" s="171">
        <v>3.5</v>
      </c>
      <c r="F1340" s="171">
        <v>4</v>
      </c>
      <c r="G1340" s="171">
        <v>38</v>
      </c>
      <c r="H1340" s="145">
        <f t="shared" si="71"/>
        <v>50.5</v>
      </c>
      <c r="I1340" s="144" t="str">
        <f t="shared" si="72"/>
        <v>C2</v>
      </c>
    </row>
    <row r="1341" spans="2:10" ht="18" x14ac:dyDescent="0.35">
      <c r="B1341" s="148">
        <v>4</v>
      </c>
      <c r="C1341" s="156" t="s">
        <v>23</v>
      </c>
      <c r="D1341" s="171">
        <v>7.5</v>
      </c>
      <c r="E1341" s="171">
        <v>4</v>
      </c>
      <c r="F1341" s="171">
        <v>4</v>
      </c>
      <c r="G1341" s="171">
        <v>42.5</v>
      </c>
      <c r="H1341" s="145">
        <f t="shared" si="71"/>
        <v>58</v>
      </c>
      <c r="I1341" s="144" t="str">
        <f t="shared" si="72"/>
        <v>C1</v>
      </c>
    </row>
    <row r="1342" spans="2:10" ht="18" x14ac:dyDescent="0.35">
      <c r="B1342" s="148">
        <v>5</v>
      </c>
      <c r="C1342" s="156" t="s">
        <v>26</v>
      </c>
      <c r="D1342" s="171">
        <v>5.5</v>
      </c>
      <c r="E1342" s="171">
        <v>4</v>
      </c>
      <c r="F1342" s="171">
        <v>4</v>
      </c>
      <c r="G1342" s="171">
        <v>39.5</v>
      </c>
      <c r="H1342" s="145">
        <f t="shared" si="71"/>
        <v>53</v>
      </c>
      <c r="I1342" s="144" t="str">
        <f t="shared" si="72"/>
        <v>C1</v>
      </c>
    </row>
    <row r="1343" spans="2:10" ht="18" x14ac:dyDescent="0.35">
      <c r="B1343" s="148">
        <v>6</v>
      </c>
      <c r="C1343" s="178" t="s">
        <v>490</v>
      </c>
      <c r="D1343" s="171"/>
      <c r="E1343" s="171"/>
      <c r="F1343" s="171"/>
      <c r="G1343" s="171">
        <v>36.5</v>
      </c>
      <c r="H1343" s="145">
        <v>36.5</v>
      </c>
      <c r="I1343" s="144"/>
    </row>
    <row r="1344" spans="2:10" ht="18" x14ac:dyDescent="0.35">
      <c r="B1344" s="148">
        <v>7</v>
      </c>
      <c r="C1344" s="156" t="s">
        <v>21</v>
      </c>
      <c r="D1344" s="13"/>
      <c r="E1344" s="13"/>
      <c r="F1344" s="13"/>
      <c r="G1344" s="238">
        <v>7.5</v>
      </c>
      <c r="H1344" s="145"/>
      <c r="I1344" s="144"/>
    </row>
    <row r="1345" spans="2:9" ht="18" x14ac:dyDescent="0.35">
      <c r="B1345" s="148">
        <v>8</v>
      </c>
      <c r="C1345" s="156" t="s">
        <v>22</v>
      </c>
      <c r="D1345" s="14"/>
      <c r="E1345" s="14"/>
      <c r="F1345" s="14"/>
      <c r="G1345" s="238">
        <v>29</v>
      </c>
      <c r="H1345" s="145"/>
      <c r="I1345" s="144"/>
    </row>
    <row r="1346" spans="2:9" ht="18" x14ac:dyDescent="0.35">
      <c r="B1346" s="148">
        <v>9</v>
      </c>
      <c r="C1346" s="156" t="s">
        <v>34</v>
      </c>
      <c r="D1346" s="14"/>
      <c r="E1346" s="14"/>
      <c r="F1346" s="14"/>
      <c r="G1346" s="238">
        <v>15</v>
      </c>
      <c r="H1346" s="145"/>
      <c r="I1346" s="144"/>
    </row>
    <row r="1347" spans="2:9" ht="18" x14ac:dyDescent="0.35">
      <c r="B1347" s="2" t="s">
        <v>10</v>
      </c>
      <c r="C1347" s="3"/>
      <c r="D1347" s="5"/>
      <c r="E1347" s="5"/>
      <c r="F1347" s="5"/>
      <c r="G1347" s="16"/>
      <c r="H1347" s="145">
        <f>SUM(H1338:H1343)</f>
        <v>328</v>
      </c>
      <c r="I1347" s="146"/>
    </row>
    <row r="1348" spans="2:9" ht="18" x14ac:dyDescent="0.35">
      <c r="B1348" s="2" t="s">
        <v>15</v>
      </c>
      <c r="C1348" s="3"/>
      <c r="D1348" s="5"/>
      <c r="E1348" s="5"/>
      <c r="F1348" s="5"/>
      <c r="G1348" s="16"/>
      <c r="H1348" s="183">
        <f>H1347/5.5</f>
        <v>59.636363636363633</v>
      </c>
      <c r="I1348" s="146" t="str">
        <f t="shared" ref="I1348" si="73">IF(H1348&gt;=91,"A1",IF(H1348&gt;=81,"A2",IF(H1348&gt;=71,"B1",IF(H1348&gt;=61,"B2",IF(H1348&gt;=51,"C1",IF(H1348&gt;=41,"C2",IF(H1348&gt;=33,"D","E")))))))</f>
        <v>C1</v>
      </c>
    </row>
    <row r="1349" spans="2:9" ht="18" x14ac:dyDescent="0.35">
      <c r="B1349" s="497" t="s">
        <v>59</v>
      </c>
      <c r="C1349" s="498"/>
      <c r="D1349" s="498"/>
      <c r="E1349" s="498"/>
      <c r="F1349" s="498"/>
      <c r="G1349" s="498"/>
      <c r="H1349" s="498"/>
      <c r="I1349" s="499"/>
    </row>
    <row r="1350" spans="2:9" ht="18" x14ac:dyDescent="0.35">
      <c r="B1350" s="500" t="s">
        <v>437</v>
      </c>
      <c r="C1350" s="501"/>
      <c r="D1350" s="501"/>
      <c r="E1350" s="501"/>
      <c r="F1350" s="501"/>
      <c r="G1350" s="501"/>
      <c r="H1350" s="501"/>
      <c r="I1350" s="502"/>
    </row>
    <row r="1351" spans="2:9" ht="18" x14ac:dyDescent="0.35">
      <c r="B1351" s="483" t="s">
        <v>438</v>
      </c>
      <c r="C1351" s="484"/>
      <c r="D1351" s="484"/>
      <c r="E1351" s="484"/>
      <c r="F1351" s="484"/>
      <c r="G1351" s="484"/>
      <c r="H1351" s="484"/>
      <c r="I1351" s="486"/>
    </row>
    <row r="1352" spans="2:9" ht="18" x14ac:dyDescent="0.35">
      <c r="B1352" s="483" t="s">
        <v>497</v>
      </c>
      <c r="C1352" s="484"/>
      <c r="D1352" s="484"/>
      <c r="E1352" s="503"/>
      <c r="F1352" s="484"/>
      <c r="G1352" s="504"/>
      <c r="H1352" s="487" t="s">
        <v>440</v>
      </c>
      <c r="I1352" s="505"/>
    </row>
    <row r="1353" spans="2:9" ht="18" x14ac:dyDescent="0.35">
      <c r="B1353" s="161" t="s">
        <v>441</v>
      </c>
      <c r="C1353" s="156"/>
      <c r="D1353" s="157"/>
      <c r="E1353" s="162"/>
      <c r="F1353" s="162"/>
      <c r="G1353" s="163"/>
      <c r="H1353" s="182" t="s">
        <v>462</v>
      </c>
      <c r="I1353" s="163"/>
    </row>
    <row r="1354" spans="2:9" ht="18" x14ac:dyDescent="0.35">
      <c r="B1354" s="483" t="s">
        <v>442</v>
      </c>
      <c r="C1354" s="484"/>
      <c r="D1354" s="484"/>
      <c r="E1354" s="491"/>
      <c r="F1354" s="484"/>
      <c r="G1354" s="492"/>
      <c r="H1354" s="160"/>
      <c r="I1354" s="164"/>
    </row>
    <row r="1355" spans="2:9" ht="18" x14ac:dyDescent="0.35">
      <c r="B1355" s="483" t="s">
        <v>439</v>
      </c>
      <c r="C1355" s="484"/>
      <c r="D1355" s="484"/>
      <c r="E1355" s="484"/>
      <c r="F1355" s="484"/>
      <c r="G1355" s="493"/>
      <c r="H1355" s="487" t="s">
        <v>440</v>
      </c>
      <c r="I1355" s="494"/>
    </row>
    <row r="1356" spans="2:9" ht="18" x14ac:dyDescent="0.35">
      <c r="B1356" s="481" t="s">
        <v>443</v>
      </c>
      <c r="C1356" s="482"/>
      <c r="D1356" s="482"/>
      <c r="E1356" s="482"/>
      <c r="F1356" s="482"/>
      <c r="G1356" s="495"/>
      <c r="H1356" s="160" t="s">
        <v>467</v>
      </c>
      <c r="I1356" s="159"/>
    </row>
    <row r="1357" spans="2:9" ht="18" x14ac:dyDescent="0.35">
      <c r="B1357" s="481" t="s">
        <v>444</v>
      </c>
      <c r="C1357" s="482"/>
      <c r="D1357" s="482"/>
      <c r="E1357" s="482"/>
      <c r="F1357" s="482"/>
      <c r="G1357" s="482"/>
      <c r="H1357" s="181" t="s">
        <v>462</v>
      </c>
      <c r="I1357" s="165"/>
    </row>
    <row r="1358" spans="2:9" ht="18" x14ac:dyDescent="0.35">
      <c r="B1358" s="481" t="s">
        <v>445</v>
      </c>
      <c r="C1358" s="482"/>
      <c r="D1358" s="482"/>
      <c r="E1358" s="482"/>
      <c r="F1358" s="482"/>
      <c r="G1358" s="482"/>
      <c r="H1358" s="181" t="s">
        <v>457</v>
      </c>
      <c r="I1358" s="163"/>
    </row>
    <row r="1359" spans="2:9" ht="18" x14ac:dyDescent="0.35">
      <c r="B1359" s="483" t="s">
        <v>446</v>
      </c>
      <c r="C1359" s="484"/>
      <c r="D1359" s="484"/>
      <c r="E1359" s="484"/>
      <c r="F1359" s="484"/>
      <c r="G1359" s="484"/>
      <c r="H1359" s="484"/>
      <c r="I1359" s="485"/>
    </row>
    <row r="1360" spans="2:9" ht="18" x14ac:dyDescent="0.35">
      <c r="B1360" s="483" t="s">
        <v>439</v>
      </c>
      <c r="C1360" s="484"/>
      <c r="D1360" s="484"/>
      <c r="E1360" s="484"/>
      <c r="F1360" s="484"/>
      <c r="G1360" s="484"/>
      <c r="H1360" s="484"/>
      <c r="I1360" s="486"/>
    </row>
    <row r="1361" spans="2:9" ht="18" x14ac:dyDescent="0.35">
      <c r="B1361" s="161" t="s">
        <v>447</v>
      </c>
      <c r="C1361" s="487" t="s">
        <v>497</v>
      </c>
      <c r="D1361" s="484"/>
      <c r="E1361" s="484"/>
      <c r="F1361" s="484"/>
      <c r="G1361" s="484"/>
      <c r="H1361" s="484"/>
      <c r="I1361" s="486"/>
    </row>
    <row r="1362" spans="2:9" ht="18" x14ac:dyDescent="0.35">
      <c r="B1362" s="2" t="s">
        <v>448</v>
      </c>
      <c r="C1362" s="488"/>
      <c r="D1362" s="489"/>
      <c r="E1362" s="489"/>
      <c r="F1362" s="489"/>
      <c r="G1362" s="489"/>
      <c r="H1362" s="489"/>
      <c r="I1362" s="490"/>
    </row>
    <row r="1363" spans="2:9" ht="18" x14ac:dyDescent="0.35">
      <c r="B1363" s="479" t="s">
        <v>449</v>
      </c>
      <c r="C1363" s="437"/>
      <c r="D1363" s="437"/>
      <c r="E1363" s="437"/>
      <c r="F1363" s="166"/>
      <c r="G1363" s="167"/>
      <c r="H1363" s="147" t="s">
        <v>450</v>
      </c>
      <c r="I1363" s="168"/>
    </row>
    <row r="1364" spans="2:9" ht="18" x14ac:dyDescent="0.35">
      <c r="B1364" s="148" t="s">
        <v>451</v>
      </c>
      <c r="C1364" s="147" t="s">
        <v>20</v>
      </c>
      <c r="D1364" s="147" t="s">
        <v>451</v>
      </c>
      <c r="E1364" s="147" t="s">
        <v>20</v>
      </c>
      <c r="F1364" s="169"/>
      <c r="G1364" s="437" t="s">
        <v>452</v>
      </c>
      <c r="H1364" s="437"/>
      <c r="I1364" s="170" t="s">
        <v>20</v>
      </c>
    </row>
    <row r="1365" spans="2:9" ht="18" x14ac:dyDescent="0.35">
      <c r="B1365" s="1" t="s">
        <v>453</v>
      </c>
      <c r="C1365" s="171" t="s">
        <v>454</v>
      </c>
      <c r="D1365" s="171" t="s">
        <v>455</v>
      </c>
      <c r="E1365" s="171" t="s">
        <v>456</v>
      </c>
      <c r="F1365" s="169"/>
      <c r="G1365" s="480">
        <v>3</v>
      </c>
      <c r="H1365" s="480"/>
      <c r="I1365" s="172" t="s">
        <v>457</v>
      </c>
    </row>
    <row r="1366" spans="2:9" ht="18" x14ac:dyDescent="0.35">
      <c r="B1366" s="1" t="s">
        <v>458</v>
      </c>
      <c r="C1366" s="171" t="s">
        <v>459</v>
      </c>
      <c r="D1366" s="171" t="s">
        <v>460</v>
      </c>
      <c r="E1366" s="171" t="s">
        <v>461</v>
      </c>
      <c r="F1366" s="169"/>
      <c r="G1366" s="480">
        <v>2</v>
      </c>
      <c r="H1366" s="480"/>
      <c r="I1366" s="172" t="s">
        <v>462</v>
      </c>
    </row>
    <row r="1367" spans="2:9" ht="18" x14ac:dyDescent="0.35">
      <c r="B1367" s="1" t="s">
        <v>463</v>
      </c>
      <c r="C1367" s="171" t="s">
        <v>464</v>
      </c>
      <c r="D1367" s="171" t="s">
        <v>465</v>
      </c>
      <c r="E1367" s="171" t="s">
        <v>466</v>
      </c>
      <c r="F1367" s="169"/>
      <c r="G1367" s="480">
        <v>1</v>
      </c>
      <c r="H1367" s="480"/>
      <c r="I1367" s="172" t="s">
        <v>467</v>
      </c>
    </row>
    <row r="1368" spans="2:9" ht="18" x14ac:dyDescent="0.35">
      <c r="B1368" s="1" t="s">
        <v>468</v>
      </c>
      <c r="C1368" s="171" t="s">
        <v>469</v>
      </c>
      <c r="D1368" s="171" t="s">
        <v>470</v>
      </c>
      <c r="E1368" s="171" t="s">
        <v>471</v>
      </c>
      <c r="F1368" s="173"/>
      <c r="G1368" s="471"/>
      <c r="H1368" s="472"/>
      <c r="I1368" s="174"/>
    </row>
    <row r="1369" spans="2:9" ht="48.6" customHeight="1" thickBot="1" x14ac:dyDescent="0.4">
      <c r="B1369" s="473" t="s">
        <v>486</v>
      </c>
      <c r="C1369" s="474"/>
      <c r="D1369" s="475" t="s">
        <v>33</v>
      </c>
      <c r="E1369" s="476"/>
      <c r="F1369" s="476"/>
      <c r="G1369" s="476"/>
      <c r="H1369" s="475" t="s">
        <v>17</v>
      </c>
      <c r="I1369" s="477"/>
    </row>
  </sheetData>
  <mergeCells count="1180">
    <mergeCell ref="B28:I28"/>
    <mergeCell ref="B29:G29"/>
    <mergeCell ref="H29:I29"/>
    <mergeCell ref="B31:G31"/>
    <mergeCell ref="I12:I14"/>
    <mergeCell ref="B26:I26"/>
    <mergeCell ref="B12:B14"/>
    <mergeCell ref="B27:I27"/>
    <mergeCell ref="B1:I1"/>
    <mergeCell ref="B2:I2"/>
    <mergeCell ref="B3:I3"/>
    <mergeCell ref="B4:I4"/>
    <mergeCell ref="B5:I5"/>
    <mergeCell ref="B10:I10"/>
    <mergeCell ref="B11:I11"/>
    <mergeCell ref="C12:C14"/>
    <mergeCell ref="D12:D14"/>
    <mergeCell ref="E12:E14"/>
    <mergeCell ref="F12:F14"/>
    <mergeCell ref="G12:G14"/>
    <mergeCell ref="H12:H14"/>
    <mergeCell ref="B46:C46"/>
    <mergeCell ref="D46:G46"/>
    <mergeCell ref="H46:I46"/>
    <mergeCell ref="G41:H41"/>
    <mergeCell ref="G42:H42"/>
    <mergeCell ref="G43:H43"/>
    <mergeCell ref="G44:H44"/>
    <mergeCell ref="G45:H45"/>
    <mergeCell ref="B36:I36"/>
    <mergeCell ref="B37:I37"/>
    <mergeCell ref="C38:I38"/>
    <mergeCell ref="C39:I39"/>
    <mergeCell ref="B40:E40"/>
    <mergeCell ref="B32:G32"/>
    <mergeCell ref="H32:I32"/>
    <mergeCell ref="B33:G33"/>
    <mergeCell ref="B34:G34"/>
    <mergeCell ref="B35:G35"/>
    <mergeCell ref="B75:I75"/>
    <mergeCell ref="B76:I76"/>
    <mergeCell ref="B77:I77"/>
    <mergeCell ref="B78:G78"/>
    <mergeCell ref="H78:I78"/>
    <mergeCell ref="B59:I59"/>
    <mergeCell ref="B60:I60"/>
    <mergeCell ref="B61:B63"/>
    <mergeCell ref="C61:C63"/>
    <mergeCell ref="D61:D63"/>
    <mergeCell ref="E61:E63"/>
    <mergeCell ref="F61:F63"/>
    <mergeCell ref="G61:G63"/>
    <mergeCell ref="H61:H63"/>
    <mergeCell ref="I61:I63"/>
    <mergeCell ref="B50:I50"/>
    <mergeCell ref="B51:I51"/>
    <mergeCell ref="B52:I52"/>
    <mergeCell ref="B53:I53"/>
    <mergeCell ref="B54:I54"/>
    <mergeCell ref="D55:E55"/>
    <mergeCell ref="D56:E56"/>
    <mergeCell ref="I56:J56"/>
    <mergeCell ref="G94:H94"/>
    <mergeCell ref="B95:C95"/>
    <mergeCell ref="D95:G95"/>
    <mergeCell ref="H95:I95"/>
    <mergeCell ref="B99:I99"/>
    <mergeCell ref="B89:E89"/>
    <mergeCell ref="G90:H90"/>
    <mergeCell ref="G91:H91"/>
    <mergeCell ref="G92:H92"/>
    <mergeCell ref="G93:H93"/>
    <mergeCell ref="B84:G84"/>
    <mergeCell ref="B85:I85"/>
    <mergeCell ref="B86:I86"/>
    <mergeCell ref="C87:I87"/>
    <mergeCell ref="C88:I88"/>
    <mergeCell ref="B80:G80"/>
    <mergeCell ref="B81:G81"/>
    <mergeCell ref="H81:I81"/>
    <mergeCell ref="B82:G82"/>
    <mergeCell ref="B83:G83"/>
    <mergeCell ref="B124:I124"/>
    <mergeCell ref="B125:I125"/>
    <mergeCell ref="B126:I126"/>
    <mergeCell ref="B127:G127"/>
    <mergeCell ref="H127:I127"/>
    <mergeCell ref="B109:I109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B100:I100"/>
    <mergeCell ref="B101:I101"/>
    <mergeCell ref="B102:I102"/>
    <mergeCell ref="B103:I103"/>
    <mergeCell ref="B108:I108"/>
    <mergeCell ref="D104:E104"/>
    <mergeCell ref="D105:E105"/>
    <mergeCell ref="I105:J105"/>
    <mergeCell ref="G143:H143"/>
    <mergeCell ref="B144:C144"/>
    <mergeCell ref="D144:G144"/>
    <mergeCell ref="H144:I144"/>
    <mergeCell ref="B148:I148"/>
    <mergeCell ref="B138:E138"/>
    <mergeCell ref="G139:H139"/>
    <mergeCell ref="G140:H140"/>
    <mergeCell ref="G141:H141"/>
    <mergeCell ref="G142:H142"/>
    <mergeCell ref="B133:G133"/>
    <mergeCell ref="B134:I134"/>
    <mergeCell ref="B135:I135"/>
    <mergeCell ref="C136:I136"/>
    <mergeCell ref="C137:I137"/>
    <mergeCell ref="B129:G129"/>
    <mergeCell ref="B130:G130"/>
    <mergeCell ref="H130:I130"/>
    <mergeCell ref="B131:G131"/>
    <mergeCell ref="B132:G132"/>
    <mergeCell ref="B173:I173"/>
    <mergeCell ref="B174:I174"/>
    <mergeCell ref="B175:I175"/>
    <mergeCell ref="B176:G176"/>
    <mergeCell ref="H176:I176"/>
    <mergeCell ref="B158:I158"/>
    <mergeCell ref="B159:B161"/>
    <mergeCell ref="C159:C161"/>
    <mergeCell ref="D159:D161"/>
    <mergeCell ref="E159:E161"/>
    <mergeCell ref="F159:F161"/>
    <mergeCell ref="G159:G161"/>
    <mergeCell ref="H159:H161"/>
    <mergeCell ref="I159:I161"/>
    <mergeCell ref="B149:I149"/>
    <mergeCell ref="B150:I150"/>
    <mergeCell ref="B151:I151"/>
    <mergeCell ref="B152:I152"/>
    <mergeCell ref="B157:I157"/>
    <mergeCell ref="D153:E153"/>
    <mergeCell ref="D154:E154"/>
    <mergeCell ref="I154:J154"/>
    <mergeCell ref="G192:H192"/>
    <mergeCell ref="B193:C193"/>
    <mergeCell ref="D193:G193"/>
    <mergeCell ref="H193:I193"/>
    <mergeCell ref="B197:I197"/>
    <mergeCell ref="B187:E187"/>
    <mergeCell ref="G188:H188"/>
    <mergeCell ref="G189:H189"/>
    <mergeCell ref="G190:H190"/>
    <mergeCell ref="G191:H191"/>
    <mergeCell ref="B182:G182"/>
    <mergeCell ref="B183:I183"/>
    <mergeCell ref="B184:I184"/>
    <mergeCell ref="C185:I185"/>
    <mergeCell ref="C186:I186"/>
    <mergeCell ref="B178:G178"/>
    <mergeCell ref="B179:G179"/>
    <mergeCell ref="H179:I179"/>
    <mergeCell ref="B180:G180"/>
    <mergeCell ref="B181:G181"/>
    <mergeCell ref="B222:I222"/>
    <mergeCell ref="B223:I223"/>
    <mergeCell ref="B224:I224"/>
    <mergeCell ref="B225:G225"/>
    <mergeCell ref="H225:I225"/>
    <mergeCell ref="B207:I207"/>
    <mergeCell ref="B208:B210"/>
    <mergeCell ref="C208:C210"/>
    <mergeCell ref="D208:D210"/>
    <mergeCell ref="E208:E210"/>
    <mergeCell ref="F208:F210"/>
    <mergeCell ref="G208:G210"/>
    <mergeCell ref="H208:H210"/>
    <mergeCell ref="I208:I210"/>
    <mergeCell ref="B198:I198"/>
    <mergeCell ref="B199:I199"/>
    <mergeCell ref="B200:I200"/>
    <mergeCell ref="B201:I201"/>
    <mergeCell ref="B206:I206"/>
    <mergeCell ref="D202:E202"/>
    <mergeCell ref="D203:E203"/>
    <mergeCell ref="I203:J203"/>
    <mergeCell ref="G241:H241"/>
    <mergeCell ref="B242:C242"/>
    <mergeCell ref="D242:G242"/>
    <mergeCell ref="H242:I242"/>
    <mergeCell ref="B246:I246"/>
    <mergeCell ref="B236:E236"/>
    <mergeCell ref="G237:H237"/>
    <mergeCell ref="G238:H238"/>
    <mergeCell ref="G239:H239"/>
    <mergeCell ref="G240:H240"/>
    <mergeCell ref="B231:G231"/>
    <mergeCell ref="B232:I232"/>
    <mergeCell ref="B233:I233"/>
    <mergeCell ref="C234:I234"/>
    <mergeCell ref="C235:I235"/>
    <mergeCell ref="B227:G227"/>
    <mergeCell ref="B228:G228"/>
    <mergeCell ref="H228:I228"/>
    <mergeCell ref="B229:G229"/>
    <mergeCell ref="B230:G230"/>
    <mergeCell ref="B271:I271"/>
    <mergeCell ref="B272:I272"/>
    <mergeCell ref="B273:I273"/>
    <mergeCell ref="B274:G274"/>
    <mergeCell ref="H274:I274"/>
    <mergeCell ref="B256:I256"/>
    <mergeCell ref="B257:B259"/>
    <mergeCell ref="C257:C259"/>
    <mergeCell ref="D257:D259"/>
    <mergeCell ref="E257:E259"/>
    <mergeCell ref="F257:F259"/>
    <mergeCell ref="G257:G259"/>
    <mergeCell ref="H257:H259"/>
    <mergeCell ref="I257:I259"/>
    <mergeCell ref="B247:I247"/>
    <mergeCell ref="B248:I248"/>
    <mergeCell ref="B249:I249"/>
    <mergeCell ref="B250:I250"/>
    <mergeCell ref="B255:I255"/>
    <mergeCell ref="D251:E251"/>
    <mergeCell ref="D252:E252"/>
    <mergeCell ref="I252:J252"/>
    <mergeCell ref="G290:H290"/>
    <mergeCell ref="B291:C291"/>
    <mergeCell ref="D291:G291"/>
    <mergeCell ref="H291:I291"/>
    <mergeCell ref="B295:I295"/>
    <mergeCell ref="B285:E285"/>
    <mergeCell ref="G286:H286"/>
    <mergeCell ref="G287:H287"/>
    <mergeCell ref="G288:H288"/>
    <mergeCell ref="G289:H289"/>
    <mergeCell ref="B280:G280"/>
    <mergeCell ref="B281:I281"/>
    <mergeCell ref="B282:I282"/>
    <mergeCell ref="C283:I283"/>
    <mergeCell ref="C284:I284"/>
    <mergeCell ref="B276:G276"/>
    <mergeCell ref="B277:G277"/>
    <mergeCell ref="H277:I277"/>
    <mergeCell ref="B278:G278"/>
    <mergeCell ref="B279:G279"/>
    <mergeCell ref="B320:I320"/>
    <mergeCell ref="B321:I321"/>
    <mergeCell ref="B322:I322"/>
    <mergeCell ref="B323:G323"/>
    <mergeCell ref="H323:I323"/>
    <mergeCell ref="B305:I305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B296:I296"/>
    <mergeCell ref="B297:I297"/>
    <mergeCell ref="B298:I298"/>
    <mergeCell ref="B299:I299"/>
    <mergeCell ref="B304:I304"/>
    <mergeCell ref="D300:E300"/>
    <mergeCell ref="D301:E301"/>
    <mergeCell ref="I301:J301"/>
    <mergeCell ref="G339:H339"/>
    <mergeCell ref="B340:C340"/>
    <mergeCell ref="D340:G340"/>
    <mergeCell ref="H340:I340"/>
    <mergeCell ref="B344:I344"/>
    <mergeCell ref="B334:E334"/>
    <mergeCell ref="G335:H335"/>
    <mergeCell ref="G336:H336"/>
    <mergeCell ref="G337:H337"/>
    <mergeCell ref="G338:H338"/>
    <mergeCell ref="B329:G329"/>
    <mergeCell ref="B330:I330"/>
    <mergeCell ref="B331:I331"/>
    <mergeCell ref="C332:I332"/>
    <mergeCell ref="C333:I333"/>
    <mergeCell ref="B325:G325"/>
    <mergeCell ref="B326:G326"/>
    <mergeCell ref="H326:I326"/>
    <mergeCell ref="B327:G327"/>
    <mergeCell ref="B328:G328"/>
    <mergeCell ref="B369:I369"/>
    <mergeCell ref="B370:I370"/>
    <mergeCell ref="B371:I371"/>
    <mergeCell ref="B372:G372"/>
    <mergeCell ref="H372:I372"/>
    <mergeCell ref="B354:I354"/>
    <mergeCell ref="B355:B357"/>
    <mergeCell ref="C355:C357"/>
    <mergeCell ref="D355:D357"/>
    <mergeCell ref="E355:E357"/>
    <mergeCell ref="F355:F357"/>
    <mergeCell ref="G355:G357"/>
    <mergeCell ref="H355:H357"/>
    <mergeCell ref="I355:I357"/>
    <mergeCell ref="B345:I345"/>
    <mergeCell ref="B346:I346"/>
    <mergeCell ref="B347:I347"/>
    <mergeCell ref="B348:I348"/>
    <mergeCell ref="B353:I353"/>
    <mergeCell ref="I350:J350"/>
    <mergeCell ref="D349:E349"/>
    <mergeCell ref="D350:E350"/>
    <mergeCell ref="G388:H388"/>
    <mergeCell ref="B389:C389"/>
    <mergeCell ref="D389:G389"/>
    <mergeCell ref="H389:I389"/>
    <mergeCell ref="B393:I393"/>
    <mergeCell ref="B383:E383"/>
    <mergeCell ref="G384:H384"/>
    <mergeCell ref="G385:H385"/>
    <mergeCell ref="G386:H386"/>
    <mergeCell ref="G387:H387"/>
    <mergeCell ref="B378:G378"/>
    <mergeCell ref="B379:I379"/>
    <mergeCell ref="B380:I380"/>
    <mergeCell ref="C381:I381"/>
    <mergeCell ref="C382:I382"/>
    <mergeCell ref="B374:G374"/>
    <mergeCell ref="B375:G375"/>
    <mergeCell ref="H375:I375"/>
    <mergeCell ref="B376:G376"/>
    <mergeCell ref="B377:G377"/>
    <mergeCell ref="B418:I418"/>
    <mergeCell ref="B419:I419"/>
    <mergeCell ref="B420:I420"/>
    <mergeCell ref="B421:G421"/>
    <mergeCell ref="H421:I421"/>
    <mergeCell ref="B403:I403"/>
    <mergeCell ref="B404:B406"/>
    <mergeCell ref="C404:C406"/>
    <mergeCell ref="D404:D406"/>
    <mergeCell ref="E404:E406"/>
    <mergeCell ref="F404:F406"/>
    <mergeCell ref="G404:G406"/>
    <mergeCell ref="H404:H406"/>
    <mergeCell ref="I404:I406"/>
    <mergeCell ref="B394:I394"/>
    <mergeCell ref="B395:I395"/>
    <mergeCell ref="B396:I396"/>
    <mergeCell ref="B397:I397"/>
    <mergeCell ref="B402:I402"/>
    <mergeCell ref="D398:E398"/>
    <mergeCell ref="D399:E399"/>
    <mergeCell ref="I399:J399"/>
    <mergeCell ref="G437:H437"/>
    <mergeCell ref="B438:C438"/>
    <mergeCell ref="D438:G438"/>
    <mergeCell ref="H438:I438"/>
    <mergeCell ref="B442:I442"/>
    <mergeCell ref="B432:E432"/>
    <mergeCell ref="G433:H433"/>
    <mergeCell ref="G434:H434"/>
    <mergeCell ref="G435:H435"/>
    <mergeCell ref="G436:H436"/>
    <mergeCell ref="B427:G427"/>
    <mergeCell ref="B428:I428"/>
    <mergeCell ref="B429:I429"/>
    <mergeCell ref="C430:I430"/>
    <mergeCell ref="C431:I431"/>
    <mergeCell ref="B423:G423"/>
    <mergeCell ref="B424:G424"/>
    <mergeCell ref="H424:I424"/>
    <mergeCell ref="B425:G425"/>
    <mergeCell ref="B426:G426"/>
    <mergeCell ref="B467:I467"/>
    <mergeCell ref="B468:I468"/>
    <mergeCell ref="B469:I469"/>
    <mergeCell ref="B470:G470"/>
    <mergeCell ref="H470:I470"/>
    <mergeCell ref="B452:I452"/>
    <mergeCell ref="B453:B455"/>
    <mergeCell ref="C453:C455"/>
    <mergeCell ref="D453:D455"/>
    <mergeCell ref="E453:E455"/>
    <mergeCell ref="F453:F455"/>
    <mergeCell ref="G453:G455"/>
    <mergeCell ref="H453:H455"/>
    <mergeCell ref="I453:I455"/>
    <mergeCell ref="B443:I443"/>
    <mergeCell ref="B444:I444"/>
    <mergeCell ref="B445:I445"/>
    <mergeCell ref="B446:I446"/>
    <mergeCell ref="B451:I451"/>
    <mergeCell ref="D447:E447"/>
    <mergeCell ref="D448:E448"/>
    <mergeCell ref="I447:J447"/>
    <mergeCell ref="I448:J448"/>
    <mergeCell ref="G486:H486"/>
    <mergeCell ref="B487:C487"/>
    <mergeCell ref="D487:G487"/>
    <mergeCell ref="H487:I487"/>
    <mergeCell ref="B491:I491"/>
    <mergeCell ref="B481:E481"/>
    <mergeCell ref="G482:H482"/>
    <mergeCell ref="G483:H483"/>
    <mergeCell ref="G484:H484"/>
    <mergeCell ref="G485:H485"/>
    <mergeCell ref="B476:G476"/>
    <mergeCell ref="B477:I477"/>
    <mergeCell ref="B478:I478"/>
    <mergeCell ref="C479:I479"/>
    <mergeCell ref="C480:I480"/>
    <mergeCell ref="B472:G472"/>
    <mergeCell ref="B473:G473"/>
    <mergeCell ref="H473:I473"/>
    <mergeCell ref="B474:G474"/>
    <mergeCell ref="B475:G475"/>
    <mergeCell ref="B516:I516"/>
    <mergeCell ref="B517:I517"/>
    <mergeCell ref="B518:I518"/>
    <mergeCell ref="B519:G519"/>
    <mergeCell ref="H519:I519"/>
    <mergeCell ref="B501:I501"/>
    <mergeCell ref="B502:B504"/>
    <mergeCell ref="C502:C504"/>
    <mergeCell ref="D502:D504"/>
    <mergeCell ref="E502:E504"/>
    <mergeCell ref="F502:F504"/>
    <mergeCell ref="G502:G504"/>
    <mergeCell ref="H502:H504"/>
    <mergeCell ref="I502:I504"/>
    <mergeCell ref="B492:I492"/>
    <mergeCell ref="B493:I493"/>
    <mergeCell ref="B494:I494"/>
    <mergeCell ref="B495:I495"/>
    <mergeCell ref="B500:I500"/>
    <mergeCell ref="D496:E496"/>
    <mergeCell ref="D497:E497"/>
    <mergeCell ref="I496:J496"/>
    <mergeCell ref="I497:J497"/>
    <mergeCell ref="G535:H535"/>
    <mergeCell ref="B536:C536"/>
    <mergeCell ref="D536:G536"/>
    <mergeCell ref="H536:I536"/>
    <mergeCell ref="B540:I540"/>
    <mergeCell ref="B530:E530"/>
    <mergeCell ref="G531:H531"/>
    <mergeCell ref="G532:H532"/>
    <mergeCell ref="G533:H533"/>
    <mergeCell ref="G534:H534"/>
    <mergeCell ref="B525:G525"/>
    <mergeCell ref="B526:I526"/>
    <mergeCell ref="B527:I527"/>
    <mergeCell ref="C528:I528"/>
    <mergeCell ref="C529:I529"/>
    <mergeCell ref="B521:G521"/>
    <mergeCell ref="B522:G522"/>
    <mergeCell ref="H522:I522"/>
    <mergeCell ref="B523:G523"/>
    <mergeCell ref="B524:G524"/>
    <mergeCell ref="B565:I565"/>
    <mergeCell ref="B566:I566"/>
    <mergeCell ref="B567:I567"/>
    <mergeCell ref="B568:G568"/>
    <mergeCell ref="H568:I568"/>
    <mergeCell ref="B550:I550"/>
    <mergeCell ref="B551:B553"/>
    <mergeCell ref="C551:C553"/>
    <mergeCell ref="D551:D553"/>
    <mergeCell ref="E551:E553"/>
    <mergeCell ref="F551:F553"/>
    <mergeCell ref="G551:G553"/>
    <mergeCell ref="H551:H553"/>
    <mergeCell ref="I551:I553"/>
    <mergeCell ref="B541:I541"/>
    <mergeCell ref="B542:I542"/>
    <mergeCell ref="B543:I543"/>
    <mergeCell ref="B544:I544"/>
    <mergeCell ref="B549:I549"/>
    <mergeCell ref="D545:E545"/>
    <mergeCell ref="D546:E546"/>
    <mergeCell ref="I545:J545"/>
    <mergeCell ref="I546:J546"/>
    <mergeCell ref="G584:H584"/>
    <mergeCell ref="B585:C585"/>
    <mergeCell ref="D585:G585"/>
    <mergeCell ref="H585:I585"/>
    <mergeCell ref="B589:I589"/>
    <mergeCell ref="B579:E579"/>
    <mergeCell ref="G580:H580"/>
    <mergeCell ref="G581:H581"/>
    <mergeCell ref="G582:H582"/>
    <mergeCell ref="G583:H583"/>
    <mergeCell ref="B574:G574"/>
    <mergeCell ref="B575:I575"/>
    <mergeCell ref="B576:I576"/>
    <mergeCell ref="C577:I577"/>
    <mergeCell ref="C578:I578"/>
    <mergeCell ref="B570:G570"/>
    <mergeCell ref="B571:G571"/>
    <mergeCell ref="H571:I571"/>
    <mergeCell ref="B572:G572"/>
    <mergeCell ref="B573:G573"/>
    <mergeCell ref="B614:I614"/>
    <mergeCell ref="B615:I615"/>
    <mergeCell ref="B616:I616"/>
    <mergeCell ref="B617:G617"/>
    <mergeCell ref="H617:I617"/>
    <mergeCell ref="B599:I599"/>
    <mergeCell ref="B600:B602"/>
    <mergeCell ref="C600:C602"/>
    <mergeCell ref="D600:D602"/>
    <mergeCell ref="E600:E602"/>
    <mergeCell ref="F600:F602"/>
    <mergeCell ref="G600:G602"/>
    <mergeCell ref="H600:H602"/>
    <mergeCell ref="I600:I602"/>
    <mergeCell ref="B590:I590"/>
    <mergeCell ref="B591:I591"/>
    <mergeCell ref="B592:I592"/>
    <mergeCell ref="B593:I593"/>
    <mergeCell ref="B598:I598"/>
    <mergeCell ref="D594:E594"/>
    <mergeCell ref="D595:E595"/>
    <mergeCell ref="I594:J594"/>
    <mergeCell ref="I595:J595"/>
    <mergeCell ref="G633:H633"/>
    <mergeCell ref="B634:C634"/>
    <mergeCell ref="D634:G634"/>
    <mergeCell ref="H634:I634"/>
    <mergeCell ref="B638:I638"/>
    <mergeCell ref="B628:E628"/>
    <mergeCell ref="G629:H629"/>
    <mergeCell ref="G630:H630"/>
    <mergeCell ref="G631:H631"/>
    <mergeCell ref="G632:H632"/>
    <mergeCell ref="B623:G623"/>
    <mergeCell ref="B624:I624"/>
    <mergeCell ref="B625:I625"/>
    <mergeCell ref="C626:I626"/>
    <mergeCell ref="C627:I627"/>
    <mergeCell ref="B619:G619"/>
    <mergeCell ref="B620:G620"/>
    <mergeCell ref="H620:I620"/>
    <mergeCell ref="B621:G621"/>
    <mergeCell ref="B622:G622"/>
    <mergeCell ref="H619:I619"/>
    <mergeCell ref="B663:I663"/>
    <mergeCell ref="B664:I664"/>
    <mergeCell ref="B665:I665"/>
    <mergeCell ref="B666:G666"/>
    <mergeCell ref="H666:I666"/>
    <mergeCell ref="B648:I648"/>
    <mergeCell ref="B649:B651"/>
    <mergeCell ref="C649:C651"/>
    <mergeCell ref="D649:D651"/>
    <mergeCell ref="E649:E651"/>
    <mergeCell ref="F649:F651"/>
    <mergeCell ref="G649:G651"/>
    <mergeCell ref="H649:H651"/>
    <mergeCell ref="I649:I651"/>
    <mergeCell ref="B639:I639"/>
    <mergeCell ref="B640:I640"/>
    <mergeCell ref="B641:I641"/>
    <mergeCell ref="B642:I642"/>
    <mergeCell ref="B647:I647"/>
    <mergeCell ref="D643:E643"/>
    <mergeCell ref="D644:E644"/>
    <mergeCell ref="I644:J644"/>
    <mergeCell ref="G682:H682"/>
    <mergeCell ref="B683:C683"/>
    <mergeCell ref="D683:G683"/>
    <mergeCell ref="H683:I683"/>
    <mergeCell ref="B687:I687"/>
    <mergeCell ref="B677:E677"/>
    <mergeCell ref="G678:H678"/>
    <mergeCell ref="G679:H679"/>
    <mergeCell ref="G680:H680"/>
    <mergeCell ref="G681:H681"/>
    <mergeCell ref="B672:G672"/>
    <mergeCell ref="B673:I673"/>
    <mergeCell ref="B674:I674"/>
    <mergeCell ref="C675:I675"/>
    <mergeCell ref="C676:I676"/>
    <mergeCell ref="B668:G668"/>
    <mergeCell ref="B669:G669"/>
    <mergeCell ref="H669:I669"/>
    <mergeCell ref="B670:G670"/>
    <mergeCell ref="B671:G671"/>
    <mergeCell ref="B712:I712"/>
    <mergeCell ref="B713:I713"/>
    <mergeCell ref="B714:I714"/>
    <mergeCell ref="B715:G715"/>
    <mergeCell ref="H715:I715"/>
    <mergeCell ref="B697:I697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B688:I688"/>
    <mergeCell ref="B689:I689"/>
    <mergeCell ref="B690:I690"/>
    <mergeCell ref="B691:I691"/>
    <mergeCell ref="B696:I696"/>
    <mergeCell ref="D692:E692"/>
    <mergeCell ref="D693:E693"/>
    <mergeCell ref="I693:J693"/>
    <mergeCell ref="G731:H731"/>
    <mergeCell ref="B732:C732"/>
    <mergeCell ref="D732:G732"/>
    <mergeCell ref="H732:I732"/>
    <mergeCell ref="B736:I736"/>
    <mergeCell ref="B726:E726"/>
    <mergeCell ref="G727:H727"/>
    <mergeCell ref="G728:H728"/>
    <mergeCell ref="G729:H729"/>
    <mergeCell ref="G730:H730"/>
    <mergeCell ref="B721:G721"/>
    <mergeCell ref="B722:I722"/>
    <mergeCell ref="B723:I723"/>
    <mergeCell ref="C724:I724"/>
    <mergeCell ref="C725:I725"/>
    <mergeCell ref="B717:G717"/>
    <mergeCell ref="B718:G718"/>
    <mergeCell ref="H718:I718"/>
    <mergeCell ref="B719:G719"/>
    <mergeCell ref="B720:G720"/>
    <mergeCell ref="B761:I761"/>
    <mergeCell ref="B762:I762"/>
    <mergeCell ref="B763:I763"/>
    <mergeCell ref="B764:G764"/>
    <mergeCell ref="H764:I764"/>
    <mergeCell ref="B746:I746"/>
    <mergeCell ref="B747:B749"/>
    <mergeCell ref="C747:C749"/>
    <mergeCell ref="D747:D749"/>
    <mergeCell ref="E747:E749"/>
    <mergeCell ref="F747:F749"/>
    <mergeCell ref="G747:G749"/>
    <mergeCell ref="H747:H749"/>
    <mergeCell ref="I747:I749"/>
    <mergeCell ref="B737:I737"/>
    <mergeCell ref="B738:I738"/>
    <mergeCell ref="B739:I739"/>
    <mergeCell ref="B740:I740"/>
    <mergeCell ref="B745:I745"/>
    <mergeCell ref="D741:E741"/>
    <mergeCell ref="D742:E742"/>
    <mergeCell ref="I742:J742"/>
    <mergeCell ref="G780:H780"/>
    <mergeCell ref="B781:C781"/>
    <mergeCell ref="D781:G781"/>
    <mergeCell ref="H781:I781"/>
    <mergeCell ref="B785:I785"/>
    <mergeCell ref="B775:E775"/>
    <mergeCell ref="G776:H776"/>
    <mergeCell ref="G777:H777"/>
    <mergeCell ref="G778:H778"/>
    <mergeCell ref="G779:H779"/>
    <mergeCell ref="B770:G770"/>
    <mergeCell ref="B771:I771"/>
    <mergeCell ref="B772:I772"/>
    <mergeCell ref="C773:I773"/>
    <mergeCell ref="C774:I774"/>
    <mergeCell ref="B766:G766"/>
    <mergeCell ref="B767:G767"/>
    <mergeCell ref="H767:I767"/>
    <mergeCell ref="B768:G768"/>
    <mergeCell ref="B769:G769"/>
    <mergeCell ref="B810:I810"/>
    <mergeCell ref="B811:I811"/>
    <mergeCell ref="B812:I812"/>
    <mergeCell ref="B813:G813"/>
    <mergeCell ref="H813:I813"/>
    <mergeCell ref="B795:I795"/>
    <mergeCell ref="B796:B798"/>
    <mergeCell ref="C796:C798"/>
    <mergeCell ref="D796:D798"/>
    <mergeCell ref="E796:E798"/>
    <mergeCell ref="F796:F798"/>
    <mergeCell ref="G796:G798"/>
    <mergeCell ref="H796:H798"/>
    <mergeCell ref="I796:I798"/>
    <mergeCell ref="B786:I786"/>
    <mergeCell ref="B787:I787"/>
    <mergeCell ref="B788:I788"/>
    <mergeCell ref="B789:I789"/>
    <mergeCell ref="B794:I794"/>
    <mergeCell ref="D790:E790"/>
    <mergeCell ref="D791:E791"/>
    <mergeCell ref="I791:J791"/>
    <mergeCell ref="G829:H829"/>
    <mergeCell ref="B830:C830"/>
    <mergeCell ref="D830:G830"/>
    <mergeCell ref="H830:I830"/>
    <mergeCell ref="B834:I834"/>
    <mergeCell ref="B824:E824"/>
    <mergeCell ref="G825:H825"/>
    <mergeCell ref="G826:H826"/>
    <mergeCell ref="G827:H827"/>
    <mergeCell ref="G828:H828"/>
    <mergeCell ref="B819:G819"/>
    <mergeCell ref="B820:I820"/>
    <mergeCell ref="B821:I821"/>
    <mergeCell ref="C822:I822"/>
    <mergeCell ref="C823:I823"/>
    <mergeCell ref="B815:G815"/>
    <mergeCell ref="B816:G816"/>
    <mergeCell ref="H816:I816"/>
    <mergeCell ref="B817:G817"/>
    <mergeCell ref="B818:G818"/>
    <mergeCell ref="B859:I859"/>
    <mergeCell ref="B860:I860"/>
    <mergeCell ref="B861:I861"/>
    <mergeCell ref="B862:G862"/>
    <mergeCell ref="H862:I862"/>
    <mergeCell ref="B844:I844"/>
    <mergeCell ref="B845:B847"/>
    <mergeCell ref="C845:C847"/>
    <mergeCell ref="D845:D847"/>
    <mergeCell ref="E845:E847"/>
    <mergeCell ref="F845:F847"/>
    <mergeCell ref="G845:G847"/>
    <mergeCell ref="H845:H847"/>
    <mergeCell ref="I845:I847"/>
    <mergeCell ref="B835:I835"/>
    <mergeCell ref="B836:I836"/>
    <mergeCell ref="B837:I837"/>
    <mergeCell ref="B838:I838"/>
    <mergeCell ref="B843:I843"/>
    <mergeCell ref="D839:E839"/>
    <mergeCell ref="D840:E840"/>
    <mergeCell ref="I840:J840"/>
    <mergeCell ref="G878:H878"/>
    <mergeCell ref="B879:C879"/>
    <mergeCell ref="D879:G879"/>
    <mergeCell ref="H879:I879"/>
    <mergeCell ref="B883:I883"/>
    <mergeCell ref="B873:E873"/>
    <mergeCell ref="G874:H874"/>
    <mergeCell ref="G875:H875"/>
    <mergeCell ref="G876:H876"/>
    <mergeCell ref="G877:H877"/>
    <mergeCell ref="B868:G868"/>
    <mergeCell ref="B869:I869"/>
    <mergeCell ref="B870:I870"/>
    <mergeCell ref="C871:I871"/>
    <mergeCell ref="C872:I872"/>
    <mergeCell ref="B864:G864"/>
    <mergeCell ref="B865:G865"/>
    <mergeCell ref="H865:I865"/>
    <mergeCell ref="B866:G866"/>
    <mergeCell ref="B867:G867"/>
    <mergeCell ref="B908:I908"/>
    <mergeCell ref="B909:I909"/>
    <mergeCell ref="B910:I910"/>
    <mergeCell ref="B911:G911"/>
    <mergeCell ref="H911:I911"/>
    <mergeCell ref="B893:I893"/>
    <mergeCell ref="B894:B896"/>
    <mergeCell ref="C894:C896"/>
    <mergeCell ref="D894:D896"/>
    <mergeCell ref="E894:E896"/>
    <mergeCell ref="F894:F896"/>
    <mergeCell ref="G894:G896"/>
    <mergeCell ref="H894:H896"/>
    <mergeCell ref="I894:I896"/>
    <mergeCell ref="B884:I884"/>
    <mergeCell ref="B885:I885"/>
    <mergeCell ref="B886:I886"/>
    <mergeCell ref="B887:I887"/>
    <mergeCell ref="B892:I892"/>
    <mergeCell ref="D888:E888"/>
    <mergeCell ref="D889:E889"/>
    <mergeCell ref="I889:J889"/>
    <mergeCell ref="G927:H927"/>
    <mergeCell ref="B928:C928"/>
    <mergeCell ref="D928:G928"/>
    <mergeCell ref="H928:I928"/>
    <mergeCell ref="B932:I932"/>
    <mergeCell ref="B922:E922"/>
    <mergeCell ref="G923:H923"/>
    <mergeCell ref="G924:H924"/>
    <mergeCell ref="G925:H925"/>
    <mergeCell ref="G926:H926"/>
    <mergeCell ref="B917:G917"/>
    <mergeCell ref="B918:I918"/>
    <mergeCell ref="B919:I919"/>
    <mergeCell ref="C920:I920"/>
    <mergeCell ref="C921:I921"/>
    <mergeCell ref="B913:G913"/>
    <mergeCell ref="B914:G914"/>
    <mergeCell ref="H914:I914"/>
    <mergeCell ref="B915:G915"/>
    <mergeCell ref="B916:G916"/>
    <mergeCell ref="B957:I957"/>
    <mergeCell ref="B958:I958"/>
    <mergeCell ref="B959:I959"/>
    <mergeCell ref="B960:G960"/>
    <mergeCell ref="H960:I960"/>
    <mergeCell ref="B942:I942"/>
    <mergeCell ref="B943:B945"/>
    <mergeCell ref="C943:C945"/>
    <mergeCell ref="D943:D945"/>
    <mergeCell ref="E943:E945"/>
    <mergeCell ref="F943:F945"/>
    <mergeCell ref="G943:G945"/>
    <mergeCell ref="H943:H945"/>
    <mergeCell ref="I943:I945"/>
    <mergeCell ref="B933:I933"/>
    <mergeCell ref="B934:I934"/>
    <mergeCell ref="B935:I935"/>
    <mergeCell ref="B936:I936"/>
    <mergeCell ref="B941:I941"/>
    <mergeCell ref="D937:E937"/>
    <mergeCell ref="D938:E938"/>
    <mergeCell ref="I938:J938"/>
    <mergeCell ref="G976:H976"/>
    <mergeCell ref="B977:C977"/>
    <mergeCell ref="D977:G977"/>
    <mergeCell ref="H977:I977"/>
    <mergeCell ref="B981:I981"/>
    <mergeCell ref="B971:E971"/>
    <mergeCell ref="G972:H972"/>
    <mergeCell ref="G973:H973"/>
    <mergeCell ref="G974:H974"/>
    <mergeCell ref="G975:H975"/>
    <mergeCell ref="B966:G966"/>
    <mergeCell ref="B967:I967"/>
    <mergeCell ref="B968:I968"/>
    <mergeCell ref="C969:I969"/>
    <mergeCell ref="C970:I970"/>
    <mergeCell ref="B962:G962"/>
    <mergeCell ref="B963:G963"/>
    <mergeCell ref="H963:I963"/>
    <mergeCell ref="B964:G964"/>
    <mergeCell ref="B965:G965"/>
    <mergeCell ref="B1006:I1006"/>
    <mergeCell ref="B1007:I1007"/>
    <mergeCell ref="B1008:I1008"/>
    <mergeCell ref="B1009:G1009"/>
    <mergeCell ref="H1009:I1009"/>
    <mergeCell ref="B991:I991"/>
    <mergeCell ref="B992:B994"/>
    <mergeCell ref="C992:C994"/>
    <mergeCell ref="D992:D994"/>
    <mergeCell ref="E992:E994"/>
    <mergeCell ref="F992:F994"/>
    <mergeCell ref="G992:G994"/>
    <mergeCell ref="H992:H994"/>
    <mergeCell ref="I992:I994"/>
    <mergeCell ref="B982:I982"/>
    <mergeCell ref="B983:I983"/>
    <mergeCell ref="B984:I984"/>
    <mergeCell ref="B985:I985"/>
    <mergeCell ref="B990:I990"/>
    <mergeCell ref="G1025:H1025"/>
    <mergeCell ref="B1026:C1026"/>
    <mergeCell ref="D1026:G1026"/>
    <mergeCell ref="H1026:I1026"/>
    <mergeCell ref="B1030:I1030"/>
    <mergeCell ref="B1020:E1020"/>
    <mergeCell ref="G1021:H1021"/>
    <mergeCell ref="G1022:H1022"/>
    <mergeCell ref="G1023:H1023"/>
    <mergeCell ref="G1024:H1024"/>
    <mergeCell ref="B1015:G1015"/>
    <mergeCell ref="B1016:I1016"/>
    <mergeCell ref="B1017:I1017"/>
    <mergeCell ref="C1018:I1018"/>
    <mergeCell ref="C1019:I1019"/>
    <mergeCell ref="B1011:G1011"/>
    <mergeCell ref="B1012:G1012"/>
    <mergeCell ref="H1012:I1012"/>
    <mergeCell ref="B1013:G1013"/>
    <mergeCell ref="B1014:G1014"/>
    <mergeCell ref="B1055:I1055"/>
    <mergeCell ref="B1056:I1056"/>
    <mergeCell ref="B1057:I1057"/>
    <mergeCell ref="B1058:G1058"/>
    <mergeCell ref="H1058:I1058"/>
    <mergeCell ref="B1040:I1040"/>
    <mergeCell ref="B1041:B1043"/>
    <mergeCell ref="C1041:C1043"/>
    <mergeCell ref="D1041:D1043"/>
    <mergeCell ref="E1041:E1043"/>
    <mergeCell ref="F1041:F1043"/>
    <mergeCell ref="G1041:G1043"/>
    <mergeCell ref="H1041:H1043"/>
    <mergeCell ref="I1041:I1043"/>
    <mergeCell ref="B1031:I1031"/>
    <mergeCell ref="B1032:I1032"/>
    <mergeCell ref="B1033:I1033"/>
    <mergeCell ref="B1034:I1034"/>
    <mergeCell ref="B1039:I1039"/>
    <mergeCell ref="G1074:H1074"/>
    <mergeCell ref="B1075:C1075"/>
    <mergeCell ref="D1075:G1075"/>
    <mergeCell ref="H1075:I1075"/>
    <mergeCell ref="B1079:I1079"/>
    <mergeCell ref="B1069:E1069"/>
    <mergeCell ref="G1070:H1070"/>
    <mergeCell ref="G1071:H1071"/>
    <mergeCell ref="G1072:H1072"/>
    <mergeCell ref="G1073:H1073"/>
    <mergeCell ref="B1064:G1064"/>
    <mergeCell ref="B1065:I1065"/>
    <mergeCell ref="B1066:I1066"/>
    <mergeCell ref="C1067:I1067"/>
    <mergeCell ref="C1068:I1068"/>
    <mergeCell ref="B1060:G1060"/>
    <mergeCell ref="B1061:G1061"/>
    <mergeCell ref="H1061:I1061"/>
    <mergeCell ref="B1062:G1062"/>
    <mergeCell ref="B1063:G1063"/>
    <mergeCell ref="B1104:I1104"/>
    <mergeCell ref="B1105:I1105"/>
    <mergeCell ref="B1106:I1106"/>
    <mergeCell ref="B1107:G1107"/>
    <mergeCell ref="H1107:I1107"/>
    <mergeCell ref="B1089:I1089"/>
    <mergeCell ref="B1090:B1092"/>
    <mergeCell ref="C1090:C1092"/>
    <mergeCell ref="D1090:D1092"/>
    <mergeCell ref="E1090:E1092"/>
    <mergeCell ref="F1090:F1092"/>
    <mergeCell ref="G1090:G1092"/>
    <mergeCell ref="H1090:H1092"/>
    <mergeCell ref="I1090:I1092"/>
    <mergeCell ref="B1080:I1080"/>
    <mergeCell ref="B1081:I1081"/>
    <mergeCell ref="B1082:I1082"/>
    <mergeCell ref="B1083:I1083"/>
    <mergeCell ref="B1088:I1088"/>
    <mergeCell ref="G1123:H1123"/>
    <mergeCell ref="B1124:C1124"/>
    <mergeCell ref="D1124:G1124"/>
    <mergeCell ref="H1124:I1124"/>
    <mergeCell ref="B1128:I1128"/>
    <mergeCell ref="B1118:E1118"/>
    <mergeCell ref="G1119:H1119"/>
    <mergeCell ref="G1120:H1120"/>
    <mergeCell ref="G1121:H1121"/>
    <mergeCell ref="G1122:H1122"/>
    <mergeCell ref="B1113:G1113"/>
    <mergeCell ref="B1114:I1114"/>
    <mergeCell ref="B1115:I1115"/>
    <mergeCell ref="C1116:I1116"/>
    <mergeCell ref="C1117:I1117"/>
    <mergeCell ref="B1109:G1109"/>
    <mergeCell ref="B1110:G1110"/>
    <mergeCell ref="H1110:I1110"/>
    <mergeCell ref="B1111:G1111"/>
    <mergeCell ref="B1112:G1112"/>
    <mergeCell ref="B1153:I1153"/>
    <mergeCell ref="B1154:I1154"/>
    <mergeCell ref="B1155:I1155"/>
    <mergeCell ref="B1156:G1156"/>
    <mergeCell ref="H1156:I1156"/>
    <mergeCell ref="B1138:I1138"/>
    <mergeCell ref="B1139:B1141"/>
    <mergeCell ref="C1139:C1141"/>
    <mergeCell ref="D1139:D1141"/>
    <mergeCell ref="E1139:E1141"/>
    <mergeCell ref="F1139:F1141"/>
    <mergeCell ref="G1139:G1141"/>
    <mergeCell ref="H1139:H1141"/>
    <mergeCell ref="I1139:I1141"/>
    <mergeCell ref="B1129:I1129"/>
    <mergeCell ref="B1130:I1130"/>
    <mergeCell ref="B1131:I1131"/>
    <mergeCell ref="B1132:I1132"/>
    <mergeCell ref="B1137:I1137"/>
    <mergeCell ref="B1177:I1177"/>
    <mergeCell ref="G1172:H1172"/>
    <mergeCell ref="B1173:C1173"/>
    <mergeCell ref="D1173:G1173"/>
    <mergeCell ref="H1173:I1173"/>
    <mergeCell ref="B1167:E1167"/>
    <mergeCell ref="G1168:H1168"/>
    <mergeCell ref="G1169:H1169"/>
    <mergeCell ref="G1170:H1170"/>
    <mergeCell ref="G1171:H1171"/>
    <mergeCell ref="B1162:G1162"/>
    <mergeCell ref="B1163:I1163"/>
    <mergeCell ref="B1164:I1164"/>
    <mergeCell ref="C1165:I1165"/>
    <mergeCell ref="C1166:I1166"/>
    <mergeCell ref="B1158:G1158"/>
    <mergeCell ref="B1159:G1159"/>
    <mergeCell ref="H1159:I1159"/>
    <mergeCell ref="B1160:G1160"/>
    <mergeCell ref="B1161:G1161"/>
    <mergeCell ref="B1202:I1202"/>
    <mergeCell ref="B1203:I1203"/>
    <mergeCell ref="B1204:I1204"/>
    <mergeCell ref="B1205:G1205"/>
    <mergeCell ref="H1205:I1205"/>
    <mergeCell ref="B1187:I1187"/>
    <mergeCell ref="B1188:B1190"/>
    <mergeCell ref="C1188:C1190"/>
    <mergeCell ref="D1188:D1190"/>
    <mergeCell ref="E1188:E1190"/>
    <mergeCell ref="F1188:F1190"/>
    <mergeCell ref="G1188:G1190"/>
    <mergeCell ref="H1188:H1190"/>
    <mergeCell ref="I1188:I1190"/>
    <mergeCell ref="B1178:I1178"/>
    <mergeCell ref="B1179:I1179"/>
    <mergeCell ref="B1180:I1180"/>
    <mergeCell ref="B1181:I1181"/>
    <mergeCell ref="B1186:I1186"/>
    <mergeCell ref="D1182:E1182"/>
    <mergeCell ref="D1183:E1183"/>
    <mergeCell ref="I1183:J1183"/>
    <mergeCell ref="G1221:H1221"/>
    <mergeCell ref="B1222:C1222"/>
    <mergeCell ref="D1222:G1222"/>
    <mergeCell ref="H1222:I1222"/>
    <mergeCell ref="B1226:I1226"/>
    <mergeCell ref="B1216:E1216"/>
    <mergeCell ref="G1217:H1217"/>
    <mergeCell ref="G1218:H1218"/>
    <mergeCell ref="G1219:H1219"/>
    <mergeCell ref="G1220:H1220"/>
    <mergeCell ref="B1211:G1211"/>
    <mergeCell ref="B1212:I1212"/>
    <mergeCell ref="B1213:I1213"/>
    <mergeCell ref="C1214:I1214"/>
    <mergeCell ref="C1215:I1215"/>
    <mergeCell ref="B1207:G1207"/>
    <mergeCell ref="B1208:G1208"/>
    <mergeCell ref="H1208:I1208"/>
    <mergeCell ref="B1209:G1209"/>
    <mergeCell ref="B1210:G1210"/>
    <mergeCell ref="B1251:I1251"/>
    <mergeCell ref="B1252:I1252"/>
    <mergeCell ref="B1253:I1253"/>
    <mergeCell ref="B1254:G1254"/>
    <mergeCell ref="H1254:I1254"/>
    <mergeCell ref="B1236:I1236"/>
    <mergeCell ref="B1237:B1239"/>
    <mergeCell ref="C1237:C1239"/>
    <mergeCell ref="D1237:D1239"/>
    <mergeCell ref="E1237:E1239"/>
    <mergeCell ref="F1237:F1239"/>
    <mergeCell ref="G1237:G1239"/>
    <mergeCell ref="H1237:H1239"/>
    <mergeCell ref="I1237:I1239"/>
    <mergeCell ref="B1227:I1227"/>
    <mergeCell ref="B1228:I1228"/>
    <mergeCell ref="B1229:I1229"/>
    <mergeCell ref="B1230:I1230"/>
    <mergeCell ref="B1235:I1235"/>
    <mergeCell ref="D1231:E1231"/>
    <mergeCell ref="D1232:E1232"/>
    <mergeCell ref="I1232:J1232"/>
    <mergeCell ref="G1270:H1270"/>
    <mergeCell ref="B1271:C1271"/>
    <mergeCell ref="D1271:G1271"/>
    <mergeCell ref="H1271:I1271"/>
    <mergeCell ref="B1275:I1275"/>
    <mergeCell ref="B1265:E1265"/>
    <mergeCell ref="G1266:H1266"/>
    <mergeCell ref="G1267:H1267"/>
    <mergeCell ref="G1268:H1268"/>
    <mergeCell ref="G1269:H1269"/>
    <mergeCell ref="B1260:G1260"/>
    <mergeCell ref="B1261:I1261"/>
    <mergeCell ref="B1262:I1262"/>
    <mergeCell ref="C1263:I1263"/>
    <mergeCell ref="C1264:I1264"/>
    <mergeCell ref="B1256:G1256"/>
    <mergeCell ref="B1257:G1257"/>
    <mergeCell ref="H1257:I1257"/>
    <mergeCell ref="B1258:G1258"/>
    <mergeCell ref="B1259:G1259"/>
    <mergeCell ref="B1300:I1300"/>
    <mergeCell ref="B1301:I1301"/>
    <mergeCell ref="B1302:I1302"/>
    <mergeCell ref="B1303:G1303"/>
    <mergeCell ref="H1303:I1303"/>
    <mergeCell ref="B1285:I1285"/>
    <mergeCell ref="B1286:B1288"/>
    <mergeCell ref="C1286:C1288"/>
    <mergeCell ref="D1286:D1288"/>
    <mergeCell ref="E1286:E1288"/>
    <mergeCell ref="F1286:F1288"/>
    <mergeCell ref="G1286:G1288"/>
    <mergeCell ref="H1286:H1288"/>
    <mergeCell ref="I1286:I1288"/>
    <mergeCell ref="B1276:I1276"/>
    <mergeCell ref="B1277:I1277"/>
    <mergeCell ref="B1278:I1278"/>
    <mergeCell ref="B1279:I1279"/>
    <mergeCell ref="B1284:I1284"/>
    <mergeCell ref="D1280:E1280"/>
    <mergeCell ref="D1281:E1281"/>
    <mergeCell ref="I1281:J1281"/>
    <mergeCell ref="G1319:H1319"/>
    <mergeCell ref="B1320:C1320"/>
    <mergeCell ref="D1320:G1320"/>
    <mergeCell ref="H1320:I1320"/>
    <mergeCell ref="B1324:I1324"/>
    <mergeCell ref="B1314:E1314"/>
    <mergeCell ref="G1315:H1315"/>
    <mergeCell ref="G1316:H1316"/>
    <mergeCell ref="G1317:H1317"/>
    <mergeCell ref="G1318:H1318"/>
    <mergeCell ref="B1309:G1309"/>
    <mergeCell ref="B1310:I1310"/>
    <mergeCell ref="B1311:I1311"/>
    <mergeCell ref="C1312:I1312"/>
    <mergeCell ref="C1313:I1313"/>
    <mergeCell ref="B1305:G1305"/>
    <mergeCell ref="B1306:G1306"/>
    <mergeCell ref="H1306:I1306"/>
    <mergeCell ref="B1307:G1307"/>
    <mergeCell ref="B1308:G1308"/>
    <mergeCell ref="B1357:G1357"/>
    <mergeCell ref="B1349:I1349"/>
    <mergeCell ref="B1350:I1350"/>
    <mergeCell ref="B1351:I1351"/>
    <mergeCell ref="B1352:G1352"/>
    <mergeCell ref="H1352:I1352"/>
    <mergeCell ref="B1334:I1334"/>
    <mergeCell ref="B1335:B1337"/>
    <mergeCell ref="C1335:C1337"/>
    <mergeCell ref="D1335:D1337"/>
    <mergeCell ref="E1335:E1337"/>
    <mergeCell ref="F1335:F1337"/>
    <mergeCell ref="G1335:G1337"/>
    <mergeCell ref="H1335:H1337"/>
    <mergeCell ref="I1335:I1337"/>
    <mergeCell ref="B1325:I1325"/>
    <mergeCell ref="B1326:I1326"/>
    <mergeCell ref="B1327:I1327"/>
    <mergeCell ref="B1328:I1328"/>
    <mergeCell ref="B1333:I1333"/>
    <mergeCell ref="D1329:E1329"/>
    <mergeCell ref="D1330:E1330"/>
    <mergeCell ref="I1330:J1330"/>
    <mergeCell ref="G1368:H1368"/>
    <mergeCell ref="B1369:C1369"/>
    <mergeCell ref="D1369:G1369"/>
    <mergeCell ref="H1369:I1369"/>
    <mergeCell ref="D6:E6"/>
    <mergeCell ref="D7:E7"/>
    <mergeCell ref="B1363:E1363"/>
    <mergeCell ref="G1364:H1364"/>
    <mergeCell ref="G1365:H1365"/>
    <mergeCell ref="G1366:H1366"/>
    <mergeCell ref="G1367:H1367"/>
    <mergeCell ref="B1358:G1358"/>
    <mergeCell ref="B1359:I1359"/>
    <mergeCell ref="B1360:I1360"/>
    <mergeCell ref="C1361:I1361"/>
    <mergeCell ref="C1362:I1362"/>
    <mergeCell ref="B1354:G1354"/>
    <mergeCell ref="B1355:G1355"/>
    <mergeCell ref="H1355:I1355"/>
    <mergeCell ref="B1356:G1356"/>
    <mergeCell ref="D986:E986"/>
    <mergeCell ref="D987:E987"/>
    <mergeCell ref="I987:J987"/>
    <mergeCell ref="D1035:E1035"/>
    <mergeCell ref="D1036:E1036"/>
    <mergeCell ref="I1036:J1036"/>
    <mergeCell ref="D1084:E1084"/>
    <mergeCell ref="D1085:E1085"/>
    <mergeCell ref="I1085:J1085"/>
    <mergeCell ref="D1133:E1133"/>
    <mergeCell ref="D1134:E1134"/>
    <mergeCell ref="I1134:J1134"/>
  </mergeCells>
  <hyperlinks>
    <hyperlink ref="B3" r:id="rId1" display="http://www.kcgurukulschool.org/"/>
    <hyperlink ref="B52" r:id="rId2" display="http://www.kcgurukulschool.org/"/>
    <hyperlink ref="B101" r:id="rId3" display="http://www.kcgurukulschool.org/"/>
    <hyperlink ref="B150" r:id="rId4" display="http://www.kcgurukulschool.org/"/>
    <hyperlink ref="B199" r:id="rId5" display="http://www.kcgurukulschool.org/"/>
    <hyperlink ref="B248" r:id="rId6" display="http://www.kcgurukulschool.org/"/>
    <hyperlink ref="B297" r:id="rId7" display="http://www.kcgurukulschool.org/"/>
    <hyperlink ref="B346" r:id="rId8" display="http://www.kcgurukulschool.org/"/>
    <hyperlink ref="B395" r:id="rId9" display="http://www.kcgurukulschool.org/"/>
    <hyperlink ref="B444" r:id="rId10" display="http://www.kcgurukulschool.org/"/>
    <hyperlink ref="B493" r:id="rId11" display="http://www.kcgurukulschool.org/"/>
    <hyperlink ref="B542" r:id="rId12" display="http://www.kcgurukulschool.org/"/>
    <hyperlink ref="B591" r:id="rId13" display="http://www.kcgurukulschool.org/"/>
    <hyperlink ref="B640" r:id="rId14" display="http://www.kcgurukulschool.org/"/>
    <hyperlink ref="B689" r:id="rId15" display="http://www.kcgurukulschool.org/"/>
    <hyperlink ref="B738" r:id="rId16" display="http://www.kcgurukulschool.org/"/>
    <hyperlink ref="B787" r:id="rId17" display="http://www.kcgurukulschool.org/"/>
    <hyperlink ref="B836" r:id="rId18" display="http://www.kcgurukulschool.org/"/>
    <hyperlink ref="B885" r:id="rId19" display="http://www.kcgurukulschool.org/"/>
    <hyperlink ref="B934" r:id="rId20" display="http://www.kcgurukulschool.org/"/>
    <hyperlink ref="B983" r:id="rId21" display="http://www.kcgurukulschool.org/"/>
    <hyperlink ref="B1032" r:id="rId22" display="http://www.kcgurukulschool.org/"/>
    <hyperlink ref="B1081" r:id="rId23" display="http://www.kcgurukulschool.org/"/>
    <hyperlink ref="B1130" r:id="rId24" display="http://www.kcgurukulschool.org/"/>
    <hyperlink ref="B1179" r:id="rId25" display="http://www.kcgurukulschool.org/"/>
    <hyperlink ref="B1228" r:id="rId26" display="http://www.kcgurukulschool.org/"/>
    <hyperlink ref="B1277" r:id="rId27" display="http://www.kcgurukulschool.org/"/>
    <hyperlink ref="B1326" r:id="rId28" display="http://www.kcgurukulschool.org/"/>
  </hyperlinks>
  <pageMargins left="0.27559055118110237" right="0.23622047244094491" top="0.23622047244094491" bottom="0.19685039370078741" header="0.23622047244094491" footer="0.15748031496062992"/>
  <pageSetup paperSize="9" scale="60" orientation="landscape" r:id="rId29"/>
  <drawing r:id="rId3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workbookViewId="0">
      <selection activeCell="M19" sqref="M19"/>
    </sheetView>
  </sheetViews>
  <sheetFormatPr defaultRowHeight="15" x14ac:dyDescent="0.25"/>
  <cols>
    <col min="1" max="1" width="6.85546875" customWidth="1"/>
    <col min="2" max="2" width="19.85546875" customWidth="1"/>
    <col min="3" max="3" width="12.5703125" customWidth="1"/>
    <col min="4" max="4" width="10.5703125" style="247" customWidth="1"/>
    <col min="5" max="5" width="11.7109375" customWidth="1"/>
    <col min="6" max="6" width="10.85546875" customWidth="1"/>
    <col min="8" max="8" width="11.7109375" customWidth="1"/>
    <col min="10" max="10" width="7.28515625" customWidth="1"/>
  </cols>
  <sheetData>
    <row r="1" spans="1:11" ht="17.45" x14ac:dyDescent="0.3">
      <c r="A1" s="437" t="s">
        <v>42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</row>
    <row r="2" spans="1:11" ht="16.899999999999999" x14ac:dyDescent="0.3">
      <c r="A2" s="438" t="s">
        <v>63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</row>
    <row r="3" spans="1:11" ht="16.899999999999999" x14ac:dyDescent="0.3">
      <c r="A3" s="438" t="s">
        <v>394</v>
      </c>
      <c r="B3" s="438"/>
      <c r="C3" s="438"/>
      <c r="D3" s="438"/>
      <c r="E3" s="438"/>
      <c r="F3" s="438"/>
      <c r="G3" s="438"/>
      <c r="H3" s="438"/>
      <c r="I3" s="438"/>
      <c r="J3" s="438"/>
      <c r="K3" s="438"/>
    </row>
    <row r="4" spans="1:11" ht="16.899999999999999" x14ac:dyDescent="0.3">
      <c r="A4" s="438" t="s">
        <v>515</v>
      </c>
      <c r="B4" s="438"/>
      <c r="C4" s="438"/>
      <c r="D4" s="438"/>
      <c r="E4" s="438"/>
      <c r="F4" s="438"/>
      <c r="G4" s="438"/>
      <c r="H4" s="438"/>
      <c r="I4" s="438"/>
      <c r="J4" s="438"/>
      <c r="K4" s="438"/>
    </row>
    <row r="5" spans="1:11" ht="15.6" x14ac:dyDescent="0.3">
      <c r="A5" s="17" t="s">
        <v>43</v>
      </c>
      <c r="B5" s="18" t="s">
        <v>41</v>
      </c>
      <c r="C5" s="18" t="s">
        <v>44</v>
      </c>
      <c r="D5" s="25" t="s">
        <v>45</v>
      </c>
      <c r="E5" s="18" t="s">
        <v>46</v>
      </c>
      <c r="F5" s="19" t="s">
        <v>47</v>
      </c>
      <c r="G5" s="18" t="s">
        <v>48</v>
      </c>
      <c r="H5" s="18" t="s">
        <v>49</v>
      </c>
      <c r="I5" s="20" t="s">
        <v>10</v>
      </c>
      <c r="J5" s="20" t="s">
        <v>16</v>
      </c>
      <c r="K5" s="21" t="s">
        <v>36</v>
      </c>
    </row>
    <row r="6" spans="1:11" ht="15.6" x14ac:dyDescent="0.3">
      <c r="A6" s="27">
        <v>1</v>
      </c>
      <c r="B6" s="149" t="s">
        <v>101</v>
      </c>
      <c r="C6" s="23">
        <v>14.5</v>
      </c>
      <c r="D6" s="248">
        <v>9</v>
      </c>
      <c r="E6" s="23">
        <v>13</v>
      </c>
      <c r="F6" s="23">
        <v>12</v>
      </c>
      <c r="G6" s="23">
        <v>19</v>
      </c>
      <c r="H6" s="23">
        <v>7.5</v>
      </c>
      <c r="I6" s="251">
        <f>SUM(C6:G6)</f>
        <v>67.5</v>
      </c>
      <c r="J6" s="251">
        <f>I6/100*100</f>
        <v>67.5</v>
      </c>
      <c r="K6" s="23" t="str">
        <f t="shared" ref="K6:K33" si="0">IF(J6&gt;=91,"A1",IF(J6&gt;=81,"A2",IF(J6&gt;=71,"B1",IF(J6&gt;=61,"B2",IF(J6&gt;=51,"C1",IF(J6&gt;=41,"C2",IF(J6&gt;=33,"D","E")))))))</f>
        <v>B2</v>
      </c>
    </row>
    <row r="7" spans="1:11" ht="15.6" x14ac:dyDescent="0.3">
      <c r="A7" s="27">
        <v>2</v>
      </c>
      <c r="B7" s="149" t="s">
        <v>119</v>
      </c>
      <c r="C7" s="23">
        <v>8.5</v>
      </c>
      <c r="D7" s="248">
        <v>8</v>
      </c>
      <c r="E7" s="23">
        <v>10.5</v>
      </c>
      <c r="F7" s="250">
        <v>4.5</v>
      </c>
      <c r="G7" s="23">
        <v>11</v>
      </c>
      <c r="H7" s="23">
        <v>7.5</v>
      </c>
      <c r="I7" s="251">
        <f t="shared" ref="I7:I33" si="1">SUM(C7:G7)</f>
        <v>42.5</v>
      </c>
      <c r="J7" s="251">
        <f t="shared" ref="J7:J33" si="2">I7/100*100</f>
        <v>42.5</v>
      </c>
      <c r="K7" s="23" t="str">
        <f t="shared" si="0"/>
        <v>C2</v>
      </c>
    </row>
    <row r="8" spans="1:11" ht="15.6" x14ac:dyDescent="0.3">
      <c r="A8" s="27">
        <v>3</v>
      </c>
      <c r="B8" s="149" t="s">
        <v>133</v>
      </c>
      <c r="C8" s="249">
        <v>4.5</v>
      </c>
      <c r="D8" s="248">
        <v>7.5</v>
      </c>
      <c r="E8" s="249">
        <v>4</v>
      </c>
      <c r="F8" s="23">
        <v>7</v>
      </c>
      <c r="G8" s="249">
        <v>5</v>
      </c>
      <c r="H8" s="249">
        <v>2.5</v>
      </c>
      <c r="I8" s="266">
        <f t="shared" si="1"/>
        <v>28</v>
      </c>
      <c r="J8" s="266">
        <f t="shared" si="2"/>
        <v>28.000000000000004</v>
      </c>
      <c r="K8" s="249" t="str">
        <f t="shared" si="0"/>
        <v>E</v>
      </c>
    </row>
    <row r="9" spans="1:11" ht="15.6" x14ac:dyDescent="0.3">
      <c r="A9" s="27">
        <v>4</v>
      </c>
      <c r="B9" s="149" t="s">
        <v>411</v>
      </c>
      <c r="C9" s="23">
        <v>8.75</v>
      </c>
      <c r="D9" s="248">
        <v>9.5</v>
      </c>
      <c r="E9" s="23">
        <v>11</v>
      </c>
      <c r="F9" s="23">
        <v>9.5</v>
      </c>
      <c r="G9" s="23">
        <v>12</v>
      </c>
      <c r="H9" s="23">
        <v>10.5</v>
      </c>
      <c r="I9" s="251">
        <f t="shared" si="1"/>
        <v>50.75</v>
      </c>
      <c r="J9" s="251">
        <f t="shared" si="2"/>
        <v>50.749999999999993</v>
      </c>
      <c r="K9" s="23" t="str">
        <f t="shared" si="0"/>
        <v>C2</v>
      </c>
    </row>
    <row r="10" spans="1:11" ht="15.6" x14ac:dyDescent="0.3">
      <c r="A10" s="27">
        <v>5</v>
      </c>
      <c r="B10" s="149" t="s">
        <v>158</v>
      </c>
      <c r="C10" s="23">
        <v>18</v>
      </c>
      <c r="D10" s="248">
        <v>18</v>
      </c>
      <c r="E10" s="23">
        <v>20</v>
      </c>
      <c r="F10" s="23">
        <v>20</v>
      </c>
      <c r="G10" s="23">
        <v>20</v>
      </c>
      <c r="H10" s="39">
        <v>20</v>
      </c>
      <c r="I10" s="252">
        <f t="shared" si="1"/>
        <v>96</v>
      </c>
      <c r="J10" s="252">
        <f t="shared" si="2"/>
        <v>96</v>
      </c>
      <c r="K10" s="32" t="str">
        <f t="shared" si="0"/>
        <v>A1</v>
      </c>
    </row>
    <row r="11" spans="1:11" ht="15.6" x14ac:dyDescent="0.3">
      <c r="A11" s="27">
        <v>6</v>
      </c>
      <c r="B11" s="149" t="s">
        <v>169</v>
      </c>
      <c r="C11" s="23">
        <v>14</v>
      </c>
      <c r="D11" s="248">
        <v>13</v>
      </c>
      <c r="E11" s="23">
        <v>15</v>
      </c>
      <c r="F11" s="23">
        <v>15.5</v>
      </c>
      <c r="G11" s="23">
        <v>19</v>
      </c>
      <c r="H11" s="23">
        <v>17</v>
      </c>
      <c r="I11" s="251">
        <f t="shared" si="1"/>
        <v>76.5</v>
      </c>
      <c r="J11" s="251">
        <f t="shared" si="2"/>
        <v>76.5</v>
      </c>
      <c r="K11" s="23" t="str">
        <f t="shared" si="0"/>
        <v>B1</v>
      </c>
    </row>
    <row r="12" spans="1:11" ht="15.6" x14ac:dyDescent="0.3">
      <c r="A12" s="27">
        <v>7</v>
      </c>
      <c r="B12" s="149" t="s">
        <v>179</v>
      </c>
      <c r="C12" s="23">
        <v>14.5</v>
      </c>
      <c r="D12" s="248">
        <v>13</v>
      </c>
      <c r="E12" s="23">
        <v>17</v>
      </c>
      <c r="F12" s="23">
        <v>16.5</v>
      </c>
      <c r="G12" s="23">
        <v>18.5</v>
      </c>
      <c r="H12" s="23">
        <v>16</v>
      </c>
      <c r="I12" s="251">
        <f t="shared" si="1"/>
        <v>79.5</v>
      </c>
      <c r="J12" s="251">
        <f t="shared" si="2"/>
        <v>79.5</v>
      </c>
      <c r="K12" s="23" t="str">
        <f t="shared" si="0"/>
        <v>B1</v>
      </c>
    </row>
    <row r="13" spans="1:11" ht="15.6" x14ac:dyDescent="0.3">
      <c r="A13" s="27">
        <v>8</v>
      </c>
      <c r="B13" s="149" t="s">
        <v>191</v>
      </c>
      <c r="C13" s="23">
        <v>12</v>
      </c>
      <c r="D13" s="248">
        <v>14.5</v>
      </c>
      <c r="E13" s="23">
        <v>14.5</v>
      </c>
      <c r="F13" s="23">
        <v>9</v>
      </c>
      <c r="G13" s="23">
        <v>18</v>
      </c>
      <c r="H13" s="23">
        <v>15</v>
      </c>
      <c r="I13" s="252">
        <f t="shared" si="1"/>
        <v>68</v>
      </c>
      <c r="J13" s="251">
        <f t="shared" si="2"/>
        <v>68</v>
      </c>
      <c r="K13" s="23" t="str">
        <f t="shared" si="0"/>
        <v>B2</v>
      </c>
    </row>
    <row r="14" spans="1:11" ht="15.6" x14ac:dyDescent="0.3">
      <c r="A14" s="27">
        <v>9</v>
      </c>
      <c r="B14" s="149" t="s">
        <v>202</v>
      </c>
      <c r="C14" s="23">
        <v>10.5</v>
      </c>
      <c r="D14" s="248">
        <v>12</v>
      </c>
      <c r="E14" s="23">
        <v>16</v>
      </c>
      <c r="F14" s="249" t="s">
        <v>397</v>
      </c>
      <c r="G14" s="23">
        <v>7</v>
      </c>
      <c r="H14" s="23">
        <v>12</v>
      </c>
      <c r="I14" s="251">
        <f t="shared" si="1"/>
        <v>45.5</v>
      </c>
      <c r="J14" s="251">
        <f t="shared" si="2"/>
        <v>45.5</v>
      </c>
      <c r="K14" s="23" t="str">
        <f t="shared" si="0"/>
        <v>C2</v>
      </c>
    </row>
    <row r="15" spans="1:11" ht="15.6" x14ac:dyDescent="0.3">
      <c r="A15" s="27">
        <v>10</v>
      </c>
      <c r="B15" s="149" t="s">
        <v>213</v>
      </c>
      <c r="C15" s="23">
        <v>8.5</v>
      </c>
      <c r="D15" s="248">
        <v>9</v>
      </c>
      <c r="E15" s="23">
        <v>11</v>
      </c>
      <c r="F15" s="23">
        <v>7.5</v>
      </c>
      <c r="G15" s="23">
        <v>9</v>
      </c>
      <c r="H15" s="23">
        <v>5.5</v>
      </c>
      <c r="I15" s="252">
        <f t="shared" si="1"/>
        <v>45</v>
      </c>
      <c r="J15" s="252">
        <f t="shared" si="2"/>
        <v>45</v>
      </c>
      <c r="K15" s="23" t="str">
        <f t="shared" si="0"/>
        <v>C2</v>
      </c>
    </row>
    <row r="16" spans="1:11" ht="15.6" x14ac:dyDescent="0.3">
      <c r="A16" s="27">
        <v>11</v>
      </c>
      <c r="B16" s="149" t="s">
        <v>219</v>
      </c>
      <c r="C16" s="23">
        <v>17</v>
      </c>
      <c r="D16" s="248">
        <v>14</v>
      </c>
      <c r="E16" s="23">
        <v>14.5</v>
      </c>
      <c r="F16" s="23">
        <v>16</v>
      </c>
      <c r="G16" s="23">
        <v>19.5</v>
      </c>
      <c r="H16" s="39">
        <v>17</v>
      </c>
      <c r="I16" s="252">
        <f t="shared" si="1"/>
        <v>81</v>
      </c>
      <c r="J16" s="252">
        <f t="shared" si="2"/>
        <v>81</v>
      </c>
      <c r="K16" s="32" t="str">
        <f t="shared" si="0"/>
        <v>A2</v>
      </c>
    </row>
    <row r="17" spans="1:11" ht="15.6" x14ac:dyDescent="0.3">
      <c r="A17" s="27">
        <v>12</v>
      </c>
      <c r="B17" s="149" t="s">
        <v>230</v>
      </c>
      <c r="C17" s="23">
        <v>15</v>
      </c>
      <c r="D17" s="248">
        <v>16</v>
      </c>
      <c r="E17" s="23">
        <v>10</v>
      </c>
      <c r="F17" s="23">
        <v>14.25</v>
      </c>
      <c r="G17" s="23">
        <v>19</v>
      </c>
      <c r="H17" s="23">
        <v>13</v>
      </c>
      <c r="I17" s="251">
        <f t="shared" si="1"/>
        <v>74.25</v>
      </c>
      <c r="J17" s="251">
        <f t="shared" si="2"/>
        <v>74.25</v>
      </c>
      <c r="K17" s="23" t="str">
        <f t="shared" si="0"/>
        <v>B1</v>
      </c>
    </row>
    <row r="18" spans="1:11" ht="15.6" x14ac:dyDescent="0.3">
      <c r="A18" s="27">
        <v>13</v>
      </c>
      <c r="B18" s="149" t="s">
        <v>238</v>
      </c>
      <c r="C18" s="23">
        <v>12.5</v>
      </c>
      <c r="D18" s="248">
        <v>15</v>
      </c>
      <c r="E18" s="249">
        <v>4</v>
      </c>
      <c r="F18" s="23">
        <v>10.5</v>
      </c>
      <c r="G18" s="253">
        <v>14.5</v>
      </c>
      <c r="H18" s="23">
        <v>11.5</v>
      </c>
      <c r="I18" s="251">
        <f t="shared" si="1"/>
        <v>56.5</v>
      </c>
      <c r="J18" s="251">
        <f t="shared" si="2"/>
        <v>56.499999999999993</v>
      </c>
      <c r="K18" s="23" t="str">
        <f t="shared" si="0"/>
        <v>C1</v>
      </c>
    </row>
    <row r="19" spans="1:11" ht="15.6" x14ac:dyDescent="0.3">
      <c r="A19" s="27">
        <v>14</v>
      </c>
      <c r="B19" s="150" t="s">
        <v>245</v>
      </c>
      <c r="C19" s="23">
        <v>7.5</v>
      </c>
      <c r="D19" s="248">
        <v>9.5</v>
      </c>
      <c r="E19" s="249">
        <v>6</v>
      </c>
      <c r="F19" s="23">
        <v>7</v>
      </c>
      <c r="G19" s="253">
        <v>7</v>
      </c>
      <c r="H19" s="23">
        <v>7</v>
      </c>
      <c r="I19" s="252">
        <f t="shared" si="1"/>
        <v>37</v>
      </c>
      <c r="J19" s="252">
        <f t="shared" si="2"/>
        <v>37</v>
      </c>
      <c r="K19" s="23" t="str">
        <f t="shared" si="0"/>
        <v>D</v>
      </c>
    </row>
    <row r="20" spans="1:11" ht="15.6" x14ac:dyDescent="0.3">
      <c r="A20" s="27">
        <v>15</v>
      </c>
      <c r="B20" s="149" t="s">
        <v>254</v>
      </c>
      <c r="C20" s="23">
        <v>16</v>
      </c>
      <c r="D20" s="248">
        <v>15</v>
      </c>
      <c r="E20" s="23">
        <v>20</v>
      </c>
      <c r="F20" s="23">
        <v>19</v>
      </c>
      <c r="G20" s="23">
        <v>20</v>
      </c>
      <c r="H20" s="23">
        <v>20</v>
      </c>
      <c r="I20" s="252">
        <f t="shared" si="1"/>
        <v>90</v>
      </c>
      <c r="J20" s="252">
        <f t="shared" si="2"/>
        <v>90</v>
      </c>
      <c r="K20" s="32" t="str">
        <f t="shared" si="0"/>
        <v>A2</v>
      </c>
    </row>
    <row r="21" spans="1:11" ht="15.6" x14ac:dyDescent="0.3">
      <c r="A21" s="27">
        <v>16</v>
      </c>
      <c r="B21" s="149" t="s">
        <v>264</v>
      </c>
      <c r="C21" s="23">
        <v>14</v>
      </c>
      <c r="D21" s="248">
        <v>16</v>
      </c>
      <c r="E21" s="23">
        <v>12</v>
      </c>
      <c r="F21" s="23">
        <v>14.5</v>
      </c>
      <c r="G21" s="23">
        <v>18</v>
      </c>
      <c r="H21" s="23">
        <v>17</v>
      </c>
      <c r="I21" s="251">
        <f t="shared" si="1"/>
        <v>74.5</v>
      </c>
      <c r="J21" s="251">
        <f t="shared" si="2"/>
        <v>74.5</v>
      </c>
      <c r="K21" s="23" t="str">
        <f t="shared" si="0"/>
        <v>B1</v>
      </c>
    </row>
    <row r="22" spans="1:11" ht="15.6" x14ac:dyDescent="0.3">
      <c r="A22" s="27">
        <v>17</v>
      </c>
      <c r="B22" s="149" t="s">
        <v>396</v>
      </c>
      <c r="C22" s="23">
        <v>11</v>
      </c>
      <c r="D22" s="248">
        <v>13</v>
      </c>
      <c r="E22" s="23">
        <v>7</v>
      </c>
      <c r="F22" s="23">
        <v>10</v>
      </c>
      <c r="G22" s="23">
        <v>15.5</v>
      </c>
      <c r="H22" s="23">
        <v>14</v>
      </c>
      <c r="I22" s="251">
        <f t="shared" si="1"/>
        <v>56.5</v>
      </c>
      <c r="J22" s="251">
        <f t="shared" si="2"/>
        <v>56.499999999999993</v>
      </c>
      <c r="K22" s="23" t="str">
        <f t="shared" si="0"/>
        <v>C1</v>
      </c>
    </row>
    <row r="23" spans="1:11" ht="15.6" x14ac:dyDescent="0.3">
      <c r="A23" s="27">
        <v>18</v>
      </c>
      <c r="B23" s="149" t="s">
        <v>283</v>
      </c>
      <c r="C23" s="39">
        <v>17</v>
      </c>
      <c r="D23" s="248">
        <v>14.5</v>
      </c>
      <c r="E23" s="23">
        <v>10</v>
      </c>
      <c r="F23" s="23">
        <v>15</v>
      </c>
      <c r="G23" s="39">
        <v>17</v>
      </c>
      <c r="H23" s="39">
        <v>13</v>
      </c>
      <c r="I23" s="251">
        <f t="shared" si="1"/>
        <v>73.5</v>
      </c>
      <c r="J23" s="251">
        <f t="shared" si="2"/>
        <v>73.5</v>
      </c>
      <c r="K23" s="23" t="str">
        <f t="shared" si="0"/>
        <v>B1</v>
      </c>
    </row>
    <row r="24" spans="1:11" ht="15.6" x14ac:dyDescent="0.3">
      <c r="A24" s="27">
        <v>19</v>
      </c>
      <c r="B24" s="149" t="s">
        <v>293</v>
      </c>
      <c r="C24" s="23">
        <v>17</v>
      </c>
      <c r="D24" s="248">
        <v>17</v>
      </c>
      <c r="E24" s="23">
        <v>20</v>
      </c>
      <c r="F24" s="23">
        <v>18.5</v>
      </c>
      <c r="G24" s="23">
        <v>20</v>
      </c>
      <c r="H24" s="23">
        <v>19</v>
      </c>
      <c r="I24" s="251">
        <f t="shared" si="1"/>
        <v>92.5</v>
      </c>
      <c r="J24" s="251">
        <f t="shared" si="2"/>
        <v>92.5</v>
      </c>
      <c r="K24" s="32" t="str">
        <f t="shared" si="0"/>
        <v>A1</v>
      </c>
    </row>
    <row r="25" spans="1:11" ht="15.6" x14ac:dyDescent="0.3">
      <c r="A25" s="27">
        <v>20</v>
      </c>
      <c r="B25" s="149" t="s">
        <v>302</v>
      </c>
      <c r="C25" s="23">
        <v>18.5</v>
      </c>
      <c r="D25" s="248">
        <v>14</v>
      </c>
      <c r="E25" s="23">
        <v>20</v>
      </c>
      <c r="F25" s="23">
        <v>18.5</v>
      </c>
      <c r="G25" s="23">
        <v>20</v>
      </c>
      <c r="H25" s="23">
        <v>20</v>
      </c>
      <c r="I25" s="252">
        <f t="shared" si="1"/>
        <v>91</v>
      </c>
      <c r="J25" s="252">
        <f t="shared" si="2"/>
        <v>91</v>
      </c>
      <c r="K25" s="32" t="str">
        <f t="shared" si="0"/>
        <v>A1</v>
      </c>
    </row>
    <row r="26" spans="1:11" ht="15.6" x14ac:dyDescent="0.3">
      <c r="A26" s="27">
        <v>21</v>
      </c>
      <c r="B26" s="151" t="s">
        <v>312</v>
      </c>
      <c r="C26" s="39">
        <v>13</v>
      </c>
      <c r="D26" s="248">
        <v>17</v>
      </c>
      <c r="E26" s="39">
        <v>17</v>
      </c>
      <c r="F26" s="39">
        <v>9.5</v>
      </c>
      <c r="G26" s="39">
        <v>17</v>
      </c>
      <c r="H26" s="39">
        <v>15.5</v>
      </c>
      <c r="I26" s="251">
        <f t="shared" si="1"/>
        <v>73.5</v>
      </c>
      <c r="J26" s="251">
        <f t="shared" si="2"/>
        <v>73.5</v>
      </c>
      <c r="K26" s="23" t="str">
        <f t="shared" si="0"/>
        <v>B1</v>
      </c>
    </row>
    <row r="27" spans="1:11" ht="15.6" x14ac:dyDescent="0.3">
      <c r="A27" s="27">
        <v>22</v>
      </c>
      <c r="B27" s="149" t="s">
        <v>319</v>
      </c>
      <c r="C27" s="39">
        <v>18.5</v>
      </c>
      <c r="D27" s="248">
        <v>19.5</v>
      </c>
      <c r="E27" s="39">
        <v>20</v>
      </c>
      <c r="F27" s="39">
        <v>19.25</v>
      </c>
      <c r="G27" s="39">
        <v>20</v>
      </c>
      <c r="H27" s="39">
        <v>19</v>
      </c>
      <c r="I27" s="251">
        <f t="shared" si="1"/>
        <v>97.25</v>
      </c>
      <c r="J27" s="251">
        <f t="shared" si="2"/>
        <v>97.25</v>
      </c>
      <c r="K27" s="32" t="str">
        <f t="shared" si="0"/>
        <v>A1</v>
      </c>
    </row>
    <row r="28" spans="1:11" ht="15.6" x14ac:dyDescent="0.3">
      <c r="A28" s="27">
        <v>23</v>
      </c>
      <c r="B28" s="149" t="s">
        <v>329</v>
      </c>
      <c r="C28" s="39">
        <v>9.5</v>
      </c>
      <c r="D28" s="248">
        <v>11</v>
      </c>
      <c r="E28" s="39">
        <v>7</v>
      </c>
      <c r="F28" s="39">
        <v>8</v>
      </c>
      <c r="G28" s="39">
        <v>16.5</v>
      </c>
      <c r="H28" s="39">
        <v>3</v>
      </c>
      <c r="I28" s="252">
        <f t="shared" si="1"/>
        <v>52</v>
      </c>
      <c r="J28" s="252">
        <f t="shared" si="2"/>
        <v>52</v>
      </c>
      <c r="K28" s="23" t="str">
        <f t="shared" si="0"/>
        <v>C1</v>
      </c>
    </row>
    <row r="29" spans="1:11" ht="15.6" x14ac:dyDescent="0.3">
      <c r="A29" s="27">
        <v>24</v>
      </c>
      <c r="B29" s="149" t="s">
        <v>338</v>
      </c>
      <c r="C29" s="23">
        <v>8.5</v>
      </c>
      <c r="D29" s="248">
        <v>15</v>
      </c>
      <c r="E29" s="23">
        <v>7</v>
      </c>
      <c r="F29" s="23">
        <v>7</v>
      </c>
      <c r="G29" s="23">
        <v>14</v>
      </c>
      <c r="H29" s="23">
        <v>8.5</v>
      </c>
      <c r="I29" s="251">
        <f t="shared" si="1"/>
        <v>51.5</v>
      </c>
      <c r="J29" s="251">
        <f t="shared" si="2"/>
        <v>51.5</v>
      </c>
      <c r="K29" s="23" t="str">
        <f t="shared" si="0"/>
        <v>C1</v>
      </c>
    </row>
    <row r="30" spans="1:11" ht="15.6" x14ac:dyDescent="0.3">
      <c r="A30" s="27">
        <v>25</v>
      </c>
      <c r="B30" s="149" t="s">
        <v>355</v>
      </c>
      <c r="C30" s="23">
        <v>9</v>
      </c>
      <c r="D30" s="248">
        <v>9.5</v>
      </c>
      <c r="E30" s="249">
        <v>4</v>
      </c>
      <c r="F30" s="23">
        <v>7</v>
      </c>
      <c r="G30" s="253">
        <v>9</v>
      </c>
      <c r="H30" s="23">
        <v>6.5</v>
      </c>
      <c r="I30" s="251">
        <f t="shared" si="1"/>
        <v>38.5</v>
      </c>
      <c r="J30" s="251">
        <f t="shared" si="2"/>
        <v>38.5</v>
      </c>
      <c r="K30" s="23" t="str">
        <f t="shared" si="0"/>
        <v>D</v>
      </c>
    </row>
    <row r="31" spans="1:11" ht="15.6" x14ac:dyDescent="0.3">
      <c r="A31" s="27">
        <v>26</v>
      </c>
      <c r="B31" s="149" t="s">
        <v>365</v>
      </c>
      <c r="C31" s="249">
        <v>4</v>
      </c>
      <c r="D31" s="248">
        <v>10.5</v>
      </c>
      <c r="E31" s="23">
        <v>7</v>
      </c>
      <c r="F31" s="249">
        <v>5.5</v>
      </c>
      <c r="G31" s="23">
        <v>8.5</v>
      </c>
      <c r="H31" s="23">
        <v>7</v>
      </c>
      <c r="I31" s="251">
        <f t="shared" si="1"/>
        <v>35.5</v>
      </c>
      <c r="J31" s="251">
        <f t="shared" si="2"/>
        <v>35.5</v>
      </c>
      <c r="K31" s="23" t="str">
        <f t="shared" si="0"/>
        <v>D</v>
      </c>
    </row>
    <row r="32" spans="1:11" ht="15.75" x14ac:dyDescent="0.25">
      <c r="A32" s="27">
        <v>27</v>
      </c>
      <c r="B32" s="149" t="s">
        <v>374</v>
      </c>
      <c r="C32" s="23">
        <v>13</v>
      </c>
      <c r="D32" s="248">
        <v>16.5</v>
      </c>
      <c r="E32" s="23">
        <v>20</v>
      </c>
      <c r="F32" s="23">
        <v>15.5</v>
      </c>
      <c r="G32" s="23">
        <v>17.5</v>
      </c>
      <c r="H32" s="23">
        <v>15</v>
      </c>
      <c r="I32" s="251">
        <f t="shared" si="1"/>
        <v>82.5</v>
      </c>
      <c r="J32" s="251">
        <f t="shared" si="2"/>
        <v>82.5</v>
      </c>
      <c r="K32" s="32" t="str">
        <f t="shared" si="0"/>
        <v>A2</v>
      </c>
    </row>
    <row r="33" spans="1:11" ht="15.75" x14ac:dyDescent="0.25">
      <c r="A33" s="27">
        <v>28</v>
      </c>
      <c r="B33" s="149" t="s">
        <v>385</v>
      </c>
      <c r="C33" s="23">
        <v>12</v>
      </c>
      <c r="D33" s="248">
        <v>14.5</v>
      </c>
      <c r="E33" s="23">
        <v>11</v>
      </c>
      <c r="F33" s="23">
        <v>17</v>
      </c>
      <c r="G33" s="23">
        <v>19.5</v>
      </c>
      <c r="H33" s="23">
        <v>19</v>
      </c>
      <c r="I33" s="252">
        <f t="shared" si="1"/>
        <v>74</v>
      </c>
      <c r="J33" s="252">
        <f t="shared" si="2"/>
        <v>74</v>
      </c>
      <c r="K33" s="23" t="str">
        <f t="shared" si="0"/>
        <v>B1</v>
      </c>
    </row>
    <row r="34" spans="1:11" ht="15.75" x14ac:dyDescent="0.25">
      <c r="A34" s="244"/>
      <c r="B34" s="245"/>
      <c r="C34" s="246"/>
      <c r="D34" s="246"/>
      <c r="E34" s="246"/>
      <c r="F34" s="246"/>
      <c r="G34" s="246"/>
      <c r="H34" s="246"/>
      <c r="I34" s="24"/>
      <c r="J34" s="24"/>
      <c r="K34" s="24"/>
    </row>
    <row r="35" spans="1:11" ht="15.75" x14ac:dyDescent="0.25">
      <c r="A35" s="244"/>
      <c r="C35" s="246"/>
      <c r="D35" s="246"/>
      <c r="E35" s="246"/>
      <c r="F35" s="246"/>
      <c r="G35" s="246"/>
      <c r="H35" s="246"/>
      <c r="I35" s="24"/>
      <c r="J35" s="24"/>
      <c r="K35" s="24"/>
    </row>
  </sheetData>
  <mergeCells count="4">
    <mergeCell ref="A1:K1"/>
    <mergeCell ref="A2:K2"/>
    <mergeCell ref="A3:K3"/>
    <mergeCell ref="A4:K4"/>
  </mergeCells>
  <conditionalFormatting sqref="B9">
    <cfRule type="cellIs" dxfId="13" priority="2" operator="equal">
      <formula>"M"</formula>
    </cfRule>
  </conditionalFormatting>
  <conditionalFormatting sqref="B32:B33">
    <cfRule type="cellIs" dxfId="12" priority="1" operator="equal">
      <formula>"M"</formula>
    </cfRule>
  </conditionalFormatting>
  <dataValidations count="1">
    <dataValidation allowBlank="1" showInputMessage="1" showErrorMessage="1" promptTitle="NAME" prompt="ENTER NAME IN CAPITAL LETTERS" sqref="B6:B8 B10:B33"/>
  </dataValidations>
  <pageMargins left="0.7" right="0.7" top="0.75" bottom="0.75" header="0.3" footer="0.3"/>
  <pageSetup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1"/>
  <sheetViews>
    <sheetView topLeftCell="A24" zoomScaleNormal="100" workbookViewId="0">
      <selection activeCell="D24" sqref="D24"/>
    </sheetView>
  </sheetViews>
  <sheetFormatPr defaultRowHeight="15" x14ac:dyDescent="0.25"/>
  <cols>
    <col min="1" max="1" width="18.5703125" customWidth="1"/>
    <col min="2" max="2" width="20.42578125" customWidth="1"/>
    <col min="3" max="3" width="17.7109375" customWidth="1"/>
    <col min="4" max="4" width="16.85546875" customWidth="1"/>
    <col min="5" max="5" width="22.28515625" customWidth="1"/>
    <col min="6" max="6" width="0.7109375" hidden="1" customWidth="1"/>
  </cols>
  <sheetData>
    <row r="1" spans="1:6" ht="15.6" x14ac:dyDescent="0.3">
      <c r="A1" s="28"/>
      <c r="B1" s="442" t="s">
        <v>0</v>
      </c>
      <c r="C1" s="442"/>
      <c r="D1" s="442"/>
      <c r="E1" s="442"/>
      <c r="F1" s="442"/>
    </row>
    <row r="2" spans="1:6" ht="15.6" x14ac:dyDescent="0.3">
      <c r="A2" s="28"/>
      <c r="B2" s="442" t="s">
        <v>1</v>
      </c>
      <c r="C2" s="442"/>
      <c r="D2" s="442"/>
      <c r="E2" s="442"/>
      <c r="F2" s="442"/>
    </row>
    <row r="3" spans="1:6" ht="15.6" x14ac:dyDescent="0.3">
      <c r="A3" s="28"/>
      <c r="B3" s="442" t="s">
        <v>2</v>
      </c>
      <c r="C3" s="442"/>
      <c r="D3" s="442"/>
      <c r="E3" s="442"/>
      <c r="F3" s="442"/>
    </row>
    <row r="4" spans="1:6" ht="15.6" x14ac:dyDescent="0.3">
      <c r="A4" s="28"/>
      <c r="B4" s="443" t="s">
        <v>398</v>
      </c>
      <c r="C4" s="443"/>
      <c r="D4" s="443"/>
      <c r="E4" s="443"/>
      <c r="F4" s="443"/>
    </row>
    <row r="5" spans="1:6" ht="15.6" x14ac:dyDescent="0.3">
      <c r="A5" s="28"/>
      <c r="B5" s="442" t="s">
        <v>517</v>
      </c>
      <c r="C5" s="442"/>
      <c r="D5" s="442"/>
      <c r="E5" s="442"/>
      <c r="F5" s="442"/>
    </row>
    <row r="6" spans="1:6" ht="15.6" x14ac:dyDescent="0.3">
      <c r="A6" s="442" t="s">
        <v>61</v>
      </c>
      <c r="B6" s="442"/>
      <c r="C6" s="442"/>
      <c r="D6" s="442"/>
      <c r="E6" s="442"/>
      <c r="F6" s="442"/>
    </row>
    <row r="7" spans="1:6" ht="15.6" x14ac:dyDescent="0.3">
      <c r="A7" s="28" t="s">
        <v>3</v>
      </c>
      <c r="B7" s="446" t="s">
        <v>399</v>
      </c>
      <c r="C7" s="447"/>
      <c r="D7" s="129"/>
      <c r="E7" s="442"/>
      <c r="F7" s="442"/>
    </row>
    <row r="8" spans="1:6" ht="15.6" x14ac:dyDescent="0.3">
      <c r="A8" s="28" t="s">
        <v>4</v>
      </c>
      <c r="B8" s="446" t="s">
        <v>101</v>
      </c>
      <c r="C8" s="447"/>
      <c r="D8" s="28" t="s">
        <v>400</v>
      </c>
      <c r="E8" s="443">
        <v>1</v>
      </c>
      <c r="F8" s="443"/>
    </row>
    <row r="9" spans="1:6" ht="15.6" x14ac:dyDescent="0.3">
      <c r="A9" s="28" t="s">
        <v>401</v>
      </c>
      <c r="B9" s="41" t="s">
        <v>102</v>
      </c>
      <c r="C9" s="42"/>
      <c r="D9" s="28"/>
      <c r="E9" s="37"/>
      <c r="F9" s="37"/>
    </row>
    <row r="10" spans="1:6" ht="15.6" x14ac:dyDescent="0.3">
      <c r="A10" s="28" t="s">
        <v>18</v>
      </c>
      <c r="B10" s="41" t="s">
        <v>106</v>
      </c>
      <c r="C10" s="42"/>
      <c r="D10" s="28" t="s">
        <v>402</v>
      </c>
      <c r="E10" s="36" t="s">
        <v>105</v>
      </c>
      <c r="F10" s="37"/>
    </row>
    <row r="11" spans="1:6" ht="15.6" x14ac:dyDescent="0.3">
      <c r="A11" s="28"/>
      <c r="B11" s="41"/>
      <c r="C11" s="42"/>
      <c r="D11" s="28"/>
      <c r="E11" s="37"/>
      <c r="F11" s="37"/>
    </row>
    <row r="12" spans="1:6" ht="15.6" x14ac:dyDescent="0.3">
      <c r="A12" s="37" t="s">
        <v>8</v>
      </c>
      <c r="B12" s="37" t="s">
        <v>9</v>
      </c>
      <c r="C12" s="37" t="s">
        <v>50</v>
      </c>
      <c r="D12" s="37" t="s">
        <v>20</v>
      </c>
      <c r="E12" s="442" t="s">
        <v>403</v>
      </c>
      <c r="F12" s="442"/>
    </row>
    <row r="13" spans="1:6" ht="15.6" x14ac:dyDescent="0.3">
      <c r="A13" s="37">
        <v>1</v>
      </c>
      <c r="B13" s="36" t="s">
        <v>11</v>
      </c>
      <c r="C13" s="25">
        <v>14.5</v>
      </c>
      <c r="D13" s="30" t="str">
        <f>IF(C13&gt;=18,"A1",IF(C13&gt;=16,"A2",IF(C13&gt;=14,"B1",IF(C13&gt;=12,"B2",IF(C13&gt;=10,"C1",IF(C13&gt;=8,"C2",IF(C13&gt;=6.5,"D","E")))))))</f>
        <v>B1</v>
      </c>
      <c r="E13" s="446"/>
      <c r="F13" s="447"/>
    </row>
    <row r="14" spans="1:6" ht="15.6" x14ac:dyDescent="0.3">
      <c r="A14" s="37">
        <v>2</v>
      </c>
      <c r="B14" s="36" t="s">
        <v>12</v>
      </c>
      <c r="C14" s="258">
        <v>9</v>
      </c>
      <c r="D14" s="30" t="str">
        <f t="shared" ref="D14:D18" si="0">IF(C14&gt;=18,"A1",IF(C14&gt;=16,"A2",IF(C14&gt;=14,"B1",IF(C14&gt;=12,"B2",IF(C14&gt;=10,"C1",IF(C14&gt;=8,"C2",IF(C14&gt;=6.5,"D","E")))))))</f>
        <v>C2</v>
      </c>
      <c r="E14" s="448"/>
      <c r="F14" s="449"/>
    </row>
    <row r="15" spans="1:6" ht="15.6" x14ac:dyDescent="0.3">
      <c r="A15" s="37">
        <v>3</v>
      </c>
      <c r="B15" s="36" t="s">
        <v>13</v>
      </c>
      <c r="C15" s="25">
        <v>13</v>
      </c>
      <c r="D15" s="30" t="str">
        <f t="shared" si="0"/>
        <v>B2</v>
      </c>
      <c r="E15" s="444"/>
      <c r="F15" s="445"/>
    </row>
    <row r="16" spans="1:6" ht="15.6" x14ac:dyDescent="0.3">
      <c r="A16" s="37">
        <v>4</v>
      </c>
      <c r="B16" s="36" t="s">
        <v>23</v>
      </c>
      <c r="C16" s="25">
        <v>12</v>
      </c>
      <c r="D16" s="30" t="str">
        <f t="shared" si="0"/>
        <v>B2</v>
      </c>
      <c r="E16" s="444"/>
      <c r="F16" s="445"/>
    </row>
    <row r="17" spans="1:6" ht="15.6" x14ac:dyDescent="0.3">
      <c r="A17" s="37">
        <v>5</v>
      </c>
      <c r="B17" s="36" t="s">
        <v>39</v>
      </c>
      <c r="C17" s="25">
        <v>19</v>
      </c>
      <c r="D17" s="30" t="str">
        <f t="shared" si="0"/>
        <v>A1</v>
      </c>
      <c r="E17" s="439"/>
      <c r="F17" s="439"/>
    </row>
    <row r="18" spans="1:6" ht="15.6" x14ac:dyDescent="0.3">
      <c r="A18" s="37">
        <v>6</v>
      </c>
      <c r="B18" s="36" t="s">
        <v>40</v>
      </c>
      <c r="C18" s="25">
        <v>7.5</v>
      </c>
      <c r="D18" s="30" t="str">
        <f t="shared" si="0"/>
        <v>D</v>
      </c>
      <c r="E18" s="439"/>
      <c r="F18" s="439"/>
    </row>
    <row r="19" spans="1:6" ht="15" customHeight="1" x14ac:dyDescent="0.3">
      <c r="A19" s="28"/>
      <c r="B19" s="28"/>
      <c r="C19" s="37"/>
      <c r="D19" s="28"/>
      <c r="E19" s="439"/>
      <c r="F19" s="439"/>
    </row>
    <row r="20" spans="1:6" ht="15" customHeight="1" x14ac:dyDescent="0.3">
      <c r="A20" s="28"/>
      <c r="B20" s="37" t="s">
        <v>10</v>
      </c>
      <c r="C20" s="37">
        <f>SUM(C13:C17)</f>
        <v>67.5</v>
      </c>
      <c r="D20" s="130"/>
      <c r="E20" s="439"/>
      <c r="F20" s="439"/>
    </row>
    <row r="21" spans="1:6" ht="15.6" x14ac:dyDescent="0.3">
      <c r="A21" s="28"/>
      <c r="B21" s="31" t="s">
        <v>52</v>
      </c>
      <c r="C21" s="25">
        <f>(C20/100*100)</f>
        <v>67.5</v>
      </c>
      <c r="D21" s="130" t="str">
        <f t="shared" ref="D21" si="1">IF(C21&gt;=91,"A1",IF(C21&gt;=81,"A2",IF(C21&gt;=71,"B1",IF(C21&gt;=61,"B2",IF(C21&gt;=51,"C1",IF(C21&gt;=41,"C2",IF(C21&gt;=33,"D","E")))))))</f>
        <v>B2</v>
      </c>
      <c r="E21" s="439"/>
      <c r="F21" s="439"/>
    </row>
    <row r="22" spans="1:6" x14ac:dyDescent="0.25">
      <c r="A22" s="440" t="s">
        <v>516</v>
      </c>
      <c r="B22" s="441" t="s">
        <v>407</v>
      </c>
      <c r="C22" s="441"/>
      <c r="D22" s="441" t="s">
        <v>51</v>
      </c>
      <c r="E22" s="441"/>
      <c r="F22" s="441"/>
    </row>
    <row r="23" spans="1:6" ht="18.600000000000001" customHeight="1" x14ac:dyDescent="0.25">
      <c r="A23" s="441"/>
      <c r="B23" s="441"/>
      <c r="C23" s="441"/>
      <c r="D23" s="441"/>
      <c r="E23" s="441"/>
      <c r="F23" s="441"/>
    </row>
    <row r="26" spans="1:6" ht="15.6" x14ac:dyDescent="0.3">
      <c r="A26" s="28"/>
      <c r="B26" s="442" t="s">
        <v>0</v>
      </c>
      <c r="C26" s="442"/>
      <c r="D26" s="442"/>
      <c r="E26" s="442"/>
      <c r="F26" s="442"/>
    </row>
    <row r="27" spans="1:6" ht="15.6" x14ac:dyDescent="0.3">
      <c r="A27" s="28"/>
      <c r="B27" s="442" t="s">
        <v>1</v>
      </c>
      <c r="C27" s="442"/>
      <c r="D27" s="442"/>
      <c r="E27" s="442"/>
      <c r="F27" s="442"/>
    </row>
    <row r="28" spans="1:6" ht="15.6" x14ac:dyDescent="0.3">
      <c r="A28" s="28"/>
      <c r="B28" s="442" t="s">
        <v>2</v>
      </c>
      <c r="C28" s="442"/>
      <c r="D28" s="442"/>
      <c r="E28" s="442"/>
      <c r="F28" s="442"/>
    </row>
    <row r="29" spans="1:6" ht="15.6" x14ac:dyDescent="0.3">
      <c r="A29" s="28"/>
      <c r="B29" s="443" t="s">
        <v>408</v>
      </c>
      <c r="C29" s="443"/>
      <c r="D29" s="443"/>
      <c r="E29" s="443"/>
      <c r="F29" s="443"/>
    </row>
    <row r="30" spans="1:6" ht="15.6" x14ac:dyDescent="0.3">
      <c r="A30" s="28"/>
      <c r="B30" s="442" t="s">
        <v>517</v>
      </c>
      <c r="C30" s="442"/>
      <c r="D30" s="442"/>
      <c r="E30" s="442"/>
      <c r="F30" s="442"/>
    </row>
    <row r="31" spans="1:6" ht="15.6" x14ac:dyDescent="0.3">
      <c r="A31" s="442" t="s">
        <v>61</v>
      </c>
      <c r="B31" s="442"/>
      <c r="C31" s="442"/>
      <c r="D31" s="442"/>
      <c r="E31" s="442"/>
      <c r="F31" s="442"/>
    </row>
    <row r="32" spans="1:6" ht="15.6" x14ac:dyDescent="0.3">
      <c r="A32" s="28" t="s">
        <v>3</v>
      </c>
      <c r="B32" s="446" t="s">
        <v>399</v>
      </c>
      <c r="C32" s="447"/>
      <c r="D32" s="29"/>
      <c r="E32" s="442"/>
      <c r="F32" s="442"/>
    </row>
    <row r="33" spans="1:6" ht="15.6" x14ac:dyDescent="0.3">
      <c r="A33" s="28" t="s">
        <v>4</v>
      </c>
      <c r="B33" s="446" t="s">
        <v>119</v>
      </c>
      <c r="C33" s="447"/>
      <c r="D33" s="28" t="s">
        <v>400</v>
      </c>
      <c r="E33" s="443">
        <v>2</v>
      </c>
      <c r="F33" s="443"/>
    </row>
    <row r="34" spans="1:6" ht="15.6" x14ac:dyDescent="0.3">
      <c r="A34" s="28" t="s">
        <v>401</v>
      </c>
      <c r="B34" s="41" t="s">
        <v>120</v>
      </c>
      <c r="C34" s="42"/>
      <c r="D34" s="28"/>
      <c r="E34" s="37"/>
      <c r="F34" s="37"/>
    </row>
    <row r="35" spans="1:6" ht="15.6" x14ac:dyDescent="0.3">
      <c r="A35" s="28" t="s">
        <v>18</v>
      </c>
      <c r="B35" s="41" t="s">
        <v>123</v>
      </c>
      <c r="C35" s="42"/>
      <c r="D35" s="28" t="s">
        <v>402</v>
      </c>
      <c r="E35" s="36" t="s">
        <v>122</v>
      </c>
      <c r="F35" s="37"/>
    </row>
    <row r="36" spans="1:6" ht="15.6" x14ac:dyDescent="0.3">
      <c r="A36" s="28"/>
      <c r="B36" s="41"/>
      <c r="C36" s="42"/>
      <c r="D36" s="28"/>
      <c r="E36" s="37"/>
      <c r="F36" s="37"/>
    </row>
    <row r="37" spans="1:6" ht="15.6" x14ac:dyDescent="0.3">
      <c r="A37" s="37" t="s">
        <v>8</v>
      </c>
      <c r="B37" s="37" t="s">
        <v>9</v>
      </c>
      <c r="C37" s="37" t="s">
        <v>50</v>
      </c>
      <c r="D37" s="37" t="s">
        <v>20</v>
      </c>
      <c r="E37" s="442" t="s">
        <v>409</v>
      </c>
      <c r="F37" s="442"/>
    </row>
    <row r="38" spans="1:6" ht="15.6" x14ac:dyDescent="0.3">
      <c r="A38" s="37">
        <v>1</v>
      </c>
      <c r="B38" s="36" t="s">
        <v>11</v>
      </c>
      <c r="C38" s="25">
        <v>8.5</v>
      </c>
      <c r="D38" s="30" t="str">
        <f>IF(C38&gt;=18,"A1",IF(C38&gt;=16,"A2",IF(C38&gt;=14,"B1",IF(C38&gt;=12,"B2",IF(C38&gt;=10,"C1",IF(C38&gt;=8,"C2",IF(C38&gt;=6.5,"D","E")))))))</f>
        <v>C2</v>
      </c>
      <c r="E38" s="442"/>
      <c r="F38" s="442"/>
    </row>
    <row r="39" spans="1:6" ht="15.6" x14ac:dyDescent="0.3">
      <c r="A39" s="37">
        <v>2</v>
      </c>
      <c r="B39" s="36" t="s">
        <v>12</v>
      </c>
      <c r="C39" s="258">
        <v>8</v>
      </c>
      <c r="D39" s="30" t="str">
        <f t="shared" ref="D39:D43" si="2">IF(C39&gt;=18,"A1",IF(C39&gt;=16,"A2",IF(C39&gt;=14,"B1",IF(C39&gt;=12,"B2",IF(C39&gt;=10,"C1",IF(C39&gt;=8,"C2",IF(C39&gt;=6.5,"D","E")))))))</f>
        <v>C2</v>
      </c>
      <c r="E39" s="440"/>
      <c r="F39" s="440"/>
    </row>
    <row r="40" spans="1:6" ht="15.6" x14ac:dyDescent="0.3">
      <c r="A40" s="37">
        <v>3</v>
      </c>
      <c r="B40" s="36" t="s">
        <v>13</v>
      </c>
      <c r="C40" s="25">
        <v>10.5</v>
      </c>
      <c r="D40" s="30" t="str">
        <f t="shared" si="2"/>
        <v>C1</v>
      </c>
      <c r="E40" s="440"/>
      <c r="F40" s="440"/>
    </row>
    <row r="41" spans="1:6" ht="15.6" x14ac:dyDescent="0.3">
      <c r="A41" s="37">
        <v>4</v>
      </c>
      <c r="B41" s="36" t="s">
        <v>23</v>
      </c>
      <c r="C41" s="260">
        <v>4.5</v>
      </c>
      <c r="D41" s="255" t="str">
        <f t="shared" si="2"/>
        <v>E</v>
      </c>
      <c r="E41" s="439"/>
      <c r="F41" s="439"/>
    </row>
    <row r="42" spans="1:6" ht="15.6" x14ac:dyDescent="0.3">
      <c r="A42" s="37">
        <v>5</v>
      </c>
      <c r="B42" s="36" t="s">
        <v>39</v>
      </c>
      <c r="C42" s="25">
        <v>11</v>
      </c>
      <c r="D42" s="30" t="str">
        <f t="shared" si="2"/>
        <v>C1</v>
      </c>
      <c r="E42" s="439"/>
      <c r="F42" s="439"/>
    </row>
    <row r="43" spans="1:6" ht="15.6" x14ac:dyDescent="0.3">
      <c r="A43" s="37">
        <v>6</v>
      </c>
      <c r="B43" s="36" t="s">
        <v>40</v>
      </c>
      <c r="C43" s="25">
        <v>7.5</v>
      </c>
      <c r="D43" s="30" t="str">
        <f t="shared" si="2"/>
        <v>D</v>
      </c>
      <c r="E43" s="439"/>
      <c r="F43" s="439"/>
    </row>
    <row r="44" spans="1:6" ht="15.6" x14ac:dyDescent="0.3">
      <c r="A44" s="28"/>
      <c r="B44" s="28"/>
      <c r="C44" s="37"/>
      <c r="D44" s="28"/>
      <c r="E44" s="439"/>
      <c r="F44" s="439"/>
    </row>
    <row r="45" spans="1:6" ht="15.6" x14ac:dyDescent="0.3">
      <c r="A45" s="28"/>
      <c r="B45" s="37" t="s">
        <v>10</v>
      </c>
      <c r="C45" s="37">
        <f>SUM(C38:C42)</f>
        <v>42.5</v>
      </c>
      <c r="D45" s="130"/>
      <c r="E45" s="439"/>
      <c r="F45" s="439"/>
    </row>
    <row r="46" spans="1:6" ht="15.6" x14ac:dyDescent="0.3">
      <c r="A46" s="28"/>
      <c r="B46" s="31" t="s">
        <v>52</v>
      </c>
      <c r="C46" s="25">
        <f>(C45/100*100)</f>
        <v>42.5</v>
      </c>
      <c r="D46" s="130" t="str">
        <f t="shared" ref="D46" si="3">IF(C46&gt;=91,"A1",IF(C46&gt;=81,"A2",IF(C46&gt;=71,"B1",IF(C46&gt;=61,"B2",IF(C46&gt;=51,"C1",IF(C46&gt;=41,"C2",IF(C46&gt;=33,"D","E")))))))</f>
        <v>C2</v>
      </c>
      <c r="E46" s="439"/>
      <c r="F46" s="439"/>
    </row>
    <row r="47" spans="1:6" ht="14.45" customHeight="1" x14ac:dyDescent="0.25">
      <c r="A47" s="440" t="s">
        <v>516</v>
      </c>
      <c r="B47" s="441" t="s">
        <v>407</v>
      </c>
      <c r="C47" s="441"/>
      <c r="D47" s="450" t="s">
        <v>51</v>
      </c>
      <c r="E47" s="451"/>
      <c r="F47" s="452"/>
    </row>
    <row r="48" spans="1:6" ht="16.149999999999999" customHeight="1" x14ac:dyDescent="0.25">
      <c r="A48" s="441"/>
      <c r="B48" s="441"/>
      <c r="C48" s="441"/>
      <c r="D48" s="453"/>
      <c r="E48" s="454"/>
      <c r="F48" s="455"/>
    </row>
    <row r="51" spans="1:6" ht="15.6" x14ac:dyDescent="0.3">
      <c r="A51" s="28"/>
      <c r="B51" s="442" t="s">
        <v>0</v>
      </c>
      <c r="C51" s="442"/>
      <c r="D51" s="442"/>
      <c r="E51" s="442"/>
      <c r="F51" s="442"/>
    </row>
    <row r="52" spans="1:6" ht="15.6" x14ac:dyDescent="0.3">
      <c r="A52" s="28"/>
      <c r="B52" s="442" t="s">
        <v>1</v>
      </c>
      <c r="C52" s="442"/>
      <c r="D52" s="442"/>
      <c r="E52" s="442"/>
      <c r="F52" s="442"/>
    </row>
    <row r="53" spans="1:6" ht="15.6" x14ac:dyDescent="0.3">
      <c r="A53" s="28"/>
      <c r="B53" s="442" t="s">
        <v>2</v>
      </c>
      <c r="C53" s="442"/>
      <c r="D53" s="442"/>
      <c r="E53" s="442"/>
      <c r="F53" s="442"/>
    </row>
    <row r="54" spans="1:6" ht="15.6" x14ac:dyDescent="0.3">
      <c r="A54" s="28"/>
      <c r="B54" s="443" t="s">
        <v>408</v>
      </c>
      <c r="C54" s="443"/>
      <c r="D54" s="443"/>
      <c r="E54" s="443"/>
      <c r="F54" s="443"/>
    </row>
    <row r="55" spans="1:6" ht="15.75" x14ac:dyDescent="0.25">
      <c r="A55" s="28"/>
      <c r="B55" s="442" t="s">
        <v>517</v>
      </c>
      <c r="C55" s="442"/>
      <c r="D55" s="442"/>
      <c r="E55" s="442"/>
      <c r="F55" s="442"/>
    </row>
    <row r="56" spans="1:6" ht="15.75" x14ac:dyDescent="0.25">
      <c r="A56" s="442" t="s">
        <v>61</v>
      </c>
      <c r="B56" s="442"/>
      <c r="C56" s="442"/>
      <c r="D56" s="442"/>
      <c r="E56" s="442"/>
      <c r="F56" s="442"/>
    </row>
    <row r="57" spans="1:6" ht="15.75" x14ac:dyDescent="0.25">
      <c r="A57" s="28" t="s">
        <v>3</v>
      </c>
      <c r="B57" s="446" t="s">
        <v>399</v>
      </c>
      <c r="C57" s="447"/>
      <c r="D57" s="29"/>
      <c r="E57" s="442"/>
      <c r="F57" s="442"/>
    </row>
    <row r="58" spans="1:6" ht="15.75" x14ac:dyDescent="0.25">
      <c r="A58" s="28" t="s">
        <v>4</v>
      </c>
      <c r="B58" s="446" t="s">
        <v>133</v>
      </c>
      <c r="C58" s="447"/>
      <c r="D58" s="28" t="s">
        <v>400</v>
      </c>
      <c r="E58" s="443">
        <v>3</v>
      </c>
      <c r="F58" s="443"/>
    </row>
    <row r="59" spans="1:6" ht="15.75" x14ac:dyDescent="0.25">
      <c r="A59" s="28" t="s">
        <v>401</v>
      </c>
      <c r="B59" s="41" t="s">
        <v>134</v>
      </c>
      <c r="C59" s="42"/>
      <c r="D59" s="28"/>
      <c r="E59" s="37"/>
      <c r="F59" s="37"/>
    </row>
    <row r="60" spans="1:6" ht="15.75" x14ac:dyDescent="0.25">
      <c r="A60" s="28" t="s">
        <v>18</v>
      </c>
      <c r="B60" s="41" t="s">
        <v>137</v>
      </c>
      <c r="C60" s="42"/>
      <c r="D60" s="28" t="s">
        <v>402</v>
      </c>
      <c r="E60" s="36" t="s">
        <v>136</v>
      </c>
      <c r="F60" s="37"/>
    </row>
    <row r="61" spans="1:6" ht="15.75" x14ac:dyDescent="0.25">
      <c r="A61" s="28"/>
      <c r="B61" s="41"/>
      <c r="C61" s="42"/>
      <c r="D61" s="28"/>
      <c r="E61" s="37"/>
      <c r="F61" s="37"/>
    </row>
    <row r="62" spans="1:6" ht="15.75" x14ac:dyDescent="0.25">
      <c r="A62" s="37" t="s">
        <v>8</v>
      </c>
      <c r="B62" s="37" t="s">
        <v>9</v>
      </c>
      <c r="C62" s="37" t="s">
        <v>50</v>
      </c>
      <c r="D62" s="37" t="s">
        <v>20</v>
      </c>
      <c r="E62" s="442" t="s">
        <v>409</v>
      </c>
      <c r="F62" s="442"/>
    </row>
    <row r="63" spans="1:6" ht="15.75" x14ac:dyDescent="0.25">
      <c r="A63" s="37">
        <v>1</v>
      </c>
      <c r="B63" s="36" t="s">
        <v>11</v>
      </c>
      <c r="C63" s="261">
        <v>4.5</v>
      </c>
      <c r="D63" s="255" t="str">
        <f>IF(C63&gt;=18,"A1",IF(C63&gt;=16,"A2",IF(C63&gt;=14,"B1",IF(C63&gt;=12,"B2",IF(C63&gt;=10,"C1",IF(C63&gt;=8,"C2",IF(C63&gt;=6.5,"D","E")))))))</f>
        <v>E</v>
      </c>
      <c r="E63" s="456"/>
      <c r="F63" s="457"/>
    </row>
    <row r="64" spans="1:6" ht="15.75" x14ac:dyDescent="0.25">
      <c r="A64" s="37">
        <v>2</v>
      </c>
      <c r="B64" s="36" t="s">
        <v>12</v>
      </c>
      <c r="C64" s="258">
        <v>7.5</v>
      </c>
      <c r="D64" s="30" t="str">
        <f t="shared" ref="D64:D68" si="4">IF(C64&gt;=18,"A1",IF(C64&gt;=16,"A2",IF(C64&gt;=14,"B1",IF(C64&gt;=12,"B2",IF(C64&gt;=10,"C1",IF(C64&gt;=8,"C2",IF(C64&gt;=6.5,"D","E")))))))</f>
        <v>D</v>
      </c>
      <c r="E64" s="444"/>
      <c r="F64" s="445"/>
    </row>
    <row r="65" spans="1:6" ht="15.75" x14ac:dyDescent="0.25">
      <c r="A65" s="37">
        <v>3</v>
      </c>
      <c r="B65" s="36" t="s">
        <v>13</v>
      </c>
      <c r="C65" s="261">
        <v>4</v>
      </c>
      <c r="D65" s="255" t="str">
        <f t="shared" si="4"/>
        <v>E</v>
      </c>
      <c r="E65" s="444"/>
      <c r="F65" s="445"/>
    </row>
    <row r="66" spans="1:6" ht="15.75" x14ac:dyDescent="0.25">
      <c r="A66" s="37">
        <v>4</v>
      </c>
      <c r="B66" s="36" t="s">
        <v>23</v>
      </c>
      <c r="C66" s="25">
        <v>7</v>
      </c>
      <c r="D66" s="30" t="str">
        <f t="shared" si="4"/>
        <v>D</v>
      </c>
      <c r="E66" s="448"/>
      <c r="F66" s="449"/>
    </row>
    <row r="67" spans="1:6" ht="15.75" x14ac:dyDescent="0.25">
      <c r="A67" s="37">
        <v>5</v>
      </c>
      <c r="B67" s="36" t="s">
        <v>39</v>
      </c>
      <c r="C67" s="261">
        <v>5</v>
      </c>
      <c r="D67" s="255" t="str">
        <f t="shared" si="4"/>
        <v>E</v>
      </c>
      <c r="E67" s="448"/>
      <c r="F67" s="449"/>
    </row>
    <row r="68" spans="1:6" ht="15.75" x14ac:dyDescent="0.25">
      <c r="A68" s="37">
        <v>6</v>
      </c>
      <c r="B68" s="36" t="s">
        <v>40</v>
      </c>
      <c r="C68" s="261">
        <v>2.5</v>
      </c>
      <c r="D68" s="255" t="str">
        <f t="shared" si="4"/>
        <v>E</v>
      </c>
      <c r="E68" s="448"/>
      <c r="F68" s="449"/>
    </row>
    <row r="69" spans="1:6" ht="15.75" x14ac:dyDescent="0.25">
      <c r="A69" s="28"/>
      <c r="B69" s="28"/>
      <c r="C69" s="37"/>
      <c r="D69" s="28"/>
      <c r="E69" s="448"/>
      <c r="F69" s="449"/>
    </row>
    <row r="70" spans="1:6" ht="15.75" x14ac:dyDescent="0.25">
      <c r="A70" s="28"/>
      <c r="B70" s="37" t="s">
        <v>10</v>
      </c>
      <c r="C70" s="256">
        <f>SUM(C63:C67)</f>
        <v>28</v>
      </c>
      <c r="D70" s="257"/>
      <c r="E70" s="448"/>
      <c r="F70" s="449"/>
    </row>
    <row r="71" spans="1:6" ht="15.75" x14ac:dyDescent="0.25">
      <c r="A71" s="28"/>
      <c r="B71" s="31" t="s">
        <v>52</v>
      </c>
      <c r="C71" s="261">
        <f>(C70/100*100)</f>
        <v>28.000000000000004</v>
      </c>
      <c r="D71" s="257" t="str">
        <f t="shared" ref="D71" si="5">IF(C71&gt;=91,"A1",IF(C71&gt;=81,"A2",IF(C71&gt;=71,"B1",IF(C71&gt;=61,"B2",IF(C71&gt;=51,"C1",IF(C71&gt;=41,"C2",IF(C71&gt;=33,"D","E")))))))</f>
        <v>E</v>
      </c>
      <c r="E71" s="448"/>
      <c r="F71" s="449"/>
    </row>
    <row r="72" spans="1:6" ht="14.45" customHeight="1" x14ac:dyDescent="0.25">
      <c r="A72" s="440" t="s">
        <v>516</v>
      </c>
      <c r="B72" s="441" t="s">
        <v>407</v>
      </c>
      <c r="C72" s="441"/>
      <c r="D72" s="450" t="s">
        <v>51</v>
      </c>
      <c r="E72" s="451"/>
      <c r="F72" s="452"/>
    </row>
    <row r="73" spans="1:6" ht="17.45" customHeight="1" x14ac:dyDescent="0.25">
      <c r="A73" s="441"/>
      <c r="B73" s="441"/>
      <c r="C73" s="441"/>
      <c r="D73" s="453"/>
      <c r="E73" s="454"/>
      <c r="F73" s="455"/>
    </row>
    <row r="76" spans="1:6" ht="15.75" x14ac:dyDescent="0.25">
      <c r="A76" s="28"/>
      <c r="B76" s="442" t="s">
        <v>0</v>
      </c>
      <c r="C76" s="442"/>
      <c r="D76" s="442"/>
      <c r="E76" s="442"/>
      <c r="F76" s="442"/>
    </row>
    <row r="77" spans="1:6" ht="15.75" x14ac:dyDescent="0.25">
      <c r="A77" s="28"/>
      <c r="B77" s="442" t="s">
        <v>1</v>
      </c>
      <c r="C77" s="442"/>
      <c r="D77" s="442"/>
      <c r="E77" s="442"/>
      <c r="F77" s="442"/>
    </row>
    <row r="78" spans="1:6" ht="15.75" x14ac:dyDescent="0.25">
      <c r="A78" s="28"/>
      <c r="B78" s="442" t="s">
        <v>2</v>
      </c>
      <c r="C78" s="442"/>
      <c r="D78" s="442"/>
      <c r="E78" s="442"/>
      <c r="F78" s="442"/>
    </row>
    <row r="79" spans="1:6" ht="15.75" x14ac:dyDescent="0.25">
      <c r="A79" s="28"/>
      <c r="B79" s="443" t="s">
        <v>408</v>
      </c>
      <c r="C79" s="443"/>
      <c r="D79" s="443"/>
      <c r="E79" s="443"/>
      <c r="F79" s="443"/>
    </row>
    <row r="80" spans="1:6" ht="15.75" x14ac:dyDescent="0.25">
      <c r="A80" s="28"/>
      <c r="B80" s="442" t="s">
        <v>517</v>
      </c>
      <c r="C80" s="442"/>
      <c r="D80" s="442"/>
      <c r="E80" s="442"/>
      <c r="F80" s="442"/>
    </row>
    <row r="81" spans="1:6" ht="15.75" x14ac:dyDescent="0.25">
      <c r="A81" s="442" t="s">
        <v>61</v>
      </c>
      <c r="B81" s="442"/>
      <c r="C81" s="442"/>
      <c r="D81" s="442"/>
      <c r="E81" s="442"/>
      <c r="F81" s="442"/>
    </row>
    <row r="82" spans="1:6" ht="15.75" x14ac:dyDescent="0.25">
      <c r="A82" s="28" t="s">
        <v>3</v>
      </c>
      <c r="B82" s="446" t="s">
        <v>399</v>
      </c>
      <c r="C82" s="447"/>
      <c r="D82" s="29"/>
      <c r="E82" s="442"/>
      <c r="F82" s="442"/>
    </row>
    <row r="83" spans="1:6" ht="15.75" x14ac:dyDescent="0.25">
      <c r="A83" s="28" t="s">
        <v>4</v>
      </c>
      <c r="B83" s="446" t="s">
        <v>411</v>
      </c>
      <c r="C83" s="447"/>
      <c r="D83" s="28" t="s">
        <v>400</v>
      </c>
      <c r="E83" s="443">
        <v>4</v>
      </c>
      <c r="F83" s="443"/>
    </row>
    <row r="84" spans="1:6" ht="15.75" x14ac:dyDescent="0.25">
      <c r="A84" s="28" t="s">
        <v>401</v>
      </c>
      <c r="B84" s="41" t="s">
        <v>412</v>
      </c>
      <c r="C84" s="42"/>
      <c r="D84" s="28"/>
      <c r="E84" s="37"/>
      <c r="F84" s="37"/>
    </row>
    <row r="85" spans="1:6" ht="15.75" x14ac:dyDescent="0.25">
      <c r="A85" s="28" t="s">
        <v>18</v>
      </c>
      <c r="B85" s="41" t="s">
        <v>413</v>
      </c>
      <c r="C85" s="42"/>
      <c r="D85" s="28" t="s">
        <v>402</v>
      </c>
      <c r="E85" s="36" t="s">
        <v>149</v>
      </c>
      <c r="F85" s="37"/>
    </row>
    <row r="86" spans="1:6" ht="15.75" x14ac:dyDescent="0.25">
      <c r="A86" s="28"/>
      <c r="B86" s="41"/>
      <c r="C86" s="42"/>
      <c r="D86" s="28"/>
      <c r="E86" s="37"/>
      <c r="F86" s="37"/>
    </row>
    <row r="87" spans="1:6" ht="15.75" x14ac:dyDescent="0.25">
      <c r="A87" s="37" t="s">
        <v>8</v>
      </c>
      <c r="B87" s="37" t="s">
        <v>9</v>
      </c>
      <c r="C87" s="37" t="s">
        <v>50</v>
      </c>
      <c r="D87" s="37" t="s">
        <v>20</v>
      </c>
      <c r="E87" s="442" t="s">
        <v>409</v>
      </c>
      <c r="F87" s="442"/>
    </row>
    <row r="88" spans="1:6" ht="15.75" x14ac:dyDescent="0.25">
      <c r="A88" s="37">
        <v>1</v>
      </c>
      <c r="B88" s="36" t="s">
        <v>11</v>
      </c>
      <c r="C88" s="32">
        <v>8.75</v>
      </c>
      <c r="D88" s="30" t="str">
        <f>IF(C88&gt;=18,"A1",IF(C88&gt;=16,"A2",IF(C88&gt;=14,"B1",IF(C88&gt;=12,"B2",IF(C88&gt;=10,"C1",IF(C88&gt;=8,"C2",IF(C88&gt;=6.5,"D","E")))))))</f>
        <v>C2</v>
      </c>
      <c r="E88" s="456"/>
      <c r="F88" s="457"/>
    </row>
    <row r="89" spans="1:6" ht="15.75" x14ac:dyDescent="0.25">
      <c r="A89" s="37">
        <v>2</v>
      </c>
      <c r="B89" s="36" t="s">
        <v>12</v>
      </c>
      <c r="C89" s="254">
        <v>9.5</v>
      </c>
      <c r="D89" s="30" t="str">
        <f t="shared" ref="D89:D93" si="6">IF(C89&gt;=18,"A1",IF(C89&gt;=16,"A2",IF(C89&gt;=14,"B1",IF(C89&gt;=12,"B2",IF(C89&gt;=10,"C1",IF(C89&gt;=8,"C2",IF(C89&gt;=6.5,"D","E")))))))</f>
        <v>C2</v>
      </c>
      <c r="E89" s="444"/>
      <c r="F89" s="445"/>
    </row>
    <row r="90" spans="1:6" ht="15.75" x14ac:dyDescent="0.25">
      <c r="A90" s="37">
        <v>3</v>
      </c>
      <c r="B90" s="36" t="s">
        <v>13</v>
      </c>
      <c r="C90" s="32">
        <v>11</v>
      </c>
      <c r="D90" s="30" t="str">
        <f t="shared" si="6"/>
        <v>C1</v>
      </c>
      <c r="E90" s="444"/>
      <c r="F90" s="445"/>
    </row>
    <row r="91" spans="1:6" ht="15.75" x14ac:dyDescent="0.25">
      <c r="A91" s="37">
        <v>4</v>
      </c>
      <c r="B91" s="36" t="s">
        <v>23</v>
      </c>
      <c r="C91" s="32">
        <v>9.5</v>
      </c>
      <c r="D91" s="30" t="str">
        <f t="shared" si="6"/>
        <v>C2</v>
      </c>
      <c r="E91" s="448"/>
      <c r="F91" s="449"/>
    </row>
    <row r="92" spans="1:6" ht="15.75" x14ac:dyDescent="0.25">
      <c r="A92" s="37">
        <v>5</v>
      </c>
      <c r="B92" s="36" t="s">
        <v>39</v>
      </c>
      <c r="C92" s="32">
        <v>12</v>
      </c>
      <c r="D92" s="30" t="str">
        <f t="shared" si="6"/>
        <v>B2</v>
      </c>
      <c r="E92" s="448"/>
      <c r="F92" s="449"/>
    </row>
    <row r="93" spans="1:6" ht="15.75" x14ac:dyDescent="0.25">
      <c r="A93" s="37">
        <v>6</v>
      </c>
      <c r="B93" s="36" t="s">
        <v>40</v>
      </c>
      <c r="C93" s="32">
        <v>10.5</v>
      </c>
      <c r="D93" s="30" t="str">
        <f t="shared" si="6"/>
        <v>C1</v>
      </c>
      <c r="E93" s="448"/>
      <c r="F93" s="449"/>
    </row>
    <row r="94" spans="1:6" ht="15.75" x14ac:dyDescent="0.25">
      <c r="A94" s="28"/>
      <c r="B94" s="28"/>
      <c r="C94" s="37"/>
      <c r="D94" s="28"/>
      <c r="E94" s="448"/>
      <c r="F94" s="449"/>
    </row>
    <row r="95" spans="1:6" ht="15.75" x14ac:dyDescent="0.25">
      <c r="A95" s="28"/>
      <c r="B95" s="37" t="s">
        <v>10</v>
      </c>
      <c r="C95" s="264">
        <f>SUM(C88:C92)</f>
        <v>50.75</v>
      </c>
      <c r="D95" s="130"/>
      <c r="E95" s="448"/>
      <c r="F95" s="449"/>
    </row>
    <row r="96" spans="1:6" ht="15.75" x14ac:dyDescent="0.25">
      <c r="A96" s="28"/>
      <c r="B96" s="31" t="s">
        <v>52</v>
      </c>
      <c r="C96" s="265">
        <f>(C95/100*100)</f>
        <v>50.749999999999993</v>
      </c>
      <c r="D96" s="130" t="str">
        <f t="shared" ref="D96" si="7">IF(C96&gt;=91,"A1",IF(C96&gt;=81,"A2",IF(C96&gt;=71,"B1",IF(C96&gt;=61,"B2",IF(C96&gt;=51,"C1",IF(C96&gt;=41,"C2",IF(C96&gt;=33,"D","E")))))))</f>
        <v>C2</v>
      </c>
      <c r="E96" s="448"/>
      <c r="F96" s="449"/>
    </row>
    <row r="97" spans="1:6" ht="14.45" customHeight="1" x14ac:dyDescent="0.25">
      <c r="A97" s="440" t="s">
        <v>516</v>
      </c>
      <c r="B97" s="441" t="s">
        <v>407</v>
      </c>
      <c r="C97" s="441"/>
      <c r="D97" s="450" t="s">
        <v>51</v>
      </c>
      <c r="E97" s="451"/>
      <c r="F97" s="452"/>
    </row>
    <row r="98" spans="1:6" ht="16.899999999999999" customHeight="1" x14ac:dyDescent="0.25">
      <c r="A98" s="441"/>
      <c r="B98" s="441"/>
      <c r="C98" s="441"/>
      <c r="D98" s="453"/>
      <c r="E98" s="454"/>
      <c r="F98" s="455"/>
    </row>
    <row r="101" spans="1:6" ht="15.75" x14ac:dyDescent="0.25">
      <c r="A101" s="28"/>
      <c r="B101" s="442" t="s">
        <v>0</v>
      </c>
      <c r="C101" s="442"/>
      <c r="D101" s="442"/>
      <c r="E101" s="442"/>
      <c r="F101" s="442"/>
    </row>
    <row r="102" spans="1:6" ht="15.75" x14ac:dyDescent="0.25">
      <c r="A102" s="28"/>
      <c r="B102" s="442" t="s">
        <v>1</v>
      </c>
      <c r="C102" s="442"/>
      <c r="D102" s="442"/>
      <c r="E102" s="442"/>
      <c r="F102" s="442"/>
    </row>
    <row r="103" spans="1:6" ht="15.75" x14ac:dyDescent="0.25">
      <c r="A103" s="28"/>
      <c r="B103" s="442" t="s">
        <v>2</v>
      </c>
      <c r="C103" s="442"/>
      <c r="D103" s="442"/>
      <c r="E103" s="442"/>
      <c r="F103" s="442"/>
    </row>
    <row r="104" spans="1:6" ht="15.75" x14ac:dyDescent="0.25">
      <c r="A104" s="28"/>
      <c r="B104" s="443" t="s">
        <v>408</v>
      </c>
      <c r="C104" s="443"/>
      <c r="D104" s="443"/>
      <c r="E104" s="443"/>
      <c r="F104" s="443"/>
    </row>
    <row r="105" spans="1:6" ht="15.75" x14ac:dyDescent="0.25">
      <c r="A105" s="28"/>
      <c r="B105" s="442" t="s">
        <v>517</v>
      </c>
      <c r="C105" s="442"/>
      <c r="D105" s="442"/>
      <c r="E105" s="442"/>
      <c r="F105" s="442"/>
    </row>
    <row r="106" spans="1:6" ht="15.75" x14ac:dyDescent="0.25">
      <c r="A106" s="442" t="s">
        <v>61</v>
      </c>
      <c r="B106" s="442"/>
      <c r="C106" s="442"/>
      <c r="D106" s="442"/>
      <c r="E106" s="442"/>
      <c r="F106" s="442"/>
    </row>
    <row r="107" spans="1:6" ht="15.75" x14ac:dyDescent="0.25">
      <c r="A107" s="28" t="s">
        <v>3</v>
      </c>
      <c r="B107" s="446" t="s">
        <v>399</v>
      </c>
      <c r="C107" s="447"/>
      <c r="D107" s="29"/>
      <c r="E107" s="442"/>
      <c r="F107" s="442"/>
    </row>
    <row r="108" spans="1:6" ht="15.75" x14ac:dyDescent="0.25">
      <c r="A108" s="28" t="s">
        <v>4</v>
      </c>
      <c r="B108" s="446" t="s">
        <v>154</v>
      </c>
      <c r="C108" s="447"/>
      <c r="D108" s="28" t="s">
        <v>400</v>
      </c>
      <c r="E108" s="443">
        <v>5</v>
      </c>
      <c r="F108" s="443"/>
    </row>
    <row r="109" spans="1:6" ht="15.75" x14ac:dyDescent="0.25">
      <c r="A109" s="28" t="s">
        <v>401</v>
      </c>
      <c r="B109" s="41" t="s">
        <v>159</v>
      </c>
      <c r="C109" s="42"/>
      <c r="D109" s="28"/>
      <c r="E109" s="37"/>
      <c r="F109" s="37"/>
    </row>
    <row r="110" spans="1:6" ht="15.75" x14ac:dyDescent="0.25">
      <c r="A110" s="28" t="s">
        <v>18</v>
      </c>
      <c r="B110" s="41" t="s">
        <v>162</v>
      </c>
      <c r="C110" s="42"/>
      <c r="D110" s="28" t="s">
        <v>402</v>
      </c>
      <c r="E110" s="36" t="s">
        <v>161</v>
      </c>
      <c r="F110" s="37"/>
    </row>
    <row r="111" spans="1:6" ht="15.75" x14ac:dyDescent="0.25">
      <c r="A111" s="28"/>
      <c r="B111" s="41"/>
      <c r="C111" s="42"/>
      <c r="D111" s="28"/>
      <c r="E111" s="37"/>
      <c r="F111" s="37"/>
    </row>
    <row r="112" spans="1:6" ht="15.75" x14ac:dyDescent="0.25">
      <c r="A112" s="37" t="s">
        <v>8</v>
      </c>
      <c r="B112" s="37" t="s">
        <v>9</v>
      </c>
      <c r="C112" s="37" t="s">
        <v>50</v>
      </c>
      <c r="D112" s="37" t="s">
        <v>20</v>
      </c>
      <c r="E112" s="442" t="s">
        <v>409</v>
      </c>
      <c r="F112" s="442"/>
    </row>
    <row r="113" spans="1:6" ht="15.75" x14ac:dyDescent="0.25">
      <c r="A113" s="37">
        <v>1</v>
      </c>
      <c r="B113" s="36" t="s">
        <v>11</v>
      </c>
      <c r="C113" s="25">
        <v>18</v>
      </c>
      <c r="D113" s="30" t="str">
        <f>IF(C113&gt;=18,"A1",IF(C113&gt;=16,"A2",IF(C113&gt;=14,"B1",IF(C113&gt;=12,"B2",IF(C113&gt;=10,"C1",IF(C113&gt;=8,"C2",IF(C113&gt;=6.5,"D","E")))))))</f>
        <v>A1</v>
      </c>
      <c r="E113" s="456"/>
      <c r="F113" s="457"/>
    </row>
    <row r="114" spans="1:6" ht="15.75" x14ac:dyDescent="0.25">
      <c r="A114" s="37">
        <v>2</v>
      </c>
      <c r="B114" s="36" t="s">
        <v>12</v>
      </c>
      <c r="C114" s="258">
        <v>18</v>
      </c>
      <c r="D114" s="30" t="str">
        <f t="shared" ref="D114:D118" si="8">IF(C114&gt;=18,"A1",IF(C114&gt;=16,"A2",IF(C114&gt;=14,"B1",IF(C114&gt;=12,"B2",IF(C114&gt;=10,"C1",IF(C114&gt;=8,"C2",IF(C114&gt;=6.5,"D","E")))))))</f>
        <v>A1</v>
      </c>
      <c r="E114" s="444"/>
      <c r="F114" s="445"/>
    </row>
    <row r="115" spans="1:6" ht="15.75" x14ac:dyDescent="0.25">
      <c r="A115" s="37">
        <v>3</v>
      </c>
      <c r="B115" s="36" t="s">
        <v>13</v>
      </c>
      <c r="C115" s="25">
        <v>20</v>
      </c>
      <c r="D115" s="30" t="str">
        <f t="shared" si="8"/>
        <v>A1</v>
      </c>
      <c r="E115" s="444"/>
      <c r="F115" s="445"/>
    </row>
    <row r="116" spans="1:6" ht="15.75" x14ac:dyDescent="0.25">
      <c r="A116" s="37">
        <v>4</v>
      </c>
      <c r="B116" s="36" t="s">
        <v>23</v>
      </c>
      <c r="C116" s="25">
        <v>20</v>
      </c>
      <c r="D116" s="30" t="str">
        <f t="shared" si="8"/>
        <v>A1</v>
      </c>
      <c r="E116" s="444"/>
      <c r="F116" s="445"/>
    </row>
    <row r="117" spans="1:6" ht="15.75" x14ac:dyDescent="0.25">
      <c r="A117" s="37">
        <v>5</v>
      </c>
      <c r="B117" s="36" t="s">
        <v>39</v>
      </c>
      <c r="C117" s="25">
        <v>20</v>
      </c>
      <c r="D117" s="30" t="str">
        <f t="shared" si="8"/>
        <v>A1</v>
      </c>
      <c r="E117" s="448"/>
      <c r="F117" s="449"/>
    </row>
    <row r="118" spans="1:6" ht="15.75" x14ac:dyDescent="0.25">
      <c r="A118" s="37">
        <v>6</v>
      </c>
      <c r="B118" s="36" t="s">
        <v>40</v>
      </c>
      <c r="C118" s="259">
        <v>20</v>
      </c>
      <c r="D118" s="30" t="str">
        <f t="shared" si="8"/>
        <v>A1</v>
      </c>
      <c r="E118" s="448"/>
      <c r="F118" s="449"/>
    </row>
    <row r="119" spans="1:6" ht="15.75" x14ac:dyDescent="0.25">
      <c r="A119" s="28"/>
      <c r="B119" s="28"/>
      <c r="C119" s="37"/>
      <c r="D119" s="28"/>
      <c r="E119" s="448"/>
      <c r="F119" s="449"/>
    </row>
    <row r="120" spans="1:6" ht="15.75" x14ac:dyDescent="0.25">
      <c r="A120" s="28"/>
      <c r="B120" s="37" t="s">
        <v>10</v>
      </c>
      <c r="C120" s="263">
        <f>SUM(C113:C117)</f>
        <v>96</v>
      </c>
      <c r="D120" s="130"/>
      <c r="E120" s="448"/>
      <c r="F120" s="449"/>
    </row>
    <row r="121" spans="1:6" ht="15.75" x14ac:dyDescent="0.25">
      <c r="A121" s="28"/>
      <c r="B121" s="31" t="s">
        <v>52</v>
      </c>
      <c r="C121" s="262">
        <f>(C120/100*100)</f>
        <v>96</v>
      </c>
      <c r="D121" s="130" t="str">
        <f t="shared" ref="D121" si="9">IF(C121&gt;=91,"A1",IF(C121&gt;=81,"A2",IF(C121&gt;=71,"B1",IF(C121&gt;=61,"B2",IF(C121&gt;=51,"C1",IF(C121&gt;=41,"C2",IF(C121&gt;=33,"D","E")))))))</f>
        <v>A1</v>
      </c>
      <c r="E121" s="448"/>
      <c r="F121" s="449"/>
    </row>
    <row r="122" spans="1:6" ht="14.45" customHeight="1" x14ac:dyDescent="0.25">
      <c r="A122" s="440" t="s">
        <v>516</v>
      </c>
      <c r="B122" s="441" t="s">
        <v>407</v>
      </c>
      <c r="C122" s="441"/>
      <c r="D122" s="450" t="s">
        <v>51</v>
      </c>
      <c r="E122" s="451"/>
      <c r="F122" s="452"/>
    </row>
    <row r="123" spans="1:6" ht="17.45" customHeight="1" x14ac:dyDescent="0.25">
      <c r="A123" s="441"/>
      <c r="B123" s="441"/>
      <c r="C123" s="441"/>
      <c r="D123" s="453"/>
      <c r="E123" s="454"/>
      <c r="F123" s="455"/>
    </row>
    <row r="126" spans="1:6" ht="15.75" x14ac:dyDescent="0.25">
      <c r="A126" s="28"/>
      <c r="B126" s="442" t="s">
        <v>0</v>
      </c>
      <c r="C126" s="442"/>
      <c r="D126" s="442"/>
      <c r="E126" s="442"/>
      <c r="F126" s="442"/>
    </row>
    <row r="127" spans="1:6" ht="15.75" x14ac:dyDescent="0.25">
      <c r="A127" s="28"/>
      <c r="B127" s="442" t="s">
        <v>1</v>
      </c>
      <c r="C127" s="442"/>
      <c r="D127" s="442"/>
      <c r="E127" s="442"/>
      <c r="F127" s="442"/>
    </row>
    <row r="128" spans="1:6" ht="15.75" x14ac:dyDescent="0.25">
      <c r="A128" s="28"/>
      <c r="B128" s="442" t="s">
        <v>2</v>
      </c>
      <c r="C128" s="442"/>
      <c r="D128" s="442"/>
      <c r="E128" s="442"/>
      <c r="F128" s="442"/>
    </row>
    <row r="129" spans="1:6" ht="15.75" x14ac:dyDescent="0.25">
      <c r="A129" s="28"/>
      <c r="B129" s="443" t="s">
        <v>398</v>
      </c>
      <c r="C129" s="443"/>
      <c r="D129" s="443"/>
      <c r="E129" s="443"/>
      <c r="F129" s="443"/>
    </row>
    <row r="130" spans="1:6" ht="15.75" x14ac:dyDescent="0.25">
      <c r="A130" s="28"/>
      <c r="B130" s="442" t="s">
        <v>517</v>
      </c>
      <c r="C130" s="442"/>
      <c r="D130" s="442"/>
      <c r="E130" s="442"/>
      <c r="F130" s="442"/>
    </row>
    <row r="131" spans="1:6" ht="15.75" x14ac:dyDescent="0.25">
      <c r="A131" s="442" t="s">
        <v>61</v>
      </c>
      <c r="B131" s="442"/>
      <c r="C131" s="442"/>
      <c r="D131" s="442"/>
      <c r="E131" s="442"/>
      <c r="F131" s="442"/>
    </row>
    <row r="132" spans="1:6" ht="15.75" x14ac:dyDescent="0.25">
      <c r="A132" s="28" t="s">
        <v>3</v>
      </c>
      <c r="B132" s="446" t="s">
        <v>399</v>
      </c>
      <c r="C132" s="447"/>
      <c r="D132" s="29"/>
      <c r="E132" s="442"/>
      <c r="F132" s="442"/>
    </row>
    <row r="133" spans="1:6" ht="15.75" x14ac:dyDescent="0.25">
      <c r="A133" s="28" t="s">
        <v>4</v>
      </c>
      <c r="B133" s="446" t="s">
        <v>416</v>
      </c>
      <c r="C133" s="447"/>
      <c r="D133" s="28" t="s">
        <v>400</v>
      </c>
      <c r="E133" s="443">
        <v>6</v>
      </c>
      <c r="F133" s="443"/>
    </row>
    <row r="134" spans="1:6" ht="15.75" x14ac:dyDescent="0.25">
      <c r="A134" s="28" t="s">
        <v>401</v>
      </c>
      <c r="B134" s="41" t="s">
        <v>170</v>
      </c>
      <c r="C134" s="42"/>
      <c r="D134" s="28"/>
      <c r="E134" s="37"/>
      <c r="F134" s="37"/>
    </row>
    <row r="135" spans="1:6" ht="15.75" x14ac:dyDescent="0.25">
      <c r="A135" s="28" t="s">
        <v>18</v>
      </c>
      <c r="B135" s="41" t="s">
        <v>417</v>
      </c>
      <c r="C135" s="42"/>
      <c r="D135" s="28" t="s">
        <v>418</v>
      </c>
      <c r="E135" s="36" t="s">
        <v>173</v>
      </c>
      <c r="F135" s="37"/>
    </row>
    <row r="136" spans="1:6" ht="15.75" x14ac:dyDescent="0.25">
      <c r="A136" s="28"/>
      <c r="B136" s="41"/>
      <c r="C136" s="42"/>
      <c r="D136" s="28"/>
      <c r="E136" s="37"/>
      <c r="F136" s="37"/>
    </row>
    <row r="137" spans="1:6" ht="15.75" x14ac:dyDescent="0.25">
      <c r="A137" s="37" t="s">
        <v>8</v>
      </c>
      <c r="B137" s="37" t="s">
        <v>9</v>
      </c>
      <c r="C137" s="37" t="s">
        <v>50</v>
      </c>
      <c r="D137" s="37" t="s">
        <v>20</v>
      </c>
      <c r="E137" s="443" t="s">
        <v>409</v>
      </c>
      <c r="F137" s="443"/>
    </row>
    <row r="138" spans="1:6" ht="15.75" x14ac:dyDescent="0.25">
      <c r="A138" s="37">
        <v>1</v>
      </c>
      <c r="B138" s="36" t="s">
        <v>11</v>
      </c>
      <c r="C138" s="25">
        <v>14</v>
      </c>
      <c r="D138" s="30" t="str">
        <f>IF(C138&gt;=18,"A1",IF(C138&gt;=16,"A2",IF(C138&gt;=14,"B1",IF(C138&gt;=12,"B2",IF(C138&gt;=10,"C1",IF(C138&gt;=8,"C2",IF(C138&gt;=6.5,"D","E")))))))</f>
        <v>B1</v>
      </c>
      <c r="E138" s="446"/>
      <c r="F138" s="447"/>
    </row>
    <row r="139" spans="1:6" ht="15.75" x14ac:dyDescent="0.25">
      <c r="A139" s="37">
        <v>2</v>
      </c>
      <c r="B139" s="36" t="s">
        <v>12</v>
      </c>
      <c r="C139" s="258">
        <v>13</v>
      </c>
      <c r="D139" s="30" t="str">
        <f t="shared" ref="D139:D143" si="10">IF(C139&gt;=18,"A1",IF(C139&gt;=16,"A2",IF(C139&gt;=14,"B1",IF(C139&gt;=12,"B2",IF(C139&gt;=10,"C1",IF(C139&gt;=8,"C2",IF(C139&gt;=6.5,"D","E")))))))</f>
        <v>B2</v>
      </c>
      <c r="E139" s="448"/>
      <c r="F139" s="449"/>
    </row>
    <row r="140" spans="1:6" ht="15.75" x14ac:dyDescent="0.25">
      <c r="A140" s="37">
        <v>3</v>
      </c>
      <c r="B140" s="36" t="s">
        <v>13</v>
      </c>
      <c r="C140" s="25">
        <v>15</v>
      </c>
      <c r="D140" s="30" t="str">
        <f t="shared" si="10"/>
        <v>B1</v>
      </c>
      <c r="E140" s="444"/>
      <c r="F140" s="445"/>
    </row>
    <row r="141" spans="1:6" ht="15.75" x14ac:dyDescent="0.25">
      <c r="A141" s="37">
        <v>4</v>
      </c>
      <c r="B141" s="36" t="s">
        <v>23</v>
      </c>
      <c r="C141" s="25">
        <v>15.5</v>
      </c>
      <c r="D141" s="30" t="str">
        <f t="shared" si="10"/>
        <v>B1</v>
      </c>
      <c r="E141" s="444"/>
      <c r="F141" s="445"/>
    </row>
    <row r="142" spans="1:6" ht="15.75" x14ac:dyDescent="0.25">
      <c r="A142" s="37">
        <v>5</v>
      </c>
      <c r="B142" s="36" t="s">
        <v>39</v>
      </c>
      <c r="C142" s="25">
        <v>19</v>
      </c>
      <c r="D142" s="30" t="str">
        <f t="shared" si="10"/>
        <v>A1</v>
      </c>
      <c r="E142" s="448"/>
      <c r="F142" s="449"/>
    </row>
    <row r="143" spans="1:6" ht="15.75" x14ac:dyDescent="0.25">
      <c r="A143" s="37">
        <v>6</v>
      </c>
      <c r="B143" s="36" t="s">
        <v>40</v>
      </c>
      <c r="C143" s="25">
        <v>17</v>
      </c>
      <c r="D143" s="30" t="str">
        <f t="shared" si="10"/>
        <v>A2</v>
      </c>
      <c r="E143" s="448"/>
      <c r="F143" s="449"/>
    </row>
    <row r="144" spans="1:6" ht="15.75" x14ac:dyDescent="0.25">
      <c r="A144" s="28"/>
      <c r="B144" s="28"/>
      <c r="C144" s="37"/>
      <c r="D144" s="28"/>
      <c r="E144" s="448"/>
      <c r="F144" s="449"/>
    </row>
    <row r="145" spans="1:6" ht="15.75" x14ac:dyDescent="0.25">
      <c r="A145" s="28"/>
      <c r="B145" s="37" t="s">
        <v>10</v>
      </c>
      <c r="C145" s="263">
        <f>SUM(C138:C142)</f>
        <v>76.5</v>
      </c>
      <c r="D145" s="130"/>
      <c r="E145" s="448"/>
      <c r="F145" s="449"/>
    </row>
    <row r="146" spans="1:6" ht="15.75" x14ac:dyDescent="0.25">
      <c r="A146" s="28"/>
      <c r="B146" s="31" t="s">
        <v>52</v>
      </c>
      <c r="C146" s="262">
        <f>(C145/100*100)</f>
        <v>76.5</v>
      </c>
      <c r="D146" s="130" t="str">
        <f t="shared" ref="D146" si="11">IF(C146&gt;=91,"A1",IF(C146&gt;=81,"A2",IF(C146&gt;=71,"B1",IF(C146&gt;=61,"B2",IF(C146&gt;=51,"C1",IF(C146&gt;=41,"C2",IF(C146&gt;=33,"D","E")))))))</f>
        <v>B1</v>
      </c>
      <c r="E146" s="448"/>
      <c r="F146" s="449"/>
    </row>
    <row r="147" spans="1:6" ht="14.45" customHeight="1" x14ac:dyDescent="0.25">
      <c r="A147" s="440" t="s">
        <v>516</v>
      </c>
      <c r="B147" s="441" t="s">
        <v>407</v>
      </c>
      <c r="C147" s="441"/>
      <c r="D147" s="450" t="s">
        <v>51</v>
      </c>
      <c r="E147" s="451"/>
      <c r="F147" s="452"/>
    </row>
    <row r="148" spans="1:6" ht="17.45" customHeight="1" x14ac:dyDescent="0.25">
      <c r="A148" s="441"/>
      <c r="B148" s="441"/>
      <c r="C148" s="441"/>
      <c r="D148" s="453"/>
      <c r="E148" s="454"/>
      <c r="F148" s="455"/>
    </row>
    <row r="151" spans="1:6" ht="15.75" x14ac:dyDescent="0.25">
      <c r="A151" s="28"/>
      <c r="B151" s="442" t="s">
        <v>0</v>
      </c>
      <c r="C151" s="442"/>
      <c r="D151" s="442"/>
      <c r="E151" s="442"/>
      <c r="F151" s="442"/>
    </row>
    <row r="152" spans="1:6" ht="15.75" x14ac:dyDescent="0.25">
      <c r="A152" s="28"/>
      <c r="B152" s="442" t="s">
        <v>1</v>
      </c>
      <c r="C152" s="442"/>
      <c r="D152" s="442"/>
      <c r="E152" s="442"/>
      <c r="F152" s="442"/>
    </row>
    <row r="153" spans="1:6" ht="15.75" x14ac:dyDescent="0.25">
      <c r="A153" s="28"/>
      <c r="B153" s="442" t="s">
        <v>2</v>
      </c>
      <c r="C153" s="442"/>
      <c r="D153" s="442"/>
      <c r="E153" s="442"/>
      <c r="F153" s="442"/>
    </row>
    <row r="154" spans="1:6" ht="15.75" x14ac:dyDescent="0.25">
      <c r="A154" s="28"/>
      <c r="B154" s="443" t="s">
        <v>408</v>
      </c>
      <c r="C154" s="443"/>
      <c r="D154" s="443"/>
      <c r="E154" s="443"/>
      <c r="F154" s="443"/>
    </row>
    <row r="155" spans="1:6" ht="15.75" x14ac:dyDescent="0.25">
      <c r="A155" s="28"/>
      <c r="B155" s="442" t="s">
        <v>517</v>
      </c>
      <c r="C155" s="442"/>
      <c r="D155" s="442"/>
      <c r="E155" s="442"/>
      <c r="F155" s="442"/>
    </row>
    <row r="156" spans="1:6" ht="15.75" x14ac:dyDescent="0.25">
      <c r="A156" s="442" t="s">
        <v>61</v>
      </c>
      <c r="B156" s="442"/>
      <c r="C156" s="442"/>
      <c r="D156" s="442"/>
      <c r="E156" s="442"/>
      <c r="F156" s="442"/>
    </row>
    <row r="157" spans="1:6" ht="15.75" x14ac:dyDescent="0.25">
      <c r="A157" s="28" t="s">
        <v>3</v>
      </c>
      <c r="B157" s="446" t="s">
        <v>399</v>
      </c>
      <c r="C157" s="447"/>
      <c r="D157" s="29"/>
      <c r="E157" s="442"/>
      <c r="F157" s="442"/>
    </row>
    <row r="158" spans="1:6" ht="15.75" x14ac:dyDescent="0.25">
      <c r="A158" s="28" t="s">
        <v>4</v>
      </c>
      <c r="B158" s="446" t="s">
        <v>179</v>
      </c>
      <c r="C158" s="447"/>
      <c r="D158" s="28" t="s">
        <v>400</v>
      </c>
      <c r="E158" s="443">
        <v>7</v>
      </c>
      <c r="F158" s="443"/>
    </row>
    <row r="159" spans="1:6" ht="15.75" x14ac:dyDescent="0.25">
      <c r="A159" s="28" t="s">
        <v>401</v>
      </c>
      <c r="B159" s="41" t="s">
        <v>180</v>
      </c>
      <c r="C159" s="42"/>
      <c r="D159" s="28"/>
      <c r="E159" s="37"/>
      <c r="F159" s="37"/>
    </row>
    <row r="160" spans="1:6" ht="15.75" x14ac:dyDescent="0.25">
      <c r="A160" s="28" t="s">
        <v>18</v>
      </c>
      <c r="B160" s="41" t="s">
        <v>183</v>
      </c>
      <c r="C160" s="42"/>
      <c r="D160" s="28" t="s">
        <v>402</v>
      </c>
      <c r="E160" s="36" t="s">
        <v>182</v>
      </c>
      <c r="F160" s="37"/>
    </row>
    <row r="161" spans="1:6" ht="15.75" x14ac:dyDescent="0.25">
      <c r="A161" s="28"/>
      <c r="B161" s="41"/>
      <c r="C161" s="42"/>
      <c r="D161" s="28"/>
      <c r="E161" s="37"/>
      <c r="F161" s="37"/>
    </row>
    <row r="162" spans="1:6" ht="15.75" x14ac:dyDescent="0.25">
      <c r="A162" s="37" t="s">
        <v>8</v>
      </c>
      <c r="B162" s="37" t="s">
        <v>9</v>
      </c>
      <c r="C162" s="37" t="s">
        <v>50</v>
      </c>
      <c r="D162" s="37" t="s">
        <v>20</v>
      </c>
      <c r="E162" s="442" t="s">
        <v>403</v>
      </c>
      <c r="F162" s="442"/>
    </row>
    <row r="163" spans="1:6" ht="15.75" x14ac:dyDescent="0.25">
      <c r="A163" s="37">
        <v>1</v>
      </c>
      <c r="B163" s="36" t="s">
        <v>11</v>
      </c>
      <c r="C163" s="25">
        <v>14.5</v>
      </c>
      <c r="D163" s="30" t="str">
        <f>IF(C163&gt;=18,"A1",IF(C163&gt;=16,"A2",IF(C163&gt;=14,"B1",IF(C163&gt;=12,"B2",IF(C163&gt;=10,"C1",IF(C163&gt;=8,"C2",IF(C163&gt;=6.5,"D","E")))))))</f>
        <v>B1</v>
      </c>
      <c r="E163" s="446"/>
      <c r="F163" s="447"/>
    </row>
    <row r="164" spans="1:6" ht="15.75" x14ac:dyDescent="0.25">
      <c r="A164" s="37">
        <v>2</v>
      </c>
      <c r="B164" s="36" t="s">
        <v>12</v>
      </c>
      <c r="C164" s="258">
        <v>13</v>
      </c>
      <c r="D164" s="30" t="str">
        <f t="shared" ref="D164:D168" si="12">IF(C164&gt;=18,"A1",IF(C164&gt;=16,"A2",IF(C164&gt;=14,"B1",IF(C164&gt;=12,"B2",IF(C164&gt;=10,"C1",IF(C164&gt;=8,"C2",IF(C164&gt;=6.5,"D","E")))))))</f>
        <v>B2</v>
      </c>
      <c r="E164" s="448"/>
      <c r="F164" s="449"/>
    </row>
    <row r="165" spans="1:6" ht="15.75" x14ac:dyDescent="0.25">
      <c r="A165" s="37">
        <v>3</v>
      </c>
      <c r="B165" s="36" t="s">
        <v>13</v>
      </c>
      <c r="C165" s="25">
        <v>17</v>
      </c>
      <c r="D165" s="30" t="str">
        <f t="shared" si="12"/>
        <v>A2</v>
      </c>
      <c r="E165" s="444"/>
      <c r="F165" s="445"/>
    </row>
    <row r="166" spans="1:6" ht="15.75" x14ac:dyDescent="0.25">
      <c r="A166" s="37">
        <v>4</v>
      </c>
      <c r="B166" s="36" t="s">
        <v>23</v>
      </c>
      <c r="C166" s="25">
        <v>16.5</v>
      </c>
      <c r="D166" s="30" t="str">
        <f t="shared" si="12"/>
        <v>A2</v>
      </c>
      <c r="E166" s="444"/>
      <c r="F166" s="445"/>
    </row>
    <row r="167" spans="1:6" ht="15.75" x14ac:dyDescent="0.25">
      <c r="A167" s="37">
        <v>5</v>
      </c>
      <c r="B167" s="36" t="s">
        <v>39</v>
      </c>
      <c r="C167" s="25">
        <v>18.5</v>
      </c>
      <c r="D167" s="30" t="str">
        <f t="shared" si="12"/>
        <v>A1</v>
      </c>
      <c r="E167" s="448"/>
      <c r="F167" s="449"/>
    </row>
    <row r="168" spans="1:6" ht="15.75" x14ac:dyDescent="0.25">
      <c r="A168" s="37">
        <v>6</v>
      </c>
      <c r="B168" s="36" t="s">
        <v>40</v>
      </c>
      <c r="C168" s="25">
        <v>16</v>
      </c>
      <c r="D168" s="30" t="str">
        <f t="shared" si="12"/>
        <v>A2</v>
      </c>
      <c r="E168" s="448"/>
      <c r="F168" s="449"/>
    </row>
    <row r="169" spans="1:6" ht="15.75" x14ac:dyDescent="0.25">
      <c r="A169" s="28"/>
      <c r="B169" s="28"/>
      <c r="C169" s="37"/>
      <c r="D169" s="28"/>
      <c r="E169" s="448"/>
      <c r="F169" s="449"/>
    </row>
    <row r="170" spans="1:6" ht="15.75" x14ac:dyDescent="0.25">
      <c r="A170" s="28"/>
      <c r="B170" s="37" t="s">
        <v>10</v>
      </c>
      <c r="C170" s="263">
        <f>SUM(C163:C167)</f>
        <v>79.5</v>
      </c>
      <c r="D170" s="130"/>
      <c r="E170" s="448"/>
      <c r="F170" s="449"/>
    </row>
    <row r="171" spans="1:6" ht="15.75" x14ac:dyDescent="0.25">
      <c r="A171" s="28"/>
      <c r="B171" s="31" t="s">
        <v>52</v>
      </c>
      <c r="C171" s="262">
        <f>(C170/100*100)</f>
        <v>79.5</v>
      </c>
      <c r="D171" s="130" t="str">
        <f t="shared" ref="D171" si="13">IF(C171&gt;=91,"A1",IF(C171&gt;=81,"A2",IF(C171&gt;=71,"B1",IF(C171&gt;=61,"B2",IF(C171&gt;=51,"C1",IF(C171&gt;=41,"C2",IF(C171&gt;=33,"D","E")))))))</f>
        <v>B1</v>
      </c>
      <c r="E171" s="448"/>
      <c r="F171" s="449"/>
    </row>
    <row r="172" spans="1:6" ht="14.45" customHeight="1" x14ac:dyDescent="0.25">
      <c r="A172" s="440" t="s">
        <v>516</v>
      </c>
      <c r="B172" s="441" t="s">
        <v>407</v>
      </c>
      <c r="C172" s="441"/>
      <c r="D172" s="450" t="s">
        <v>51</v>
      </c>
      <c r="E172" s="451"/>
      <c r="F172" s="452"/>
    </row>
    <row r="173" spans="1:6" ht="16.899999999999999" customHeight="1" x14ac:dyDescent="0.25">
      <c r="A173" s="441"/>
      <c r="B173" s="441"/>
      <c r="C173" s="441"/>
      <c r="D173" s="453"/>
      <c r="E173" s="454"/>
      <c r="F173" s="455"/>
    </row>
    <row r="176" spans="1:6" ht="15.75" x14ac:dyDescent="0.25">
      <c r="A176" s="28"/>
      <c r="B176" s="442" t="s">
        <v>0</v>
      </c>
      <c r="C176" s="442"/>
      <c r="D176" s="442"/>
      <c r="E176" s="442"/>
      <c r="F176" s="442"/>
    </row>
    <row r="177" spans="1:6" ht="15.75" x14ac:dyDescent="0.25">
      <c r="A177" s="28"/>
      <c r="B177" s="442" t="s">
        <v>1</v>
      </c>
      <c r="C177" s="442"/>
      <c r="D177" s="442"/>
      <c r="E177" s="442"/>
      <c r="F177" s="442"/>
    </row>
    <row r="178" spans="1:6" ht="15.75" x14ac:dyDescent="0.25">
      <c r="A178" s="28"/>
      <c r="B178" s="442" t="s">
        <v>2</v>
      </c>
      <c r="C178" s="442"/>
      <c r="D178" s="442"/>
      <c r="E178" s="442"/>
      <c r="F178" s="442"/>
    </row>
    <row r="179" spans="1:6" ht="15.75" x14ac:dyDescent="0.25">
      <c r="A179" s="28"/>
      <c r="B179" s="443" t="s">
        <v>421</v>
      </c>
      <c r="C179" s="443"/>
      <c r="D179" s="443"/>
      <c r="E179" s="443"/>
      <c r="F179" s="443"/>
    </row>
    <row r="180" spans="1:6" ht="15.75" x14ac:dyDescent="0.25">
      <c r="A180" s="28"/>
      <c r="B180" s="442" t="s">
        <v>517</v>
      </c>
      <c r="C180" s="442"/>
      <c r="D180" s="442"/>
      <c r="E180" s="442"/>
      <c r="F180" s="442"/>
    </row>
    <row r="181" spans="1:6" ht="15.75" x14ac:dyDescent="0.25">
      <c r="A181" s="442" t="s">
        <v>61</v>
      </c>
      <c r="B181" s="442"/>
      <c r="C181" s="442"/>
      <c r="D181" s="442"/>
      <c r="E181" s="442"/>
      <c r="F181" s="442"/>
    </row>
    <row r="182" spans="1:6" ht="15.75" x14ac:dyDescent="0.25">
      <c r="A182" s="28" t="s">
        <v>3</v>
      </c>
      <c r="B182" s="446" t="s">
        <v>399</v>
      </c>
      <c r="C182" s="447"/>
      <c r="D182" s="29"/>
      <c r="E182" s="442"/>
      <c r="F182" s="442"/>
    </row>
    <row r="183" spans="1:6" ht="15.75" x14ac:dyDescent="0.25">
      <c r="A183" s="28" t="s">
        <v>4</v>
      </c>
      <c r="B183" s="446" t="s">
        <v>191</v>
      </c>
      <c r="C183" s="447"/>
      <c r="D183" s="28" t="s">
        <v>400</v>
      </c>
      <c r="E183" s="443">
        <v>8</v>
      </c>
      <c r="F183" s="443"/>
    </row>
    <row r="184" spans="1:6" ht="15.75" x14ac:dyDescent="0.25">
      <c r="A184" s="28" t="s">
        <v>401</v>
      </c>
      <c r="B184" s="41" t="s">
        <v>192</v>
      </c>
      <c r="C184" s="42"/>
      <c r="D184" s="28"/>
      <c r="E184" s="37"/>
      <c r="F184" s="37"/>
    </row>
    <row r="185" spans="1:6" ht="15.75" x14ac:dyDescent="0.25">
      <c r="A185" s="28" t="s">
        <v>18</v>
      </c>
      <c r="B185" s="41" t="s">
        <v>195</v>
      </c>
      <c r="C185" s="42"/>
      <c r="D185" s="28" t="s">
        <v>402</v>
      </c>
      <c r="E185" s="36" t="s">
        <v>194</v>
      </c>
      <c r="F185" s="37"/>
    </row>
    <row r="186" spans="1:6" ht="15.75" x14ac:dyDescent="0.25">
      <c r="A186" s="28"/>
      <c r="B186" s="41"/>
      <c r="C186" s="42"/>
      <c r="D186" s="28"/>
      <c r="E186" s="37"/>
      <c r="F186" s="37"/>
    </row>
    <row r="187" spans="1:6" ht="15.75" x14ac:dyDescent="0.25">
      <c r="A187" s="37" t="s">
        <v>8</v>
      </c>
      <c r="B187" s="37" t="s">
        <v>9</v>
      </c>
      <c r="C187" s="37" t="s">
        <v>50</v>
      </c>
      <c r="D187" s="37" t="s">
        <v>20</v>
      </c>
      <c r="E187" s="442" t="s">
        <v>403</v>
      </c>
      <c r="F187" s="442"/>
    </row>
    <row r="188" spans="1:6" ht="15.75" x14ac:dyDescent="0.25">
      <c r="A188" s="37">
        <v>1</v>
      </c>
      <c r="B188" s="36" t="s">
        <v>11</v>
      </c>
      <c r="C188" s="25">
        <v>12</v>
      </c>
      <c r="D188" s="30" t="str">
        <f>IF(C188&gt;=18,"A1",IF(C188&gt;=16,"A2",IF(C188&gt;=14,"B1",IF(C188&gt;=12,"B2",IF(C188&gt;=10,"C1",IF(C188&gt;=8,"C2",IF(C188&gt;=6.5,"D","E")))))))</f>
        <v>B2</v>
      </c>
      <c r="E188" s="446"/>
      <c r="F188" s="447"/>
    </row>
    <row r="189" spans="1:6" ht="15.75" x14ac:dyDescent="0.25">
      <c r="A189" s="37">
        <v>2</v>
      </c>
      <c r="B189" s="36" t="s">
        <v>12</v>
      </c>
      <c r="C189" s="258">
        <v>14.5</v>
      </c>
      <c r="D189" s="30" t="str">
        <f t="shared" ref="D189:D193" si="14">IF(C189&gt;=18,"A1",IF(C189&gt;=16,"A2",IF(C189&gt;=14,"B1",IF(C189&gt;=12,"B2",IF(C189&gt;=10,"C1",IF(C189&gt;=8,"C2",IF(C189&gt;=6.5,"D","E")))))))</f>
        <v>B1</v>
      </c>
      <c r="E189" s="448"/>
      <c r="F189" s="449"/>
    </row>
    <row r="190" spans="1:6" ht="15.75" x14ac:dyDescent="0.25">
      <c r="A190" s="37">
        <v>3</v>
      </c>
      <c r="B190" s="36" t="s">
        <v>13</v>
      </c>
      <c r="C190" s="25">
        <v>14.5</v>
      </c>
      <c r="D190" s="30" t="str">
        <f t="shared" si="14"/>
        <v>B1</v>
      </c>
      <c r="E190" s="444"/>
      <c r="F190" s="445"/>
    </row>
    <row r="191" spans="1:6" ht="15.75" x14ac:dyDescent="0.25">
      <c r="A191" s="37">
        <v>4</v>
      </c>
      <c r="B191" s="36" t="s">
        <v>23</v>
      </c>
      <c r="C191" s="25">
        <v>9</v>
      </c>
      <c r="D191" s="30" t="str">
        <f t="shared" si="14"/>
        <v>C2</v>
      </c>
      <c r="E191" s="444"/>
      <c r="F191" s="445"/>
    </row>
    <row r="192" spans="1:6" ht="15.75" x14ac:dyDescent="0.25">
      <c r="A192" s="37">
        <v>5</v>
      </c>
      <c r="B192" s="36" t="s">
        <v>39</v>
      </c>
      <c r="C192" s="25">
        <v>18</v>
      </c>
      <c r="D192" s="30" t="str">
        <f t="shared" si="14"/>
        <v>A1</v>
      </c>
      <c r="E192" s="448"/>
      <c r="F192" s="449"/>
    </row>
    <row r="193" spans="1:6" ht="15.75" x14ac:dyDescent="0.25">
      <c r="A193" s="37">
        <v>6</v>
      </c>
      <c r="B193" s="36" t="s">
        <v>40</v>
      </c>
      <c r="C193" s="25">
        <v>15</v>
      </c>
      <c r="D193" s="30" t="str">
        <f t="shared" si="14"/>
        <v>B1</v>
      </c>
      <c r="E193" s="448"/>
      <c r="F193" s="449"/>
    </row>
    <row r="194" spans="1:6" ht="15.75" x14ac:dyDescent="0.25">
      <c r="A194" s="28"/>
      <c r="B194" s="28"/>
      <c r="C194" s="37"/>
      <c r="D194" s="28"/>
      <c r="E194" s="448"/>
      <c r="F194" s="449"/>
    </row>
    <row r="195" spans="1:6" ht="15.75" x14ac:dyDescent="0.25">
      <c r="A195" s="28"/>
      <c r="B195" s="37" t="s">
        <v>10</v>
      </c>
      <c r="C195" s="263">
        <f>SUM(C188:C192)</f>
        <v>68</v>
      </c>
      <c r="D195" s="130"/>
      <c r="E195" s="448"/>
      <c r="F195" s="449"/>
    </row>
    <row r="196" spans="1:6" ht="15.75" x14ac:dyDescent="0.25">
      <c r="A196" s="28"/>
      <c r="B196" s="31" t="s">
        <v>52</v>
      </c>
      <c r="C196" s="262">
        <f>(C195/100*100)</f>
        <v>68</v>
      </c>
      <c r="D196" s="130" t="str">
        <f t="shared" ref="D196" si="15">IF(C196&gt;=91,"A1",IF(C196&gt;=81,"A2",IF(C196&gt;=71,"B1",IF(C196&gt;=61,"B2",IF(C196&gt;=51,"C1",IF(C196&gt;=41,"C2",IF(C196&gt;=33,"D","E")))))))</f>
        <v>B2</v>
      </c>
      <c r="E196" s="448"/>
      <c r="F196" s="449"/>
    </row>
    <row r="197" spans="1:6" ht="14.45" customHeight="1" x14ac:dyDescent="0.25">
      <c r="A197" s="440" t="s">
        <v>516</v>
      </c>
      <c r="B197" s="441" t="s">
        <v>407</v>
      </c>
      <c r="C197" s="441"/>
      <c r="D197" s="450" t="s">
        <v>51</v>
      </c>
      <c r="E197" s="451"/>
      <c r="F197" s="452"/>
    </row>
    <row r="198" spans="1:6" ht="16.899999999999999" customHeight="1" x14ac:dyDescent="0.25">
      <c r="A198" s="441"/>
      <c r="B198" s="441"/>
      <c r="C198" s="441"/>
      <c r="D198" s="453"/>
      <c r="E198" s="454"/>
      <c r="F198" s="455"/>
    </row>
    <row r="201" spans="1:6" ht="15.75" x14ac:dyDescent="0.25">
      <c r="A201" s="28"/>
      <c r="B201" s="442" t="s">
        <v>0</v>
      </c>
      <c r="C201" s="442"/>
      <c r="D201" s="442"/>
      <c r="E201" s="442"/>
      <c r="F201" s="442"/>
    </row>
    <row r="202" spans="1:6" ht="15.75" x14ac:dyDescent="0.25">
      <c r="A202" s="28"/>
      <c r="B202" s="442" t="s">
        <v>1</v>
      </c>
      <c r="C202" s="442"/>
      <c r="D202" s="442"/>
      <c r="E202" s="442"/>
      <c r="F202" s="442"/>
    </row>
    <row r="203" spans="1:6" ht="15.75" x14ac:dyDescent="0.25">
      <c r="A203" s="28"/>
      <c r="B203" s="442" t="s">
        <v>2</v>
      </c>
      <c r="C203" s="442"/>
      <c r="D203" s="442"/>
      <c r="E203" s="442"/>
      <c r="F203" s="442"/>
    </row>
    <row r="204" spans="1:6" ht="15.75" x14ac:dyDescent="0.25">
      <c r="A204" s="28"/>
      <c r="B204" s="443" t="s">
        <v>408</v>
      </c>
      <c r="C204" s="443"/>
      <c r="D204" s="443"/>
      <c r="E204" s="443"/>
      <c r="F204" s="443"/>
    </row>
    <row r="205" spans="1:6" ht="15.75" x14ac:dyDescent="0.25">
      <c r="A205" s="28"/>
      <c r="B205" s="442" t="s">
        <v>517</v>
      </c>
      <c r="C205" s="442"/>
      <c r="D205" s="442"/>
      <c r="E205" s="442"/>
      <c r="F205" s="442"/>
    </row>
    <row r="206" spans="1:6" ht="15.75" x14ac:dyDescent="0.25">
      <c r="A206" s="442" t="s">
        <v>61</v>
      </c>
      <c r="B206" s="442"/>
      <c r="C206" s="442"/>
      <c r="D206" s="442"/>
      <c r="E206" s="442"/>
      <c r="F206" s="442"/>
    </row>
    <row r="207" spans="1:6" ht="15.75" x14ac:dyDescent="0.25">
      <c r="A207" s="28" t="s">
        <v>3</v>
      </c>
      <c r="B207" s="446" t="s">
        <v>399</v>
      </c>
      <c r="C207" s="447"/>
      <c r="D207" s="29"/>
      <c r="E207" s="442"/>
      <c r="F207" s="442"/>
    </row>
    <row r="208" spans="1:6" ht="15.75" x14ac:dyDescent="0.25">
      <c r="A208" s="28" t="s">
        <v>4</v>
      </c>
      <c r="B208" s="446" t="s">
        <v>202</v>
      </c>
      <c r="C208" s="447"/>
      <c r="D208" s="28" t="s">
        <v>400</v>
      </c>
      <c r="E208" s="443">
        <v>9</v>
      </c>
      <c r="F208" s="443"/>
    </row>
    <row r="209" spans="1:6" ht="15.75" x14ac:dyDescent="0.25">
      <c r="A209" s="28" t="s">
        <v>401</v>
      </c>
      <c r="B209" s="41" t="s">
        <v>203</v>
      </c>
      <c r="C209" s="42"/>
      <c r="D209" s="28"/>
      <c r="E209" s="37"/>
      <c r="F209" s="37"/>
    </row>
    <row r="210" spans="1:6" ht="15.75" x14ac:dyDescent="0.25">
      <c r="A210" s="28" t="s">
        <v>18</v>
      </c>
      <c r="B210" s="41" t="s">
        <v>206</v>
      </c>
      <c r="C210" s="42"/>
      <c r="D210" s="28" t="s">
        <v>402</v>
      </c>
      <c r="E210" s="37" t="s">
        <v>205</v>
      </c>
      <c r="F210" s="37"/>
    </row>
    <row r="211" spans="1:6" ht="15.75" x14ac:dyDescent="0.25">
      <c r="A211" s="28"/>
      <c r="B211" s="41"/>
      <c r="C211" s="42"/>
      <c r="D211" s="28"/>
      <c r="E211" s="37"/>
      <c r="F211" s="37"/>
    </row>
    <row r="212" spans="1:6" ht="15.75" x14ac:dyDescent="0.25">
      <c r="A212" s="37" t="s">
        <v>8</v>
      </c>
      <c r="B212" s="37" t="s">
        <v>9</v>
      </c>
      <c r="C212" s="37" t="s">
        <v>50</v>
      </c>
      <c r="D212" s="37" t="s">
        <v>20</v>
      </c>
      <c r="E212" s="442" t="s">
        <v>409</v>
      </c>
      <c r="F212" s="442"/>
    </row>
    <row r="213" spans="1:6" ht="15.75" x14ac:dyDescent="0.25">
      <c r="A213" s="37">
        <v>1</v>
      </c>
      <c r="B213" s="36" t="s">
        <v>11</v>
      </c>
      <c r="C213" s="25">
        <v>10.5</v>
      </c>
      <c r="D213" s="30" t="str">
        <f>IF(C213&gt;=18,"A1",IF(C213&gt;=16,"A2",IF(C213&gt;=14,"B1",IF(C213&gt;=12,"B2",IF(C213&gt;=10,"C1",IF(C213&gt;=8,"C2",IF(C213&gt;=6.5,"D","E")))))))</f>
        <v>C1</v>
      </c>
      <c r="E213" s="456"/>
      <c r="F213" s="457"/>
    </row>
    <row r="214" spans="1:6" ht="15.75" x14ac:dyDescent="0.25">
      <c r="A214" s="37">
        <v>2</v>
      </c>
      <c r="B214" s="36" t="s">
        <v>12</v>
      </c>
      <c r="C214" s="258">
        <v>12</v>
      </c>
      <c r="D214" s="30" t="str">
        <f t="shared" ref="D214:D218" si="16">IF(C214&gt;=18,"A1",IF(C214&gt;=16,"A2",IF(C214&gt;=14,"B1",IF(C214&gt;=12,"B2",IF(C214&gt;=10,"C1",IF(C214&gt;=8,"C2",IF(C214&gt;=6.5,"D","E")))))))</f>
        <v>B2</v>
      </c>
      <c r="E214" s="444"/>
      <c r="F214" s="445"/>
    </row>
    <row r="215" spans="1:6" ht="15.75" x14ac:dyDescent="0.25">
      <c r="A215" s="37">
        <v>3</v>
      </c>
      <c r="B215" s="36" t="s">
        <v>13</v>
      </c>
      <c r="C215" s="25">
        <v>16</v>
      </c>
      <c r="D215" s="30" t="str">
        <f t="shared" si="16"/>
        <v>A2</v>
      </c>
      <c r="E215" s="444"/>
      <c r="F215" s="445"/>
    </row>
    <row r="216" spans="1:6" ht="15.75" x14ac:dyDescent="0.25">
      <c r="A216" s="37">
        <v>4</v>
      </c>
      <c r="B216" s="36" t="s">
        <v>23</v>
      </c>
      <c r="C216" s="261" t="s">
        <v>397</v>
      </c>
      <c r="D216" s="30" t="str">
        <f t="shared" si="16"/>
        <v>A1</v>
      </c>
      <c r="E216" s="448"/>
      <c r="F216" s="449"/>
    </row>
    <row r="217" spans="1:6" ht="15.75" x14ac:dyDescent="0.25">
      <c r="A217" s="37">
        <v>5</v>
      </c>
      <c r="B217" s="36" t="s">
        <v>39</v>
      </c>
      <c r="C217" s="25">
        <v>7</v>
      </c>
      <c r="D217" s="30" t="str">
        <f t="shared" si="16"/>
        <v>D</v>
      </c>
      <c r="E217" s="448"/>
      <c r="F217" s="449"/>
    </row>
    <row r="218" spans="1:6" ht="15.75" x14ac:dyDescent="0.25">
      <c r="A218" s="37">
        <v>6</v>
      </c>
      <c r="B218" s="36" t="s">
        <v>40</v>
      </c>
      <c r="C218" s="25">
        <v>12</v>
      </c>
      <c r="D218" s="30" t="str">
        <f t="shared" si="16"/>
        <v>B2</v>
      </c>
      <c r="E218" s="448"/>
      <c r="F218" s="449"/>
    </row>
    <row r="219" spans="1:6" ht="15.75" x14ac:dyDescent="0.25">
      <c r="A219" s="28"/>
      <c r="B219" s="28"/>
      <c r="C219" s="37"/>
      <c r="D219" s="28"/>
      <c r="E219" s="448"/>
      <c r="F219" s="449"/>
    </row>
    <row r="220" spans="1:6" ht="15.75" x14ac:dyDescent="0.25">
      <c r="A220" s="28"/>
      <c r="B220" s="37" t="s">
        <v>10</v>
      </c>
      <c r="C220" s="263">
        <f>SUM(C213:C217)</f>
        <v>45.5</v>
      </c>
      <c r="D220" s="130"/>
      <c r="E220" s="448"/>
      <c r="F220" s="449"/>
    </row>
    <row r="221" spans="1:6" ht="15.75" x14ac:dyDescent="0.25">
      <c r="A221" s="28"/>
      <c r="B221" s="31" t="s">
        <v>52</v>
      </c>
      <c r="C221" s="262">
        <f>(C220/100*100)</f>
        <v>45.5</v>
      </c>
      <c r="D221" s="130" t="str">
        <f t="shared" ref="D221" si="17">IF(C221&gt;=91,"A1",IF(C221&gt;=81,"A2",IF(C221&gt;=71,"B1",IF(C221&gt;=61,"B2",IF(C221&gt;=51,"C1",IF(C221&gt;=41,"C2",IF(C221&gt;=33,"D","E")))))))</f>
        <v>C2</v>
      </c>
      <c r="E221" s="448"/>
      <c r="F221" s="449"/>
    </row>
    <row r="222" spans="1:6" ht="14.45" customHeight="1" x14ac:dyDescent="0.25">
      <c r="A222" s="440" t="s">
        <v>516</v>
      </c>
      <c r="B222" s="441" t="s">
        <v>407</v>
      </c>
      <c r="C222" s="441"/>
      <c r="D222" s="450" t="s">
        <v>51</v>
      </c>
      <c r="E222" s="451"/>
      <c r="F222" s="452"/>
    </row>
    <row r="223" spans="1:6" ht="16.899999999999999" customHeight="1" x14ac:dyDescent="0.25">
      <c r="A223" s="441"/>
      <c r="B223" s="441"/>
      <c r="C223" s="441"/>
      <c r="D223" s="453"/>
      <c r="E223" s="454"/>
      <c r="F223" s="455"/>
    </row>
    <row r="226" spans="1:6" ht="15.75" x14ac:dyDescent="0.25">
      <c r="A226" s="28"/>
      <c r="B226" s="442" t="s">
        <v>0</v>
      </c>
      <c r="C226" s="442"/>
      <c r="D226" s="442"/>
      <c r="E226" s="442"/>
      <c r="F226" s="442"/>
    </row>
    <row r="227" spans="1:6" ht="15.75" x14ac:dyDescent="0.25">
      <c r="A227" s="28"/>
      <c r="B227" s="442" t="s">
        <v>1</v>
      </c>
      <c r="C227" s="442"/>
      <c r="D227" s="442"/>
      <c r="E227" s="442"/>
      <c r="F227" s="442"/>
    </row>
    <row r="228" spans="1:6" ht="15.75" x14ac:dyDescent="0.25">
      <c r="A228" s="28"/>
      <c r="B228" s="442" t="s">
        <v>2</v>
      </c>
      <c r="C228" s="442"/>
      <c r="D228" s="442"/>
      <c r="E228" s="442"/>
      <c r="F228" s="442"/>
    </row>
    <row r="229" spans="1:6" ht="15.75" x14ac:dyDescent="0.25">
      <c r="A229" s="28"/>
      <c r="B229" s="443" t="s">
        <v>408</v>
      </c>
      <c r="C229" s="443"/>
      <c r="D229" s="443"/>
      <c r="E229" s="443"/>
      <c r="F229" s="443"/>
    </row>
    <row r="230" spans="1:6" ht="15.75" x14ac:dyDescent="0.25">
      <c r="A230" s="28"/>
      <c r="B230" s="442" t="s">
        <v>517</v>
      </c>
      <c r="C230" s="442"/>
      <c r="D230" s="442"/>
      <c r="E230" s="442"/>
      <c r="F230" s="442"/>
    </row>
    <row r="231" spans="1:6" ht="15.75" x14ac:dyDescent="0.25">
      <c r="A231" s="442" t="s">
        <v>61</v>
      </c>
      <c r="B231" s="442"/>
      <c r="C231" s="442"/>
      <c r="D231" s="442"/>
      <c r="E231" s="442"/>
      <c r="F231" s="442"/>
    </row>
    <row r="232" spans="1:6" ht="15.75" x14ac:dyDescent="0.25">
      <c r="A232" s="28" t="s">
        <v>3</v>
      </c>
      <c r="B232" s="446" t="s">
        <v>399</v>
      </c>
      <c r="C232" s="447"/>
      <c r="D232" s="29"/>
      <c r="E232" s="442"/>
      <c r="F232" s="442"/>
    </row>
    <row r="233" spans="1:6" ht="15.75" x14ac:dyDescent="0.25">
      <c r="A233" s="28" t="s">
        <v>4</v>
      </c>
      <c r="B233" s="446" t="s">
        <v>213</v>
      </c>
      <c r="C233" s="447"/>
      <c r="D233" s="28" t="s">
        <v>400</v>
      </c>
      <c r="E233" s="443">
        <v>10</v>
      </c>
      <c r="F233" s="443"/>
    </row>
    <row r="234" spans="1:6" ht="15.75" x14ac:dyDescent="0.25">
      <c r="A234" s="28" t="s">
        <v>401</v>
      </c>
      <c r="B234" s="41" t="s">
        <v>214</v>
      </c>
      <c r="C234" s="42"/>
      <c r="D234" s="28"/>
      <c r="E234" s="37"/>
      <c r="F234" s="37"/>
    </row>
    <row r="235" spans="1:6" ht="15.75" x14ac:dyDescent="0.25">
      <c r="A235" s="28" t="s">
        <v>18</v>
      </c>
      <c r="B235" s="41" t="s">
        <v>217</v>
      </c>
      <c r="C235" s="42"/>
      <c r="D235" s="28" t="s">
        <v>402</v>
      </c>
      <c r="E235" s="36" t="s">
        <v>216</v>
      </c>
      <c r="F235" s="37"/>
    </row>
    <row r="236" spans="1:6" ht="15.75" x14ac:dyDescent="0.25">
      <c r="A236" s="28"/>
      <c r="B236" s="41"/>
      <c r="C236" s="42"/>
      <c r="D236" s="28"/>
      <c r="E236" s="37"/>
      <c r="F236" s="37"/>
    </row>
    <row r="237" spans="1:6" ht="15.75" x14ac:dyDescent="0.25">
      <c r="A237" s="37" t="s">
        <v>8</v>
      </c>
      <c r="B237" s="37" t="s">
        <v>9</v>
      </c>
      <c r="C237" s="37" t="s">
        <v>50</v>
      </c>
      <c r="D237" s="37" t="s">
        <v>20</v>
      </c>
      <c r="E237" s="442" t="s">
        <v>409</v>
      </c>
      <c r="F237" s="442"/>
    </row>
    <row r="238" spans="1:6" ht="15.75" x14ac:dyDescent="0.25">
      <c r="A238" s="37">
        <v>1</v>
      </c>
      <c r="B238" s="36" t="s">
        <v>11</v>
      </c>
      <c r="C238" s="25">
        <v>8.5</v>
      </c>
      <c r="D238" s="30" t="str">
        <f>IF(C238&gt;=18,"A1",IF(C238&gt;=16,"A2",IF(C238&gt;=14,"B1",IF(C238&gt;=12,"B2",IF(C238&gt;=10,"C1",IF(C238&gt;=8,"C2",IF(C238&gt;=6.5,"D","E")))))))</f>
        <v>C2</v>
      </c>
      <c r="E238" s="456"/>
      <c r="F238" s="457"/>
    </row>
    <row r="239" spans="1:6" ht="15.75" x14ac:dyDescent="0.25">
      <c r="A239" s="37">
        <v>2</v>
      </c>
      <c r="B239" s="36" t="s">
        <v>12</v>
      </c>
      <c r="C239" s="258">
        <v>9</v>
      </c>
      <c r="D239" s="30" t="str">
        <f t="shared" ref="D239:D243" si="18">IF(C239&gt;=18,"A1",IF(C239&gt;=16,"A2",IF(C239&gt;=14,"B1",IF(C239&gt;=12,"B2",IF(C239&gt;=10,"C1",IF(C239&gt;=8,"C2",IF(C239&gt;=6.5,"D","E")))))))</f>
        <v>C2</v>
      </c>
      <c r="E239" s="444"/>
      <c r="F239" s="445"/>
    </row>
    <row r="240" spans="1:6" ht="15.75" x14ac:dyDescent="0.25">
      <c r="A240" s="37">
        <v>3</v>
      </c>
      <c r="B240" s="36" t="s">
        <v>13</v>
      </c>
      <c r="C240" s="25">
        <v>11</v>
      </c>
      <c r="D240" s="30" t="str">
        <f t="shared" si="18"/>
        <v>C1</v>
      </c>
      <c r="E240" s="444"/>
      <c r="F240" s="445"/>
    </row>
    <row r="241" spans="1:6" ht="15.75" x14ac:dyDescent="0.25">
      <c r="A241" s="37">
        <v>4</v>
      </c>
      <c r="B241" s="36" t="s">
        <v>23</v>
      </c>
      <c r="C241" s="25">
        <v>7.5</v>
      </c>
      <c r="D241" s="30" t="str">
        <f t="shared" si="18"/>
        <v>D</v>
      </c>
      <c r="E241" s="448"/>
      <c r="F241" s="449"/>
    </row>
    <row r="242" spans="1:6" ht="15.75" x14ac:dyDescent="0.25">
      <c r="A242" s="37">
        <v>5</v>
      </c>
      <c r="B242" s="36" t="s">
        <v>39</v>
      </c>
      <c r="C242" s="25">
        <v>9</v>
      </c>
      <c r="D242" s="30" t="str">
        <f t="shared" si="18"/>
        <v>C2</v>
      </c>
      <c r="E242" s="448"/>
      <c r="F242" s="449"/>
    </row>
    <row r="243" spans="1:6" ht="15.75" x14ac:dyDescent="0.25">
      <c r="A243" s="37">
        <v>6</v>
      </c>
      <c r="B243" s="36" t="s">
        <v>40</v>
      </c>
      <c r="C243" s="25">
        <v>5.5</v>
      </c>
      <c r="D243" s="30" t="str">
        <f t="shared" si="18"/>
        <v>E</v>
      </c>
      <c r="E243" s="448"/>
      <c r="F243" s="449"/>
    </row>
    <row r="244" spans="1:6" ht="15.75" x14ac:dyDescent="0.25">
      <c r="A244" s="28"/>
      <c r="B244" s="28"/>
      <c r="C244" s="37"/>
      <c r="D244" s="28"/>
      <c r="E244" s="448"/>
      <c r="F244" s="449"/>
    </row>
    <row r="245" spans="1:6" ht="15.75" x14ac:dyDescent="0.25">
      <c r="A245" s="28"/>
      <c r="B245" s="37" t="s">
        <v>10</v>
      </c>
      <c r="C245" s="263">
        <f>SUM(C238:C242)</f>
        <v>45</v>
      </c>
      <c r="D245" s="130"/>
      <c r="E245" s="448"/>
      <c r="F245" s="449"/>
    </row>
    <row r="246" spans="1:6" ht="15.75" x14ac:dyDescent="0.25">
      <c r="A246" s="28"/>
      <c r="B246" s="31" t="s">
        <v>52</v>
      </c>
      <c r="C246" s="262">
        <f>(C245/100*100)</f>
        <v>45</v>
      </c>
      <c r="D246" s="130" t="str">
        <f t="shared" ref="D246" si="19">IF(C246&gt;=91,"A1",IF(C246&gt;=81,"A2",IF(C246&gt;=71,"B1",IF(C246&gt;=61,"B2",IF(C246&gt;=51,"C1",IF(C246&gt;=41,"C2",IF(C246&gt;=33,"D","E")))))))</f>
        <v>C2</v>
      </c>
      <c r="E246" s="448"/>
      <c r="F246" s="449"/>
    </row>
    <row r="247" spans="1:6" ht="14.45" customHeight="1" x14ac:dyDescent="0.25">
      <c r="A247" s="440" t="s">
        <v>516</v>
      </c>
      <c r="B247" s="441" t="s">
        <v>407</v>
      </c>
      <c r="C247" s="441"/>
      <c r="D247" s="450" t="s">
        <v>51</v>
      </c>
      <c r="E247" s="451"/>
      <c r="F247" s="452"/>
    </row>
    <row r="248" spans="1:6" ht="16.899999999999999" customHeight="1" x14ac:dyDescent="0.25">
      <c r="A248" s="441"/>
      <c r="B248" s="441"/>
      <c r="C248" s="441"/>
      <c r="D248" s="453"/>
      <c r="E248" s="454"/>
      <c r="F248" s="455"/>
    </row>
    <row r="251" spans="1:6" ht="15.75" x14ac:dyDescent="0.25">
      <c r="A251" s="28"/>
      <c r="B251" s="442" t="s">
        <v>0</v>
      </c>
      <c r="C251" s="442"/>
      <c r="D251" s="442"/>
      <c r="E251" s="442"/>
      <c r="F251" s="442"/>
    </row>
    <row r="252" spans="1:6" ht="15.75" x14ac:dyDescent="0.25">
      <c r="A252" s="28"/>
      <c r="B252" s="442" t="s">
        <v>1</v>
      </c>
      <c r="C252" s="442"/>
      <c r="D252" s="442"/>
      <c r="E252" s="442"/>
      <c r="F252" s="442"/>
    </row>
    <row r="253" spans="1:6" ht="15.75" x14ac:dyDescent="0.25">
      <c r="A253" s="28"/>
      <c r="B253" s="442" t="s">
        <v>2</v>
      </c>
      <c r="C253" s="442"/>
      <c r="D253" s="442"/>
      <c r="E253" s="442"/>
      <c r="F253" s="442"/>
    </row>
    <row r="254" spans="1:6" ht="15.75" x14ac:dyDescent="0.25">
      <c r="A254" s="28"/>
      <c r="B254" s="443" t="s">
        <v>398</v>
      </c>
      <c r="C254" s="443"/>
      <c r="D254" s="443"/>
      <c r="E254" s="443"/>
      <c r="F254" s="443"/>
    </row>
    <row r="255" spans="1:6" ht="15.75" x14ac:dyDescent="0.25">
      <c r="A255" s="28"/>
      <c r="B255" s="442" t="s">
        <v>517</v>
      </c>
      <c r="C255" s="442"/>
      <c r="D255" s="442"/>
      <c r="E255" s="442"/>
      <c r="F255" s="442"/>
    </row>
    <row r="256" spans="1:6" ht="15.75" x14ac:dyDescent="0.25">
      <c r="A256" s="442" t="s">
        <v>61</v>
      </c>
      <c r="B256" s="442"/>
      <c r="C256" s="442"/>
      <c r="D256" s="442"/>
      <c r="E256" s="442"/>
      <c r="F256" s="442"/>
    </row>
    <row r="257" spans="1:6" ht="15.75" x14ac:dyDescent="0.25">
      <c r="A257" s="28" t="s">
        <v>3</v>
      </c>
      <c r="B257" s="446" t="s">
        <v>399</v>
      </c>
      <c r="C257" s="447"/>
      <c r="D257" s="29"/>
      <c r="E257" s="442"/>
      <c r="F257" s="442"/>
    </row>
    <row r="258" spans="1:6" ht="15.75" x14ac:dyDescent="0.25">
      <c r="A258" s="28" t="s">
        <v>4</v>
      </c>
      <c r="B258" s="446" t="s">
        <v>219</v>
      </c>
      <c r="C258" s="447"/>
      <c r="D258" s="28" t="s">
        <v>400</v>
      </c>
      <c r="E258" s="443">
        <v>11</v>
      </c>
      <c r="F258" s="443"/>
    </row>
    <row r="259" spans="1:6" ht="15.75" x14ac:dyDescent="0.25">
      <c r="A259" s="28" t="s">
        <v>401</v>
      </c>
      <c r="B259" s="41" t="s">
        <v>422</v>
      </c>
      <c r="C259" s="42"/>
      <c r="D259" s="28"/>
      <c r="E259" s="37"/>
      <c r="F259" s="37"/>
    </row>
    <row r="260" spans="1:6" ht="15.75" x14ac:dyDescent="0.25">
      <c r="A260" s="28" t="s">
        <v>18</v>
      </c>
      <c r="B260" s="41" t="s">
        <v>223</v>
      </c>
      <c r="C260" s="42"/>
      <c r="D260" s="28" t="s">
        <v>402</v>
      </c>
      <c r="E260" s="36" t="s">
        <v>222</v>
      </c>
      <c r="F260" s="37"/>
    </row>
    <row r="261" spans="1:6" ht="15.75" x14ac:dyDescent="0.25">
      <c r="A261" s="28"/>
      <c r="B261" s="41"/>
      <c r="C261" s="42"/>
      <c r="D261" s="28"/>
      <c r="E261" s="37"/>
      <c r="F261" s="37"/>
    </row>
    <row r="262" spans="1:6" ht="15.75" x14ac:dyDescent="0.25">
      <c r="A262" s="37" t="s">
        <v>8</v>
      </c>
      <c r="B262" s="37" t="s">
        <v>9</v>
      </c>
      <c r="C262" s="37" t="s">
        <v>50</v>
      </c>
      <c r="D262" s="37" t="s">
        <v>20</v>
      </c>
      <c r="E262" s="442" t="s">
        <v>409</v>
      </c>
      <c r="F262" s="442"/>
    </row>
    <row r="263" spans="1:6" ht="15.75" x14ac:dyDescent="0.25">
      <c r="A263" s="37">
        <v>1</v>
      </c>
      <c r="B263" s="36" t="s">
        <v>11</v>
      </c>
      <c r="C263" s="25">
        <v>17</v>
      </c>
      <c r="D263" s="30" t="str">
        <f>IF(C263&gt;=18,"A1",IF(C263&gt;=16,"A2",IF(C263&gt;=14,"B1",IF(C263&gt;=12,"B2",IF(C263&gt;=10,"C1",IF(C263&gt;=8,"C2",IF(C263&gt;=6.5,"D","E")))))))</f>
        <v>A2</v>
      </c>
      <c r="E263" s="456"/>
      <c r="F263" s="457"/>
    </row>
    <row r="264" spans="1:6" ht="15.75" x14ac:dyDescent="0.25">
      <c r="A264" s="37">
        <v>2</v>
      </c>
      <c r="B264" s="36" t="s">
        <v>12</v>
      </c>
      <c r="C264" s="258">
        <v>14</v>
      </c>
      <c r="D264" s="30" t="str">
        <f t="shared" ref="D264:D268" si="20">IF(C264&gt;=18,"A1",IF(C264&gt;=16,"A2",IF(C264&gt;=14,"B1",IF(C264&gt;=12,"B2",IF(C264&gt;=10,"C1",IF(C264&gt;=8,"C2",IF(C264&gt;=6.5,"D","E")))))))</f>
        <v>B1</v>
      </c>
      <c r="E264" s="444"/>
      <c r="F264" s="445"/>
    </row>
    <row r="265" spans="1:6" ht="15.75" x14ac:dyDescent="0.25">
      <c r="A265" s="37">
        <v>3</v>
      </c>
      <c r="B265" s="36" t="s">
        <v>13</v>
      </c>
      <c r="C265" s="25">
        <v>14.5</v>
      </c>
      <c r="D265" s="30" t="str">
        <f t="shared" si="20"/>
        <v>B1</v>
      </c>
      <c r="E265" s="444"/>
      <c r="F265" s="445"/>
    </row>
    <row r="266" spans="1:6" ht="15.75" x14ac:dyDescent="0.25">
      <c r="A266" s="37">
        <v>4</v>
      </c>
      <c r="B266" s="36" t="s">
        <v>23</v>
      </c>
      <c r="C266" s="25">
        <v>16</v>
      </c>
      <c r="D266" s="30" t="str">
        <f t="shared" si="20"/>
        <v>A2</v>
      </c>
      <c r="E266" s="444"/>
      <c r="F266" s="445"/>
    </row>
    <row r="267" spans="1:6" ht="15.75" x14ac:dyDescent="0.25">
      <c r="A267" s="37">
        <v>5</v>
      </c>
      <c r="B267" s="36" t="s">
        <v>39</v>
      </c>
      <c r="C267" s="25">
        <v>19.5</v>
      </c>
      <c r="D267" s="30" t="str">
        <f t="shared" si="20"/>
        <v>A1</v>
      </c>
      <c r="E267" s="448"/>
      <c r="F267" s="449"/>
    </row>
    <row r="268" spans="1:6" ht="15.75" x14ac:dyDescent="0.25">
      <c r="A268" s="37">
        <v>6</v>
      </c>
      <c r="B268" s="36" t="s">
        <v>40</v>
      </c>
      <c r="C268" s="259">
        <v>17</v>
      </c>
      <c r="D268" s="30" t="str">
        <f t="shared" si="20"/>
        <v>A2</v>
      </c>
      <c r="E268" s="448"/>
      <c r="F268" s="449"/>
    </row>
    <row r="269" spans="1:6" ht="15.75" x14ac:dyDescent="0.25">
      <c r="A269" s="28"/>
      <c r="B269" s="28"/>
      <c r="C269" s="37"/>
      <c r="D269" s="28"/>
      <c r="E269" s="448"/>
      <c r="F269" s="449"/>
    </row>
    <row r="270" spans="1:6" ht="15.75" x14ac:dyDescent="0.25">
      <c r="A270" s="28"/>
      <c r="B270" s="37" t="s">
        <v>10</v>
      </c>
      <c r="C270" s="263">
        <f>SUM(C263:C267)</f>
        <v>81</v>
      </c>
      <c r="D270" s="130"/>
      <c r="E270" s="448"/>
      <c r="F270" s="449"/>
    </row>
    <row r="271" spans="1:6" ht="15.75" x14ac:dyDescent="0.25">
      <c r="A271" s="28"/>
      <c r="B271" s="31" t="s">
        <v>52</v>
      </c>
      <c r="C271" s="262">
        <f>(C270/100*100)</f>
        <v>81</v>
      </c>
      <c r="D271" s="130" t="str">
        <f t="shared" ref="D271" si="21">IF(C271&gt;=91,"A1",IF(C271&gt;=81,"A2",IF(C271&gt;=71,"B1",IF(C271&gt;=61,"B2",IF(C271&gt;=51,"C1",IF(C271&gt;=41,"C2",IF(C271&gt;=33,"D","E")))))))</f>
        <v>A2</v>
      </c>
      <c r="E271" s="448"/>
      <c r="F271" s="449"/>
    </row>
    <row r="272" spans="1:6" ht="14.45" customHeight="1" x14ac:dyDescent="0.25">
      <c r="A272" s="440" t="s">
        <v>516</v>
      </c>
      <c r="B272" s="441" t="s">
        <v>407</v>
      </c>
      <c r="C272" s="441"/>
      <c r="D272" s="450" t="s">
        <v>51</v>
      </c>
      <c r="E272" s="451"/>
      <c r="F272" s="452"/>
    </row>
    <row r="273" spans="1:6" ht="16.899999999999999" customHeight="1" x14ac:dyDescent="0.25">
      <c r="A273" s="441"/>
      <c r="B273" s="441"/>
      <c r="C273" s="441"/>
      <c r="D273" s="453"/>
      <c r="E273" s="454"/>
      <c r="F273" s="455"/>
    </row>
    <row r="276" spans="1:6" ht="15.75" x14ac:dyDescent="0.25">
      <c r="A276" s="28"/>
      <c r="B276" s="442" t="s">
        <v>0</v>
      </c>
      <c r="C276" s="442"/>
      <c r="D276" s="442"/>
      <c r="E276" s="442"/>
      <c r="F276" s="442"/>
    </row>
    <row r="277" spans="1:6" ht="15.75" x14ac:dyDescent="0.25">
      <c r="A277" s="28"/>
      <c r="B277" s="442" t="s">
        <v>1</v>
      </c>
      <c r="C277" s="442"/>
      <c r="D277" s="442"/>
      <c r="E277" s="442"/>
      <c r="F277" s="442"/>
    </row>
    <row r="278" spans="1:6" ht="15.75" x14ac:dyDescent="0.25">
      <c r="A278" s="28"/>
      <c r="B278" s="442" t="s">
        <v>2</v>
      </c>
      <c r="C278" s="442"/>
      <c r="D278" s="442"/>
      <c r="E278" s="442"/>
      <c r="F278" s="442"/>
    </row>
    <row r="279" spans="1:6" ht="15.75" x14ac:dyDescent="0.25">
      <c r="A279" s="28"/>
      <c r="B279" s="443" t="s">
        <v>408</v>
      </c>
      <c r="C279" s="443"/>
      <c r="D279" s="443"/>
      <c r="E279" s="443"/>
      <c r="F279" s="443"/>
    </row>
    <row r="280" spans="1:6" ht="15.75" x14ac:dyDescent="0.25">
      <c r="A280" s="28"/>
      <c r="B280" s="442" t="s">
        <v>517</v>
      </c>
      <c r="C280" s="442"/>
      <c r="D280" s="442"/>
      <c r="E280" s="442"/>
      <c r="F280" s="442"/>
    </row>
    <row r="281" spans="1:6" ht="15.75" x14ac:dyDescent="0.25">
      <c r="A281" s="442" t="s">
        <v>61</v>
      </c>
      <c r="B281" s="442"/>
      <c r="C281" s="442"/>
      <c r="D281" s="442"/>
      <c r="E281" s="442"/>
      <c r="F281" s="442"/>
    </row>
    <row r="282" spans="1:6" ht="15.75" x14ac:dyDescent="0.25">
      <c r="A282" s="28" t="s">
        <v>3</v>
      </c>
      <c r="B282" s="446" t="s">
        <v>399</v>
      </c>
      <c r="C282" s="447"/>
      <c r="D282" s="29"/>
      <c r="E282" s="442"/>
      <c r="F282" s="442"/>
    </row>
    <row r="283" spans="1:6" ht="15.75" x14ac:dyDescent="0.25">
      <c r="A283" s="28" t="s">
        <v>4</v>
      </c>
      <c r="B283" s="446" t="s">
        <v>230</v>
      </c>
      <c r="C283" s="447"/>
      <c r="D283" s="28" t="s">
        <v>400</v>
      </c>
      <c r="E283" s="443">
        <v>12</v>
      </c>
      <c r="F283" s="443"/>
    </row>
    <row r="284" spans="1:6" ht="15.75" x14ac:dyDescent="0.25">
      <c r="A284" s="28" t="s">
        <v>401</v>
      </c>
      <c r="B284" s="41" t="s">
        <v>231</v>
      </c>
      <c r="C284" s="42"/>
      <c r="D284" s="28"/>
      <c r="E284" s="37"/>
      <c r="F284" s="37"/>
    </row>
    <row r="285" spans="1:6" ht="15.75" x14ac:dyDescent="0.25">
      <c r="A285" s="28" t="s">
        <v>18</v>
      </c>
      <c r="B285" s="41" t="s">
        <v>234</v>
      </c>
      <c r="C285" s="42"/>
      <c r="D285" s="28" t="s">
        <v>402</v>
      </c>
      <c r="E285" s="36" t="s">
        <v>233</v>
      </c>
      <c r="F285" s="37"/>
    </row>
    <row r="286" spans="1:6" ht="15.75" x14ac:dyDescent="0.25">
      <c r="A286" s="28"/>
      <c r="B286" s="41"/>
      <c r="C286" s="42"/>
      <c r="D286" s="28"/>
      <c r="E286" s="37"/>
      <c r="F286" s="37"/>
    </row>
    <row r="287" spans="1:6" ht="15.75" x14ac:dyDescent="0.25">
      <c r="A287" s="37" t="s">
        <v>8</v>
      </c>
      <c r="B287" s="37" t="s">
        <v>9</v>
      </c>
      <c r="C287" s="37" t="s">
        <v>50</v>
      </c>
      <c r="D287" s="37" t="s">
        <v>20</v>
      </c>
      <c r="E287" s="456" t="s">
        <v>409</v>
      </c>
      <c r="F287" s="457"/>
    </row>
    <row r="288" spans="1:6" ht="15.75" x14ac:dyDescent="0.25">
      <c r="A288" s="37">
        <v>1</v>
      </c>
      <c r="B288" s="36" t="s">
        <v>11</v>
      </c>
      <c r="C288" s="25">
        <v>15</v>
      </c>
      <c r="D288" s="30" t="str">
        <f>IF(C288&gt;=18,"A1",IF(C288&gt;=16,"A2",IF(C288&gt;=14,"B1",IF(C288&gt;=12,"B2",IF(C288&gt;=10,"C1",IF(C288&gt;=8,"C2",IF(C288&gt;=6.5,"D","E")))))))</f>
        <v>B1</v>
      </c>
      <c r="E288" s="456"/>
      <c r="F288" s="457"/>
    </row>
    <row r="289" spans="1:6" ht="15.75" x14ac:dyDescent="0.25">
      <c r="A289" s="37">
        <v>2</v>
      </c>
      <c r="B289" s="36" t="s">
        <v>12</v>
      </c>
      <c r="C289" s="258">
        <v>16</v>
      </c>
      <c r="D289" s="30" t="str">
        <f t="shared" ref="D289:D293" si="22">IF(C289&gt;=18,"A1",IF(C289&gt;=16,"A2",IF(C289&gt;=14,"B1",IF(C289&gt;=12,"B2",IF(C289&gt;=10,"C1",IF(C289&gt;=8,"C2",IF(C289&gt;=6.5,"D","E")))))))</f>
        <v>A2</v>
      </c>
      <c r="E289" s="444"/>
      <c r="F289" s="445"/>
    </row>
    <row r="290" spans="1:6" ht="15.75" x14ac:dyDescent="0.25">
      <c r="A290" s="37">
        <v>3</v>
      </c>
      <c r="B290" s="36" t="s">
        <v>13</v>
      </c>
      <c r="C290" s="25">
        <v>10</v>
      </c>
      <c r="D290" s="30" t="str">
        <f t="shared" si="22"/>
        <v>C1</v>
      </c>
      <c r="E290" s="444"/>
      <c r="F290" s="445"/>
    </row>
    <row r="291" spans="1:6" ht="15.75" x14ac:dyDescent="0.25">
      <c r="A291" s="37">
        <v>4</v>
      </c>
      <c r="B291" s="36" t="s">
        <v>23</v>
      </c>
      <c r="C291" s="25">
        <v>14.25</v>
      </c>
      <c r="D291" s="30" t="str">
        <f t="shared" si="22"/>
        <v>B1</v>
      </c>
      <c r="E291" s="444"/>
      <c r="F291" s="445"/>
    </row>
    <row r="292" spans="1:6" ht="15.75" x14ac:dyDescent="0.25">
      <c r="A292" s="37">
        <v>5</v>
      </c>
      <c r="B292" s="36" t="s">
        <v>39</v>
      </c>
      <c r="C292" s="25">
        <v>19</v>
      </c>
      <c r="D292" s="30" t="str">
        <f t="shared" si="22"/>
        <v>A1</v>
      </c>
      <c r="E292" s="448"/>
      <c r="F292" s="449"/>
    </row>
    <row r="293" spans="1:6" ht="15.75" x14ac:dyDescent="0.25">
      <c r="A293" s="37">
        <v>6</v>
      </c>
      <c r="B293" s="36" t="s">
        <v>40</v>
      </c>
      <c r="C293" s="25">
        <v>13</v>
      </c>
      <c r="D293" s="30" t="str">
        <f t="shared" si="22"/>
        <v>B2</v>
      </c>
      <c r="E293" s="448"/>
      <c r="F293" s="449"/>
    </row>
    <row r="294" spans="1:6" ht="15.75" x14ac:dyDescent="0.25">
      <c r="A294" s="28"/>
      <c r="B294" s="28"/>
      <c r="C294" s="37"/>
      <c r="D294" s="28"/>
      <c r="E294" s="448"/>
      <c r="F294" s="449"/>
    </row>
    <row r="295" spans="1:6" ht="15.75" x14ac:dyDescent="0.25">
      <c r="A295" s="28"/>
      <c r="B295" s="37" t="s">
        <v>10</v>
      </c>
      <c r="C295" s="264">
        <f>SUM(C288:C292)</f>
        <v>74.25</v>
      </c>
      <c r="D295" s="130"/>
      <c r="E295" s="448"/>
      <c r="F295" s="449"/>
    </row>
    <row r="296" spans="1:6" ht="15.75" x14ac:dyDescent="0.25">
      <c r="A296" s="28"/>
      <c r="B296" s="31" t="s">
        <v>52</v>
      </c>
      <c r="C296" s="265">
        <f>(C295/100*100)</f>
        <v>74.25</v>
      </c>
      <c r="D296" s="130" t="str">
        <f t="shared" ref="D296" si="23">IF(C296&gt;=91,"A1",IF(C296&gt;=81,"A2",IF(C296&gt;=71,"B1",IF(C296&gt;=61,"B2",IF(C296&gt;=51,"C1",IF(C296&gt;=41,"C2",IF(C296&gt;=33,"D","E")))))))</f>
        <v>B1</v>
      </c>
      <c r="E296" s="448"/>
      <c r="F296" s="449"/>
    </row>
    <row r="297" spans="1:6" ht="14.45" customHeight="1" x14ac:dyDescent="0.25">
      <c r="A297" s="440" t="s">
        <v>516</v>
      </c>
      <c r="B297" s="441" t="s">
        <v>407</v>
      </c>
      <c r="C297" s="441"/>
      <c r="D297" s="450" t="s">
        <v>51</v>
      </c>
      <c r="E297" s="451"/>
      <c r="F297" s="452"/>
    </row>
    <row r="298" spans="1:6" ht="16.149999999999999" customHeight="1" x14ac:dyDescent="0.25">
      <c r="A298" s="441"/>
      <c r="B298" s="441"/>
      <c r="C298" s="441"/>
      <c r="D298" s="453"/>
      <c r="E298" s="454"/>
      <c r="F298" s="455"/>
    </row>
    <row r="301" spans="1:6" ht="15.75" x14ac:dyDescent="0.25">
      <c r="A301" s="28"/>
      <c r="B301" s="442" t="s">
        <v>0</v>
      </c>
      <c r="C301" s="442"/>
      <c r="D301" s="442"/>
      <c r="E301" s="442"/>
      <c r="F301" s="442"/>
    </row>
    <row r="302" spans="1:6" ht="15.75" x14ac:dyDescent="0.25">
      <c r="A302" s="28"/>
      <c r="B302" s="442" t="s">
        <v>1</v>
      </c>
      <c r="C302" s="442"/>
      <c r="D302" s="442"/>
      <c r="E302" s="442"/>
      <c r="F302" s="442"/>
    </row>
    <row r="303" spans="1:6" ht="15.75" x14ac:dyDescent="0.25">
      <c r="A303" s="28"/>
      <c r="B303" s="442" t="s">
        <v>2</v>
      </c>
      <c r="C303" s="442"/>
      <c r="D303" s="442"/>
      <c r="E303" s="442"/>
      <c r="F303" s="442"/>
    </row>
    <row r="304" spans="1:6" ht="15.75" x14ac:dyDescent="0.25">
      <c r="A304" s="28"/>
      <c r="B304" s="443" t="s">
        <v>408</v>
      </c>
      <c r="C304" s="443"/>
      <c r="D304" s="443"/>
      <c r="E304" s="443"/>
      <c r="F304" s="443"/>
    </row>
    <row r="305" spans="1:6" ht="15.75" x14ac:dyDescent="0.25">
      <c r="A305" s="28"/>
      <c r="B305" s="442" t="s">
        <v>517</v>
      </c>
      <c r="C305" s="442"/>
      <c r="D305" s="442"/>
      <c r="E305" s="442"/>
      <c r="F305" s="442"/>
    </row>
    <row r="306" spans="1:6" ht="15.75" x14ac:dyDescent="0.25">
      <c r="A306" s="442" t="s">
        <v>61</v>
      </c>
      <c r="B306" s="442"/>
      <c r="C306" s="442"/>
      <c r="D306" s="442"/>
      <c r="E306" s="442"/>
      <c r="F306" s="442"/>
    </row>
    <row r="307" spans="1:6" ht="15.75" x14ac:dyDescent="0.25">
      <c r="A307" s="28" t="s">
        <v>3</v>
      </c>
      <c r="B307" s="446" t="s">
        <v>399</v>
      </c>
      <c r="C307" s="447"/>
      <c r="D307" s="29"/>
      <c r="E307" s="442"/>
      <c r="F307" s="442"/>
    </row>
    <row r="308" spans="1:6" ht="15.75" x14ac:dyDescent="0.25">
      <c r="A308" s="28" t="s">
        <v>4</v>
      </c>
      <c r="B308" s="446" t="s">
        <v>238</v>
      </c>
      <c r="C308" s="447"/>
      <c r="D308" s="28" t="s">
        <v>400</v>
      </c>
      <c r="E308" s="443">
        <v>13</v>
      </c>
      <c r="F308" s="443"/>
    </row>
    <row r="309" spans="1:6" ht="15.75" x14ac:dyDescent="0.25">
      <c r="A309" s="28" t="s">
        <v>401</v>
      </c>
      <c r="B309" s="41" t="s">
        <v>239</v>
      </c>
      <c r="C309" s="42"/>
      <c r="D309" s="28"/>
      <c r="E309" s="37"/>
      <c r="F309" s="37"/>
    </row>
    <row r="310" spans="1:6" ht="15.75" x14ac:dyDescent="0.25">
      <c r="A310" s="28" t="s">
        <v>18</v>
      </c>
      <c r="B310" s="41" t="s">
        <v>242</v>
      </c>
      <c r="C310" s="42"/>
      <c r="D310" s="28" t="s">
        <v>402</v>
      </c>
      <c r="E310" s="36" t="s">
        <v>241</v>
      </c>
      <c r="F310" s="37"/>
    </row>
    <row r="311" spans="1:6" ht="15.75" x14ac:dyDescent="0.25">
      <c r="A311" s="28"/>
      <c r="B311" s="41"/>
      <c r="C311" s="42"/>
      <c r="D311" s="28"/>
      <c r="E311" s="37"/>
      <c r="F311" s="37"/>
    </row>
    <row r="312" spans="1:6" ht="15.75" x14ac:dyDescent="0.25">
      <c r="A312" s="37" t="s">
        <v>8</v>
      </c>
      <c r="B312" s="37" t="s">
        <v>9</v>
      </c>
      <c r="C312" s="37" t="s">
        <v>50</v>
      </c>
      <c r="D312" s="37" t="s">
        <v>20</v>
      </c>
      <c r="E312" s="442" t="s">
        <v>409</v>
      </c>
      <c r="F312" s="442"/>
    </row>
    <row r="313" spans="1:6" ht="15.75" x14ac:dyDescent="0.25">
      <c r="A313" s="37">
        <v>1</v>
      </c>
      <c r="B313" s="36" t="s">
        <v>11</v>
      </c>
      <c r="C313" s="25">
        <v>12.5</v>
      </c>
      <c r="D313" s="30" t="str">
        <f>IF(C313&gt;=18,"A1",IF(C313&gt;=16,"A2",IF(C313&gt;=14,"B1",IF(C313&gt;=12,"B2",IF(C313&gt;=10,"C1",IF(C313&gt;=8,"C2",IF(C313&gt;=6.5,"D","E")))))))</f>
        <v>B2</v>
      </c>
      <c r="E313" s="456"/>
      <c r="F313" s="457"/>
    </row>
    <row r="314" spans="1:6" ht="15.75" x14ac:dyDescent="0.25">
      <c r="A314" s="37">
        <v>2</v>
      </c>
      <c r="B314" s="36" t="s">
        <v>12</v>
      </c>
      <c r="C314" s="258">
        <v>15</v>
      </c>
      <c r="D314" s="30" t="str">
        <f t="shared" ref="D314:D318" si="24">IF(C314&gt;=18,"A1",IF(C314&gt;=16,"A2",IF(C314&gt;=14,"B1",IF(C314&gt;=12,"B2",IF(C314&gt;=10,"C1",IF(C314&gt;=8,"C2",IF(C314&gt;=6.5,"D","E")))))))</f>
        <v>B1</v>
      </c>
      <c r="E314" s="444"/>
      <c r="F314" s="445"/>
    </row>
    <row r="315" spans="1:6" ht="15.75" x14ac:dyDescent="0.25">
      <c r="A315" s="37">
        <v>3</v>
      </c>
      <c r="B315" s="36" t="s">
        <v>13</v>
      </c>
      <c r="C315" s="261">
        <v>4</v>
      </c>
      <c r="D315" s="30" t="str">
        <f t="shared" si="24"/>
        <v>E</v>
      </c>
      <c r="E315" s="444"/>
      <c r="F315" s="445"/>
    </row>
    <row r="316" spans="1:6" ht="15.75" x14ac:dyDescent="0.25">
      <c r="A316" s="37">
        <v>4</v>
      </c>
      <c r="B316" s="36" t="s">
        <v>23</v>
      </c>
      <c r="C316" s="25">
        <v>10.5</v>
      </c>
      <c r="D316" s="30" t="str">
        <f t="shared" si="24"/>
        <v>C1</v>
      </c>
      <c r="E316" s="448"/>
      <c r="F316" s="449"/>
    </row>
    <row r="317" spans="1:6" ht="15.75" x14ac:dyDescent="0.25">
      <c r="A317" s="37">
        <v>5</v>
      </c>
      <c r="B317" s="36" t="s">
        <v>39</v>
      </c>
      <c r="C317" s="262">
        <v>14.5</v>
      </c>
      <c r="D317" s="30" t="str">
        <f t="shared" si="24"/>
        <v>B1</v>
      </c>
      <c r="E317" s="448"/>
      <c r="F317" s="449"/>
    </row>
    <row r="318" spans="1:6" ht="15.75" x14ac:dyDescent="0.25">
      <c r="A318" s="37">
        <v>6</v>
      </c>
      <c r="B318" s="36" t="s">
        <v>40</v>
      </c>
      <c r="C318" s="25">
        <v>11.5</v>
      </c>
      <c r="D318" s="30" t="str">
        <f t="shared" si="24"/>
        <v>C1</v>
      </c>
      <c r="E318" s="448"/>
      <c r="F318" s="449"/>
    </row>
    <row r="319" spans="1:6" ht="15.75" x14ac:dyDescent="0.25">
      <c r="A319" s="28"/>
      <c r="B319" s="28"/>
      <c r="C319" s="37"/>
      <c r="D319" s="28"/>
      <c r="E319" s="448"/>
      <c r="F319" s="449"/>
    </row>
    <row r="320" spans="1:6" ht="15.75" x14ac:dyDescent="0.25">
      <c r="A320" s="28"/>
      <c r="B320" s="37" t="s">
        <v>10</v>
      </c>
      <c r="C320" s="263">
        <f>SUM(C313:C317)</f>
        <v>56.5</v>
      </c>
      <c r="D320" s="130"/>
      <c r="E320" s="448"/>
      <c r="F320" s="449"/>
    </row>
    <row r="321" spans="1:6" ht="15.75" x14ac:dyDescent="0.25">
      <c r="A321" s="28"/>
      <c r="B321" s="31" t="s">
        <v>52</v>
      </c>
      <c r="C321" s="262">
        <f>(C320/100*100)</f>
        <v>56.499999999999993</v>
      </c>
      <c r="D321" s="130" t="str">
        <f t="shared" ref="D321" si="25">IF(C321&gt;=91,"A1",IF(C321&gt;=81,"A2",IF(C321&gt;=71,"B1",IF(C321&gt;=61,"B2",IF(C321&gt;=51,"C1",IF(C321&gt;=41,"C2",IF(C321&gt;=33,"D","E")))))))</f>
        <v>C1</v>
      </c>
      <c r="E321" s="448"/>
      <c r="F321" s="449"/>
    </row>
    <row r="322" spans="1:6" ht="14.45" customHeight="1" x14ac:dyDescent="0.25">
      <c r="A322" s="440" t="s">
        <v>516</v>
      </c>
      <c r="B322" s="441" t="s">
        <v>407</v>
      </c>
      <c r="C322" s="441"/>
      <c r="D322" s="450" t="s">
        <v>51</v>
      </c>
      <c r="E322" s="451"/>
      <c r="F322" s="452"/>
    </row>
    <row r="323" spans="1:6" ht="16.899999999999999" customHeight="1" x14ac:dyDescent="0.25">
      <c r="A323" s="441"/>
      <c r="B323" s="441"/>
      <c r="C323" s="441"/>
      <c r="D323" s="453"/>
      <c r="E323" s="454"/>
      <c r="F323" s="455"/>
    </row>
    <row r="326" spans="1:6" ht="15.75" x14ac:dyDescent="0.25">
      <c r="A326" s="28"/>
      <c r="B326" s="442" t="s">
        <v>0</v>
      </c>
      <c r="C326" s="442"/>
      <c r="D326" s="442"/>
      <c r="E326" s="442"/>
      <c r="F326" s="442"/>
    </row>
    <row r="327" spans="1:6" ht="15.75" x14ac:dyDescent="0.25">
      <c r="A327" s="28"/>
      <c r="B327" s="442" t="s">
        <v>1</v>
      </c>
      <c r="C327" s="442"/>
      <c r="D327" s="442"/>
      <c r="E327" s="442"/>
      <c r="F327" s="442"/>
    </row>
    <row r="328" spans="1:6" ht="15.75" x14ac:dyDescent="0.25">
      <c r="A328" s="28"/>
      <c r="B328" s="442" t="s">
        <v>2</v>
      </c>
      <c r="C328" s="442"/>
      <c r="D328" s="442"/>
      <c r="E328" s="442"/>
      <c r="F328" s="442"/>
    </row>
    <row r="329" spans="1:6" ht="15.75" x14ac:dyDescent="0.25">
      <c r="A329" s="28"/>
      <c r="B329" s="443" t="s">
        <v>408</v>
      </c>
      <c r="C329" s="443"/>
      <c r="D329" s="443"/>
      <c r="E329" s="443"/>
      <c r="F329" s="443"/>
    </row>
    <row r="330" spans="1:6" ht="15.75" x14ac:dyDescent="0.25">
      <c r="A330" s="28"/>
      <c r="B330" s="442" t="s">
        <v>517</v>
      </c>
      <c r="C330" s="442"/>
      <c r="D330" s="442"/>
      <c r="E330" s="442"/>
      <c r="F330" s="442"/>
    </row>
    <row r="331" spans="1:6" ht="15.75" x14ac:dyDescent="0.25">
      <c r="A331" s="442" t="s">
        <v>61</v>
      </c>
      <c r="B331" s="442"/>
      <c r="C331" s="442"/>
      <c r="D331" s="442"/>
      <c r="E331" s="442"/>
      <c r="F331" s="442"/>
    </row>
    <row r="332" spans="1:6" ht="15.75" x14ac:dyDescent="0.25">
      <c r="A332" s="28" t="s">
        <v>3</v>
      </c>
      <c r="B332" s="446" t="s">
        <v>399</v>
      </c>
      <c r="C332" s="447"/>
      <c r="D332" s="29"/>
      <c r="E332" s="442"/>
      <c r="F332" s="442"/>
    </row>
    <row r="333" spans="1:6" ht="15.75" x14ac:dyDescent="0.25">
      <c r="A333" s="28" t="s">
        <v>4</v>
      </c>
      <c r="B333" s="446" t="s">
        <v>245</v>
      </c>
      <c r="C333" s="447"/>
      <c r="D333" s="28" t="s">
        <v>400</v>
      </c>
      <c r="E333" s="443">
        <v>14</v>
      </c>
      <c r="F333" s="443"/>
    </row>
    <row r="334" spans="1:6" ht="15.75" x14ac:dyDescent="0.25">
      <c r="A334" s="28" t="s">
        <v>401</v>
      </c>
      <c r="B334" s="41" t="s">
        <v>426</v>
      </c>
      <c r="C334" s="42"/>
      <c r="D334" s="28"/>
      <c r="E334" s="37"/>
      <c r="F334" s="37"/>
    </row>
    <row r="335" spans="1:6" ht="15.75" x14ac:dyDescent="0.25">
      <c r="A335" s="28" t="s">
        <v>18</v>
      </c>
      <c r="B335" s="41" t="s">
        <v>248</v>
      </c>
      <c r="C335" s="42"/>
      <c r="D335" s="28" t="s">
        <v>402</v>
      </c>
      <c r="E335" s="36" t="s">
        <v>247</v>
      </c>
      <c r="F335" s="37"/>
    </row>
    <row r="336" spans="1:6" ht="15.75" x14ac:dyDescent="0.25">
      <c r="A336" s="28"/>
      <c r="B336" s="41"/>
      <c r="C336" s="42"/>
      <c r="D336" s="28"/>
      <c r="E336" s="37"/>
      <c r="F336" s="37"/>
    </row>
    <row r="337" spans="1:6" ht="15.75" x14ac:dyDescent="0.25">
      <c r="A337" s="37" t="s">
        <v>8</v>
      </c>
      <c r="B337" s="37" t="s">
        <v>9</v>
      </c>
      <c r="C337" s="37" t="s">
        <v>50</v>
      </c>
      <c r="D337" s="37" t="s">
        <v>20</v>
      </c>
      <c r="E337" s="442" t="s">
        <v>409</v>
      </c>
      <c r="F337" s="442"/>
    </row>
    <row r="338" spans="1:6" ht="15.75" x14ac:dyDescent="0.25">
      <c r="A338" s="37">
        <v>1</v>
      </c>
      <c r="B338" s="36" t="s">
        <v>11</v>
      </c>
      <c r="C338" s="25">
        <v>7.5</v>
      </c>
      <c r="D338" s="30" t="str">
        <f>IF(C338&gt;=18,"A1",IF(C338&gt;=16,"A2",IF(C338&gt;=14,"B1",IF(C338&gt;=12,"B2",IF(C338&gt;=10,"C1",IF(C338&gt;=8,"C2",IF(C338&gt;=6.5,"D","E")))))))</f>
        <v>D</v>
      </c>
      <c r="E338" s="456"/>
      <c r="F338" s="457"/>
    </row>
    <row r="339" spans="1:6" ht="15.75" x14ac:dyDescent="0.25">
      <c r="A339" s="37">
        <v>2</v>
      </c>
      <c r="B339" s="36" t="s">
        <v>12</v>
      </c>
      <c r="C339" s="258">
        <v>9.5</v>
      </c>
      <c r="D339" s="30" t="str">
        <f t="shared" ref="D339:D343" si="26">IF(C339&gt;=18,"A1",IF(C339&gt;=16,"A2",IF(C339&gt;=14,"B1",IF(C339&gt;=12,"B2",IF(C339&gt;=10,"C1",IF(C339&gt;=8,"C2",IF(C339&gt;=6.5,"D","E")))))))</f>
        <v>C2</v>
      </c>
      <c r="E339" s="444"/>
      <c r="F339" s="445"/>
    </row>
    <row r="340" spans="1:6" ht="15.75" x14ac:dyDescent="0.25">
      <c r="A340" s="37">
        <v>3</v>
      </c>
      <c r="B340" s="36" t="s">
        <v>13</v>
      </c>
      <c r="C340" s="261">
        <v>6</v>
      </c>
      <c r="D340" s="30" t="str">
        <f t="shared" si="26"/>
        <v>E</v>
      </c>
      <c r="E340" s="444"/>
      <c r="F340" s="445"/>
    </row>
    <row r="341" spans="1:6" ht="15.75" x14ac:dyDescent="0.25">
      <c r="A341" s="37">
        <v>4</v>
      </c>
      <c r="B341" s="36" t="s">
        <v>23</v>
      </c>
      <c r="C341" s="25">
        <v>7</v>
      </c>
      <c r="D341" s="30" t="str">
        <f t="shared" si="26"/>
        <v>D</v>
      </c>
      <c r="E341" s="444"/>
      <c r="F341" s="445"/>
    </row>
    <row r="342" spans="1:6" ht="15.75" x14ac:dyDescent="0.25">
      <c r="A342" s="37">
        <v>5</v>
      </c>
      <c r="B342" s="36" t="s">
        <v>39</v>
      </c>
      <c r="C342" s="262">
        <v>7</v>
      </c>
      <c r="D342" s="30" t="str">
        <f t="shared" si="26"/>
        <v>D</v>
      </c>
      <c r="E342" s="448"/>
      <c r="F342" s="449"/>
    </row>
    <row r="343" spans="1:6" ht="15.75" x14ac:dyDescent="0.25">
      <c r="A343" s="37">
        <v>6</v>
      </c>
      <c r="B343" s="36" t="s">
        <v>40</v>
      </c>
      <c r="C343" s="25">
        <v>7</v>
      </c>
      <c r="D343" s="30" t="str">
        <f t="shared" si="26"/>
        <v>D</v>
      </c>
      <c r="E343" s="448"/>
      <c r="F343" s="449"/>
    </row>
    <row r="344" spans="1:6" ht="15.75" x14ac:dyDescent="0.25">
      <c r="A344" s="28"/>
      <c r="B344" s="28"/>
      <c r="C344" s="37"/>
      <c r="D344" s="28"/>
      <c r="E344" s="448"/>
      <c r="F344" s="449"/>
    </row>
    <row r="345" spans="1:6" ht="15.75" x14ac:dyDescent="0.25">
      <c r="A345" s="28"/>
      <c r="B345" s="37" t="s">
        <v>10</v>
      </c>
      <c r="C345" s="263">
        <f>SUM(C338:C342)</f>
        <v>37</v>
      </c>
      <c r="D345" s="130"/>
      <c r="E345" s="448"/>
      <c r="F345" s="449"/>
    </row>
    <row r="346" spans="1:6" ht="15.75" x14ac:dyDescent="0.25">
      <c r="A346" s="28"/>
      <c r="B346" s="31" t="s">
        <v>52</v>
      </c>
      <c r="C346" s="262">
        <f>(C345/100*100)</f>
        <v>37</v>
      </c>
      <c r="D346" s="130" t="str">
        <f t="shared" ref="D346" si="27">IF(C346&gt;=91,"A1",IF(C346&gt;=81,"A2",IF(C346&gt;=71,"B1",IF(C346&gt;=61,"B2",IF(C346&gt;=51,"C1",IF(C346&gt;=41,"C2",IF(C346&gt;=33,"D","E")))))))</f>
        <v>D</v>
      </c>
      <c r="E346" s="448"/>
      <c r="F346" s="449"/>
    </row>
    <row r="347" spans="1:6" ht="14.45" customHeight="1" x14ac:dyDescent="0.25">
      <c r="A347" s="440" t="s">
        <v>516</v>
      </c>
      <c r="B347" s="441" t="s">
        <v>407</v>
      </c>
      <c r="C347" s="441"/>
      <c r="D347" s="450" t="s">
        <v>51</v>
      </c>
      <c r="E347" s="451"/>
      <c r="F347" s="452"/>
    </row>
    <row r="348" spans="1:6" ht="17.45" customHeight="1" x14ac:dyDescent="0.25">
      <c r="A348" s="441"/>
      <c r="B348" s="441"/>
      <c r="C348" s="441"/>
      <c r="D348" s="453"/>
      <c r="E348" s="454"/>
      <c r="F348" s="455"/>
    </row>
    <row r="351" spans="1:6" ht="15.75" x14ac:dyDescent="0.25">
      <c r="A351" s="28"/>
      <c r="B351" s="442" t="s">
        <v>0</v>
      </c>
      <c r="C351" s="442"/>
      <c r="D351" s="442"/>
      <c r="E351" s="442"/>
      <c r="F351" s="442"/>
    </row>
    <row r="352" spans="1:6" ht="15.75" x14ac:dyDescent="0.25">
      <c r="A352" s="28"/>
      <c r="B352" s="442" t="s">
        <v>1</v>
      </c>
      <c r="C352" s="442"/>
      <c r="D352" s="442"/>
      <c r="E352" s="442"/>
      <c r="F352" s="442"/>
    </row>
    <row r="353" spans="1:6" ht="15.75" x14ac:dyDescent="0.25">
      <c r="A353" s="28"/>
      <c r="B353" s="442" t="s">
        <v>2</v>
      </c>
      <c r="C353" s="442"/>
      <c r="D353" s="442"/>
      <c r="E353" s="442"/>
      <c r="F353" s="442"/>
    </row>
    <row r="354" spans="1:6" ht="15.75" x14ac:dyDescent="0.25">
      <c r="A354" s="28"/>
      <c r="B354" s="443" t="s">
        <v>398</v>
      </c>
      <c r="C354" s="443"/>
      <c r="D354" s="443"/>
      <c r="E354" s="443"/>
      <c r="F354" s="443"/>
    </row>
    <row r="355" spans="1:6" ht="15.75" x14ac:dyDescent="0.25">
      <c r="A355" s="28"/>
      <c r="B355" s="442" t="s">
        <v>517</v>
      </c>
      <c r="C355" s="442"/>
      <c r="D355" s="442"/>
      <c r="E355" s="442"/>
      <c r="F355" s="442"/>
    </row>
    <row r="356" spans="1:6" ht="15.75" x14ac:dyDescent="0.25">
      <c r="A356" s="442" t="s">
        <v>61</v>
      </c>
      <c r="B356" s="442"/>
      <c r="C356" s="442"/>
      <c r="D356" s="442"/>
      <c r="E356" s="442"/>
      <c r="F356" s="442"/>
    </row>
    <row r="357" spans="1:6" ht="15.75" x14ac:dyDescent="0.25">
      <c r="A357" s="28" t="s">
        <v>3</v>
      </c>
      <c r="B357" s="446" t="s">
        <v>399</v>
      </c>
      <c r="C357" s="447"/>
      <c r="D357" s="29"/>
      <c r="E357" s="442"/>
      <c r="F357" s="442"/>
    </row>
    <row r="358" spans="1:6" ht="15.75" x14ac:dyDescent="0.25">
      <c r="A358" s="28" t="s">
        <v>4</v>
      </c>
      <c r="B358" s="446" t="s">
        <v>254</v>
      </c>
      <c r="C358" s="447"/>
      <c r="D358" s="28" t="s">
        <v>400</v>
      </c>
      <c r="E358" s="443">
        <v>15</v>
      </c>
      <c r="F358" s="443"/>
    </row>
    <row r="359" spans="1:6" ht="15.75" x14ac:dyDescent="0.25">
      <c r="A359" s="28" t="s">
        <v>401</v>
      </c>
      <c r="B359" s="41" t="s">
        <v>255</v>
      </c>
      <c r="C359" s="42"/>
      <c r="D359" s="28"/>
      <c r="E359" s="37"/>
      <c r="F359" s="37"/>
    </row>
    <row r="360" spans="1:6" ht="15.75" x14ac:dyDescent="0.25">
      <c r="A360" s="28" t="s">
        <v>18</v>
      </c>
      <c r="B360" s="41" t="s">
        <v>427</v>
      </c>
      <c r="C360" s="42"/>
      <c r="D360" s="28" t="s">
        <v>402</v>
      </c>
      <c r="E360" s="36" t="s">
        <v>428</v>
      </c>
      <c r="F360" s="37"/>
    </row>
    <row r="361" spans="1:6" ht="15.75" x14ac:dyDescent="0.25">
      <c r="A361" s="28"/>
      <c r="B361" s="41"/>
      <c r="C361" s="42"/>
      <c r="D361" s="28"/>
      <c r="E361" s="37"/>
      <c r="F361" s="37"/>
    </row>
    <row r="362" spans="1:6" ht="15.75" x14ac:dyDescent="0.25">
      <c r="A362" s="37" t="s">
        <v>8</v>
      </c>
      <c r="B362" s="37" t="s">
        <v>9</v>
      </c>
      <c r="C362" s="37" t="s">
        <v>50</v>
      </c>
      <c r="D362" s="37" t="s">
        <v>20</v>
      </c>
      <c r="E362" s="442" t="s">
        <v>409</v>
      </c>
      <c r="F362" s="442"/>
    </row>
    <row r="363" spans="1:6" ht="15.75" x14ac:dyDescent="0.25">
      <c r="A363" s="37">
        <v>1</v>
      </c>
      <c r="B363" s="36" t="s">
        <v>11</v>
      </c>
      <c r="C363" s="25">
        <v>16</v>
      </c>
      <c r="D363" s="30" t="str">
        <f>IF(C363&gt;=18,"A1",IF(C363&gt;=16,"A2",IF(C363&gt;=14,"B1",IF(C363&gt;=12,"B2",IF(C363&gt;=10,"C1",IF(C363&gt;=8,"C2",IF(C363&gt;=6.5,"D","E")))))))</f>
        <v>A2</v>
      </c>
      <c r="E363" s="456"/>
      <c r="F363" s="457"/>
    </row>
    <row r="364" spans="1:6" ht="15.75" x14ac:dyDescent="0.25">
      <c r="A364" s="37">
        <v>2</v>
      </c>
      <c r="B364" s="36" t="s">
        <v>12</v>
      </c>
      <c r="C364" s="258">
        <v>15</v>
      </c>
      <c r="D364" s="30" t="str">
        <f t="shared" ref="D364:D368" si="28">IF(C364&gt;=18,"A1",IF(C364&gt;=16,"A2",IF(C364&gt;=14,"B1",IF(C364&gt;=12,"B2",IF(C364&gt;=10,"C1",IF(C364&gt;=8,"C2",IF(C364&gt;=6.5,"D","E")))))))</f>
        <v>B1</v>
      </c>
      <c r="E364" s="444"/>
      <c r="F364" s="445"/>
    </row>
    <row r="365" spans="1:6" ht="15.75" x14ac:dyDescent="0.25">
      <c r="A365" s="37">
        <v>3</v>
      </c>
      <c r="B365" s="36" t="s">
        <v>13</v>
      </c>
      <c r="C365" s="25">
        <v>20</v>
      </c>
      <c r="D365" s="30" t="str">
        <f t="shared" si="28"/>
        <v>A1</v>
      </c>
      <c r="E365" s="444"/>
      <c r="F365" s="445"/>
    </row>
    <row r="366" spans="1:6" ht="15.75" x14ac:dyDescent="0.25">
      <c r="A366" s="37">
        <v>4</v>
      </c>
      <c r="B366" s="36" t="s">
        <v>23</v>
      </c>
      <c r="C366" s="25">
        <v>19</v>
      </c>
      <c r="D366" s="30" t="str">
        <f t="shared" si="28"/>
        <v>A1</v>
      </c>
      <c r="E366" s="444"/>
      <c r="F366" s="445"/>
    </row>
    <row r="367" spans="1:6" ht="15.75" x14ac:dyDescent="0.25">
      <c r="A367" s="37">
        <v>5</v>
      </c>
      <c r="B367" s="36" t="s">
        <v>39</v>
      </c>
      <c r="C367" s="25">
        <v>20</v>
      </c>
      <c r="D367" s="30" t="str">
        <f t="shared" si="28"/>
        <v>A1</v>
      </c>
      <c r="E367" s="444"/>
      <c r="F367" s="445"/>
    </row>
    <row r="368" spans="1:6" ht="15.75" x14ac:dyDescent="0.25">
      <c r="A368" s="37">
        <v>6</v>
      </c>
      <c r="B368" s="36" t="s">
        <v>40</v>
      </c>
      <c r="C368" s="25">
        <v>20</v>
      </c>
      <c r="D368" s="30" t="str">
        <f t="shared" si="28"/>
        <v>A1</v>
      </c>
      <c r="E368" s="448"/>
      <c r="F368" s="449"/>
    </row>
    <row r="369" spans="1:6" ht="15.75" x14ac:dyDescent="0.25">
      <c r="A369" s="28"/>
      <c r="B369" s="28"/>
      <c r="C369" s="37"/>
      <c r="D369" s="28"/>
      <c r="E369" s="448"/>
      <c r="F369" s="449"/>
    </row>
    <row r="370" spans="1:6" ht="15.75" x14ac:dyDescent="0.25">
      <c r="A370" s="28"/>
      <c r="B370" s="37" t="s">
        <v>10</v>
      </c>
      <c r="C370" s="263">
        <f>SUM(C363:C367)</f>
        <v>90</v>
      </c>
      <c r="D370" s="130"/>
      <c r="E370" s="448"/>
      <c r="F370" s="449"/>
    </row>
    <row r="371" spans="1:6" ht="15.75" x14ac:dyDescent="0.25">
      <c r="A371" s="28"/>
      <c r="B371" s="31" t="s">
        <v>52</v>
      </c>
      <c r="C371" s="262">
        <f>(C370/100*100)</f>
        <v>90</v>
      </c>
      <c r="D371" s="130" t="str">
        <f t="shared" ref="D371" si="29">IF(C371&gt;=91,"A1",IF(C371&gt;=81,"A2",IF(C371&gt;=71,"B1",IF(C371&gt;=61,"B2",IF(C371&gt;=51,"C1",IF(C371&gt;=41,"C2",IF(C371&gt;=33,"D","E")))))))</f>
        <v>A2</v>
      </c>
      <c r="E371" s="448"/>
      <c r="F371" s="449"/>
    </row>
    <row r="372" spans="1:6" ht="14.45" customHeight="1" x14ac:dyDescent="0.25">
      <c r="A372" s="440" t="s">
        <v>516</v>
      </c>
      <c r="B372" s="441" t="s">
        <v>407</v>
      </c>
      <c r="C372" s="441"/>
      <c r="D372" s="450" t="s">
        <v>51</v>
      </c>
      <c r="E372" s="451"/>
      <c r="F372" s="452"/>
    </row>
    <row r="373" spans="1:6" ht="17.45" customHeight="1" x14ac:dyDescent="0.25">
      <c r="A373" s="441"/>
      <c r="B373" s="441"/>
      <c r="C373" s="441"/>
      <c r="D373" s="453"/>
      <c r="E373" s="454"/>
      <c r="F373" s="455"/>
    </row>
    <row r="376" spans="1:6" ht="15.75" x14ac:dyDescent="0.25">
      <c r="A376" s="28"/>
      <c r="B376" s="442" t="s">
        <v>0</v>
      </c>
      <c r="C376" s="442"/>
      <c r="D376" s="442"/>
      <c r="E376" s="442"/>
      <c r="F376" s="442"/>
    </row>
    <row r="377" spans="1:6" ht="15.75" x14ac:dyDescent="0.25">
      <c r="A377" s="28"/>
      <c r="B377" s="442" t="s">
        <v>1</v>
      </c>
      <c r="C377" s="442"/>
      <c r="D377" s="442"/>
      <c r="E377" s="442"/>
      <c r="F377" s="442"/>
    </row>
    <row r="378" spans="1:6" ht="15.75" x14ac:dyDescent="0.25">
      <c r="A378" s="28"/>
      <c r="B378" s="442" t="s">
        <v>2</v>
      </c>
      <c r="C378" s="442"/>
      <c r="D378" s="442"/>
      <c r="E378" s="442"/>
      <c r="F378" s="442"/>
    </row>
    <row r="379" spans="1:6" ht="15.75" x14ac:dyDescent="0.25">
      <c r="A379" s="28"/>
      <c r="B379" s="443" t="s">
        <v>408</v>
      </c>
      <c r="C379" s="443"/>
      <c r="D379" s="443"/>
      <c r="E379" s="443"/>
      <c r="F379" s="443"/>
    </row>
    <row r="380" spans="1:6" ht="15.75" x14ac:dyDescent="0.25">
      <c r="A380" s="28"/>
      <c r="B380" s="442" t="s">
        <v>517</v>
      </c>
      <c r="C380" s="442"/>
      <c r="D380" s="442"/>
      <c r="E380" s="442"/>
      <c r="F380" s="442"/>
    </row>
    <row r="381" spans="1:6" ht="15.75" x14ac:dyDescent="0.25">
      <c r="A381" s="442" t="s">
        <v>61</v>
      </c>
      <c r="B381" s="442"/>
      <c r="C381" s="442"/>
      <c r="D381" s="442"/>
      <c r="E381" s="442"/>
      <c r="F381" s="442"/>
    </row>
    <row r="382" spans="1:6" ht="15.75" x14ac:dyDescent="0.25">
      <c r="A382" s="28" t="s">
        <v>3</v>
      </c>
      <c r="B382" s="446" t="s">
        <v>399</v>
      </c>
      <c r="C382" s="447"/>
      <c r="D382" s="29"/>
      <c r="E382" s="442"/>
      <c r="F382" s="442"/>
    </row>
    <row r="383" spans="1:6" ht="15.75" x14ac:dyDescent="0.25">
      <c r="A383" s="28" t="s">
        <v>4</v>
      </c>
      <c r="B383" s="446" t="s">
        <v>264</v>
      </c>
      <c r="C383" s="447"/>
      <c r="D383" s="28" t="s">
        <v>400</v>
      </c>
      <c r="E383" s="443">
        <v>16</v>
      </c>
      <c r="F383" s="443"/>
    </row>
    <row r="384" spans="1:6" ht="15.75" x14ac:dyDescent="0.25">
      <c r="A384" s="28" t="s">
        <v>401</v>
      </c>
      <c r="B384" s="41" t="s">
        <v>265</v>
      </c>
      <c r="C384" s="42"/>
      <c r="D384" s="28"/>
      <c r="E384" s="37"/>
      <c r="F384" s="37"/>
    </row>
    <row r="385" spans="1:6" ht="15.75" x14ac:dyDescent="0.25">
      <c r="A385" s="28" t="s">
        <v>18</v>
      </c>
      <c r="B385" s="41" t="s">
        <v>268</v>
      </c>
      <c r="C385" s="42"/>
      <c r="D385" s="28" t="s">
        <v>402</v>
      </c>
      <c r="E385" s="36" t="s">
        <v>267</v>
      </c>
      <c r="F385" s="37"/>
    </row>
    <row r="386" spans="1:6" ht="15.75" x14ac:dyDescent="0.25">
      <c r="A386" s="28"/>
      <c r="B386" s="41"/>
      <c r="C386" s="42"/>
      <c r="D386" s="28"/>
      <c r="E386" s="37"/>
      <c r="F386" s="37"/>
    </row>
    <row r="387" spans="1:6" ht="15.75" x14ac:dyDescent="0.25">
      <c r="A387" s="37" t="s">
        <v>8</v>
      </c>
      <c r="B387" s="37" t="s">
        <v>9</v>
      </c>
      <c r="C387" s="37" t="s">
        <v>50</v>
      </c>
      <c r="D387" s="37" t="s">
        <v>20</v>
      </c>
      <c r="E387" s="442" t="s">
        <v>409</v>
      </c>
      <c r="F387" s="442"/>
    </row>
    <row r="388" spans="1:6" ht="15.75" x14ac:dyDescent="0.25">
      <c r="A388" s="37">
        <v>1</v>
      </c>
      <c r="B388" s="36" t="s">
        <v>11</v>
      </c>
      <c r="C388" s="25">
        <v>14</v>
      </c>
      <c r="D388" s="30" t="str">
        <f>IF(C388&gt;=18,"A1",IF(C388&gt;=16,"A2",IF(C388&gt;=14,"B1",IF(C388&gt;=12,"B2",IF(C388&gt;=10,"C1",IF(C388&gt;=8,"C2",IF(C388&gt;=6.5,"D","E")))))))</f>
        <v>B1</v>
      </c>
      <c r="E388" s="456"/>
      <c r="F388" s="457"/>
    </row>
    <row r="389" spans="1:6" ht="15.75" x14ac:dyDescent="0.25">
      <c r="A389" s="37">
        <v>2</v>
      </c>
      <c r="B389" s="36" t="s">
        <v>12</v>
      </c>
      <c r="C389" s="258">
        <v>16</v>
      </c>
      <c r="D389" s="30" t="str">
        <f t="shared" ref="D389:D393" si="30">IF(C389&gt;=18,"A1",IF(C389&gt;=16,"A2",IF(C389&gt;=14,"B1",IF(C389&gt;=12,"B2",IF(C389&gt;=10,"C1",IF(C389&gt;=8,"C2",IF(C389&gt;=6.5,"D","E")))))))</f>
        <v>A2</v>
      </c>
      <c r="E389" s="444"/>
      <c r="F389" s="445"/>
    </row>
    <row r="390" spans="1:6" ht="15.75" x14ac:dyDescent="0.25">
      <c r="A390" s="37">
        <v>3</v>
      </c>
      <c r="B390" s="36" t="s">
        <v>13</v>
      </c>
      <c r="C390" s="25">
        <v>12</v>
      </c>
      <c r="D390" s="30" t="str">
        <f t="shared" si="30"/>
        <v>B2</v>
      </c>
      <c r="E390" s="444"/>
      <c r="F390" s="445"/>
    </row>
    <row r="391" spans="1:6" ht="15.75" x14ac:dyDescent="0.25">
      <c r="A391" s="37">
        <v>4</v>
      </c>
      <c r="B391" s="36" t="s">
        <v>23</v>
      </c>
      <c r="C391" s="25">
        <v>14.5</v>
      </c>
      <c r="D391" s="30" t="str">
        <f t="shared" si="30"/>
        <v>B1</v>
      </c>
      <c r="E391" s="444"/>
      <c r="F391" s="445"/>
    </row>
    <row r="392" spans="1:6" ht="15.75" x14ac:dyDescent="0.25">
      <c r="A392" s="37">
        <v>5</v>
      </c>
      <c r="B392" s="36" t="s">
        <v>39</v>
      </c>
      <c r="C392" s="25">
        <v>18</v>
      </c>
      <c r="D392" s="30" t="str">
        <f t="shared" si="30"/>
        <v>A1</v>
      </c>
      <c r="E392" s="448"/>
      <c r="F392" s="449"/>
    </row>
    <row r="393" spans="1:6" ht="15.75" x14ac:dyDescent="0.25">
      <c r="A393" s="37">
        <v>6</v>
      </c>
      <c r="B393" s="36" t="s">
        <v>40</v>
      </c>
      <c r="C393" s="25">
        <v>17</v>
      </c>
      <c r="D393" s="30" t="str">
        <f t="shared" si="30"/>
        <v>A2</v>
      </c>
      <c r="E393" s="448"/>
      <c r="F393" s="449"/>
    </row>
    <row r="394" spans="1:6" ht="15.75" x14ac:dyDescent="0.25">
      <c r="A394" s="28"/>
      <c r="B394" s="28"/>
      <c r="C394" s="37"/>
      <c r="D394" s="28"/>
      <c r="E394" s="448"/>
      <c r="F394" s="449"/>
    </row>
    <row r="395" spans="1:6" ht="15.75" x14ac:dyDescent="0.25">
      <c r="A395" s="28"/>
      <c r="B395" s="37" t="s">
        <v>10</v>
      </c>
      <c r="C395" s="263">
        <f>SUM(C388:C392)</f>
        <v>74.5</v>
      </c>
      <c r="D395" s="130"/>
      <c r="E395" s="448"/>
      <c r="F395" s="449"/>
    </row>
    <row r="396" spans="1:6" ht="15.75" x14ac:dyDescent="0.25">
      <c r="A396" s="28"/>
      <c r="B396" s="31" t="s">
        <v>52</v>
      </c>
      <c r="C396" s="262">
        <f>(C395/100*100)</f>
        <v>74.5</v>
      </c>
      <c r="D396" s="130" t="str">
        <f t="shared" ref="D396" si="31">IF(C396&gt;=91,"A1",IF(C396&gt;=81,"A2",IF(C396&gt;=71,"B1",IF(C396&gt;=61,"B2",IF(C396&gt;=51,"C1",IF(C396&gt;=41,"C2",IF(C396&gt;=33,"D","E")))))))</f>
        <v>B1</v>
      </c>
      <c r="E396" s="448"/>
      <c r="F396" s="449"/>
    </row>
    <row r="397" spans="1:6" ht="14.45" customHeight="1" x14ac:dyDescent="0.25">
      <c r="A397" s="440" t="s">
        <v>516</v>
      </c>
      <c r="B397" s="441" t="s">
        <v>407</v>
      </c>
      <c r="C397" s="441"/>
      <c r="D397" s="450" t="s">
        <v>51</v>
      </c>
      <c r="E397" s="451"/>
      <c r="F397" s="452"/>
    </row>
    <row r="398" spans="1:6" ht="17.45" customHeight="1" x14ac:dyDescent="0.25">
      <c r="A398" s="441"/>
      <c r="B398" s="441"/>
      <c r="C398" s="441"/>
      <c r="D398" s="453"/>
      <c r="E398" s="454"/>
      <c r="F398" s="455"/>
    </row>
    <row r="401" spans="1:6" ht="15.75" x14ac:dyDescent="0.25">
      <c r="A401" s="28"/>
      <c r="B401" s="442" t="s">
        <v>0</v>
      </c>
      <c r="C401" s="442"/>
      <c r="D401" s="442"/>
      <c r="E401" s="442"/>
      <c r="F401" s="442"/>
    </row>
    <row r="402" spans="1:6" ht="15.75" x14ac:dyDescent="0.25">
      <c r="A402" s="28"/>
      <c r="B402" s="442" t="s">
        <v>1</v>
      </c>
      <c r="C402" s="442"/>
      <c r="D402" s="442"/>
      <c r="E402" s="442"/>
      <c r="F402" s="442"/>
    </row>
    <row r="403" spans="1:6" ht="15.75" x14ac:dyDescent="0.25">
      <c r="A403" s="28"/>
      <c r="B403" s="442" t="s">
        <v>2</v>
      </c>
      <c r="C403" s="442"/>
      <c r="D403" s="442"/>
      <c r="E403" s="442"/>
      <c r="F403" s="442"/>
    </row>
    <row r="404" spans="1:6" ht="15.75" x14ac:dyDescent="0.25">
      <c r="A404" s="28"/>
      <c r="B404" s="443" t="s">
        <v>398</v>
      </c>
      <c r="C404" s="443"/>
      <c r="D404" s="443"/>
      <c r="E404" s="443"/>
      <c r="F404" s="443"/>
    </row>
    <row r="405" spans="1:6" ht="15.75" x14ac:dyDescent="0.25">
      <c r="A405" s="28"/>
      <c r="B405" s="442" t="s">
        <v>517</v>
      </c>
      <c r="C405" s="442"/>
      <c r="D405" s="442"/>
      <c r="E405" s="442"/>
      <c r="F405" s="442"/>
    </row>
    <row r="406" spans="1:6" ht="15.75" x14ac:dyDescent="0.25">
      <c r="A406" s="442" t="s">
        <v>61</v>
      </c>
      <c r="B406" s="442"/>
      <c r="C406" s="442"/>
      <c r="D406" s="442"/>
      <c r="E406" s="442"/>
      <c r="F406" s="442"/>
    </row>
    <row r="407" spans="1:6" ht="15.75" x14ac:dyDescent="0.25">
      <c r="A407" s="28" t="s">
        <v>3</v>
      </c>
      <c r="B407" s="446" t="s">
        <v>399</v>
      </c>
      <c r="C407" s="447"/>
      <c r="D407" s="29"/>
      <c r="E407" s="442"/>
      <c r="F407" s="442"/>
    </row>
    <row r="408" spans="1:6" ht="15.75" x14ac:dyDescent="0.25">
      <c r="A408" s="28" t="s">
        <v>4</v>
      </c>
      <c r="B408" s="446" t="s">
        <v>429</v>
      </c>
      <c r="C408" s="447"/>
      <c r="D408" s="28" t="s">
        <v>400</v>
      </c>
      <c r="E408" s="443">
        <v>17</v>
      </c>
      <c r="F408" s="443"/>
    </row>
    <row r="409" spans="1:6" ht="15.75" x14ac:dyDescent="0.25">
      <c r="A409" s="28" t="s">
        <v>401</v>
      </c>
      <c r="B409" s="41" t="s">
        <v>275</v>
      </c>
      <c r="C409" s="42"/>
      <c r="D409" s="28"/>
      <c r="E409" s="37"/>
      <c r="F409" s="37"/>
    </row>
    <row r="410" spans="1:6" ht="15.75" x14ac:dyDescent="0.25">
      <c r="A410" s="28" t="s">
        <v>18</v>
      </c>
      <c r="B410" s="41" t="s">
        <v>278</v>
      </c>
      <c r="C410" s="42"/>
      <c r="D410" s="28" t="s">
        <v>402</v>
      </c>
      <c r="E410" s="36" t="s">
        <v>277</v>
      </c>
      <c r="F410" s="37"/>
    </row>
    <row r="411" spans="1:6" ht="15.75" x14ac:dyDescent="0.25">
      <c r="A411" s="28"/>
      <c r="B411" s="41"/>
      <c r="C411" s="42"/>
      <c r="D411" s="28"/>
      <c r="E411" s="37"/>
      <c r="F411" s="37"/>
    </row>
    <row r="412" spans="1:6" ht="15.75" x14ac:dyDescent="0.25">
      <c r="A412" s="37" t="s">
        <v>8</v>
      </c>
      <c r="B412" s="37" t="s">
        <v>9</v>
      </c>
      <c r="C412" s="37" t="s">
        <v>50</v>
      </c>
      <c r="D412" s="37" t="s">
        <v>20</v>
      </c>
      <c r="E412" s="442" t="s">
        <v>409</v>
      </c>
      <c r="F412" s="442"/>
    </row>
    <row r="413" spans="1:6" ht="15.75" x14ac:dyDescent="0.25">
      <c r="A413" s="37">
        <v>1</v>
      </c>
      <c r="B413" s="36" t="s">
        <v>11</v>
      </c>
      <c r="C413" s="25">
        <v>11</v>
      </c>
      <c r="D413" s="30" t="str">
        <f>IF(C413&gt;=18,"A1",IF(C413&gt;=16,"A2",IF(C413&gt;=14,"B1",IF(C413&gt;=12,"B2",IF(C413&gt;=10,"C1",IF(C413&gt;=8,"C2",IF(C413&gt;=6.5,"D","E")))))))</f>
        <v>C1</v>
      </c>
      <c r="E413" s="456"/>
      <c r="F413" s="457"/>
    </row>
    <row r="414" spans="1:6" ht="15.75" x14ac:dyDescent="0.25">
      <c r="A414" s="37">
        <v>2</v>
      </c>
      <c r="B414" s="36" t="s">
        <v>12</v>
      </c>
      <c r="C414" s="258">
        <v>13</v>
      </c>
      <c r="D414" s="30" t="str">
        <f t="shared" ref="D414:D418" si="32">IF(C414&gt;=18,"A1",IF(C414&gt;=16,"A2",IF(C414&gt;=14,"B1",IF(C414&gt;=12,"B2",IF(C414&gt;=10,"C1",IF(C414&gt;=8,"C2",IF(C414&gt;=6.5,"D","E")))))))</f>
        <v>B2</v>
      </c>
      <c r="E414" s="444"/>
      <c r="F414" s="445"/>
    </row>
    <row r="415" spans="1:6" ht="15.75" x14ac:dyDescent="0.25">
      <c r="A415" s="37">
        <v>3</v>
      </c>
      <c r="B415" s="36" t="s">
        <v>13</v>
      </c>
      <c r="C415" s="25">
        <v>7</v>
      </c>
      <c r="D415" s="30" t="str">
        <f t="shared" si="32"/>
        <v>D</v>
      </c>
      <c r="E415" s="444"/>
      <c r="F415" s="445"/>
    </row>
    <row r="416" spans="1:6" ht="15.75" x14ac:dyDescent="0.25">
      <c r="A416" s="37">
        <v>4</v>
      </c>
      <c r="B416" s="36" t="s">
        <v>23</v>
      </c>
      <c r="C416" s="25">
        <v>10</v>
      </c>
      <c r="D416" s="30" t="str">
        <f t="shared" si="32"/>
        <v>C1</v>
      </c>
      <c r="E416" s="444"/>
      <c r="F416" s="445"/>
    </row>
    <row r="417" spans="1:6" ht="15.75" x14ac:dyDescent="0.25">
      <c r="A417" s="37">
        <v>5</v>
      </c>
      <c r="B417" s="36" t="s">
        <v>39</v>
      </c>
      <c r="C417" s="25">
        <v>15.5</v>
      </c>
      <c r="D417" s="30" t="str">
        <f t="shared" si="32"/>
        <v>B1</v>
      </c>
      <c r="E417" s="444"/>
      <c r="F417" s="445"/>
    </row>
    <row r="418" spans="1:6" ht="15.75" x14ac:dyDescent="0.25">
      <c r="A418" s="37">
        <v>6</v>
      </c>
      <c r="B418" s="36" t="s">
        <v>40</v>
      </c>
      <c r="C418" s="25">
        <v>14</v>
      </c>
      <c r="D418" s="30" t="str">
        <f t="shared" si="32"/>
        <v>B1</v>
      </c>
      <c r="E418" s="448"/>
      <c r="F418" s="449"/>
    </row>
    <row r="419" spans="1:6" ht="15.75" x14ac:dyDescent="0.25">
      <c r="A419" s="28"/>
      <c r="B419" s="28"/>
      <c r="C419" s="37"/>
      <c r="D419" s="28"/>
      <c r="E419" s="448"/>
      <c r="F419" s="449"/>
    </row>
    <row r="420" spans="1:6" ht="15.75" x14ac:dyDescent="0.25">
      <c r="A420" s="28"/>
      <c r="B420" s="37" t="s">
        <v>10</v>
      </c>
      <c r="C420" s="263">
        <f>SUM(C413:C417)</f>
        <v>56.5</v>
      </c>
      <c r="D420" s="130"/>
      <c r="E420" s="448"/>
      <c r="F420" s="449"/>
    </row>
    <row r="421" spans="1:6" ht="15.75" x14ac:dyDescent="0.25">
      <c r="A421" s="28"/>
      <c r="B421" s="31" t="s">
        <v>52</v>
      </c>
      <c r="C421" s="262">
        <f>(C420/100*100)</f>
        <v>56.499999999999993</v>
      </c>
      <c r="D421" s="130" t="str">
        <f t="shared" ref="D421" si="33">IF(C421&gt;=91,"A1",IF(C421&gt;=81,"A2",IF(C421&gt;=71,"B1",IF(C421&gt;=61,"B2",IF(C421&gt;=51,"C1",IF(C421&gt;=41,"C2",IF(C421&gt;=33,"D","E")))))))</f>
        <v>C1</v>
      </c>
      <c r="E421" s="448"/>
      <c r="F421" s="449"/>
    </row>
    <row r="422" spans="1:6" ht="14.45" customHeight="1" x14ac:dyDescent="0.25">
      <c r="A422" s="440" t="s">
        <v>516</v>
      </c>
      <c r="B422" s="441" t="s">
        <v>407</v>
      </c>
      <c r="C422" s="441"/>
      <c r="D422" s="450" t="s">
        <v>51</v>
      </c>
      <c r="E422" s="451"/>
      <c r="F422" s="452"/>
    </row>
    <row r="423" spans="1:6" ht="18.600000000000001" customHeight="1" x14ac:dyDescent="0.25">
      <c r="A423" s="441"/>
      <c r="B423" s="441"/>
      <c r="C423" s="441"/>
      <c r="D423" s="453"/>
      <c r="E423" s="454"/>
      <c r="F423" s="455"/>
    </row>
    <row r="426" spans="1:6" ht="15.75" x14ac:dyDescent="0.25">
      <c r="A426" s="28"/>
      <c r="B426" s="442" t="s">
        <v>0</v>
      </c>
      <c r="C426" s="442"/>
      <c r="D426" s="442"/>
      <c r="E426" s="442"/>
      <c r="F426" s="442"/>
    </row>
    <row r="427" spans="1:6" ht="15.75" x14ac:dyDescent="0.25">
      <c r="A427" s="28"/>
      <c r="B427" s="442" t="s">
        <v>1</v>
      </c>
      <c r="C427" s="442"/>
      <c r="D427" s="442"/>
      <c r="E427" s="442"/>
      <c r="F427" s="442"/>
    </row>
    <row r="428" spans="1:6" ht="15.75" x14ac:dyDescent="0.25">
      <c r="A428" s="28"/>
      <c r="B428" s="442" t="s">
        <v>2</v>
      </c>
      <c r="C428" s="442"/>
      <c r="D428" s="442"/>
      <c r="E428" s="442"/>
      <c r="F428" s="442"/>
    </row>
    <row r="429" spans="1:6" ht="15.75" x14ac:dyDescent="0.25">
      <c r="A429" s="28"/>
      <c r="B429" s="443" t="s">
        <v>398</v>
      </c>
      <c r="C429" s="443"/>
      <c r="D429" s="443"/>
      <c r="E429" s="443"/>
      <c r="F429" s="443"/>
    </row>
    <row r="430" spans="1:6" ht="15.75" x14ac:dyDescent="0.25">
      <c r="A430" s="28"/>
      <c r="B430" s="442" t="s">
        <v>517</v>
      </c>
      <c r="C430" s="442"/>
      <c r="D430" s="442"/>
      <c r="E430" s="442"/>
      <c r="F430" s="442"/>
    </row>
    <row r="431" spans="1:6" ht="15.75" x14ac:dyDescent="0.25">
      <c r="A431" s="442" t="s">
        <v>61</v>
      </c>
      <c r="B431" s="442"/>
      <c r="C431" s="442"/>
      <c r="D431" s="442"/>
      <c r="E431" s="442"/>
      <c r="F431" s="442"/>
    </row>
    <row r="432" spans="1:6" ht="15.75" x14ac:dyDescent="0.25">
      <c r="A432" s="28" t="s">
        <v>3</v>
      </c>
      <c r="B432" s="446" t="s">
        <v>399</v>
      </c>
      <c r="C432" s="447"/>
      <c r="D432" s="29"/>
      <c r="E432" s="442"/>
      <c r="F432" s="442"/>
    </row>
    <row r="433" spans="1:6" ht="15.75" x14ac:dyDescent="0.25">
      <c r="A433" s="28" t="s">
        <v>4</v>
      </c>
      <c r="B433" s="446" t="s">
        <v>283</v>
      </c>
      <c r="C433" s="447"/>
      <c r="D433" s="28" t="s">
        <v>400</v>
      </c>
      <c r="E433" s="443">
        <v>18</v>
      </c>
      <c r="F433" s="443"/>
    </row>
    <row r="434" spans="1:6" ht="15.75" x14ac:dyDescent="0.25">
      <c r="A434" s="28" t="s">
        <v>401</v>
      </c>
      <c r="B434" s="41" t="s">
        <v>284</v>
      </c>
      <c r="C434" s="42"/>
      <c r="D434" s="28"/>
      <c r="E434" s="37"/>
      <c r="F434" s="37"/>
    </row>
    <row r="435" spans="1:6" ht="15.75" x14ac:dyDescent="0.25">
      <c r="A435" s="28" t="s">
        <v>18</v>
      </c>
      <c r="B435" s="41" t="s">
        <v>287</v>
      </c>
      <c r="C435" s="42"/>
      <c r="D435" s="28" t="s">
        <v>402</v>
      </c>
      <c r="E435" s="36" t="s">
        <v>432</v>
      </c>
      <c r="F435" s="37"/>
    </row>
    <row r="436" spans="1:6" ht="15.75" x14ac:dyDescent="0.25">
      <c r="A436" s="28"/>
      <c r="B436" s="41"/>
      <c r="C436" s="42"/>
      <c r="D436" s="28"/>
      <c r="E436" s="37"/>
      <c r="F436" s="37"/>
    </row>
    <row r="437" spans="1:6" ht="15.75" x14ac:dyDescent="0.25">
      <c r="A437" s="37" t="s">
        <v>8</v>
      </c>
      <c r="B437" s="37" t="s">
        <v>9</v>
      </c>
      <c r="C437" s="37" t="s">
        <v>50</v>
      </c>
      <c r="D437" s="37" t="s">
        <v>20</v>
      </c>
      <c r="E437" s="443"/>
      <c r="F437" s="443"/>
    </row>
    <row r="438" spans="1:6" ht="15.75" x14ac:dyDescent="0.25">
      <c r="A438" s="37">
        <v>1</v>
      </c>
      <c r="B438" s="36" t="s">
        <v>11</v>
      </c>
      <c r="C438" s="259">
        <v>17</v>
      </c>
      <c r="D438" s="30" t="str">
        <f>IF(C438&gt;=18,"A1",IF(C438&gt;=16,"A2",IF(C438&gt;=14,"B1",IF(C438&gt;=12,"B2",IF(C438&gt;=10,"C1",IF(C438&gt;=8,"C2",IF(C438&gt;=6.5,"D","E")))))))</f>
        <v>A2</v>
      </c>
      <c r="E438" s="446"/>
      <c r="F438" s="447"/>
    </row>
    <row r="439" spans="1:6" ht="15.75" x14ac:dyDescent="0.25">
      <c r="A439" s="37">
        <v>2</v>
      </c>
      <c r="B439" s="36" t="s">
        <v>12</v>
      </c>
      <c r="C439" s="258">
        <v>14.5</v>
      </c>
      <c r="D439" s="30" t="str">
        <f t="shared" ref="D439:D443" si="34">IF(C439&gt;=18,"A1",IF(C439&gt;=16,"A2",IF(C439&gt;=14,"B1",IF(C439&gt;=12,"B2",IF(C439&gt;=10,"C1",IF(C439&gt;=8,"C2",IF(C439&gt;=6.5,"D","E")))))))</f>
        <v>B1</v>
      </c>
      <c r="E439" s="448"/>
      <c r="F439" s="449"/>
    </row>
    <row r="440" spans="1:6" ht="15.75" x14ac:dyDescent="0.25">
      <c r="A440" s="37">
        <v>3</v>
      </c>
      <c r="B440" s="36" t="s">
        <v>13</v>
      </c>
      <c r="C440" s="25">
        <v>10</v>
      </c>
      <c r="D440" s="30" t="str">
        <f t="shared" si="34"/>
        <v>C1</v>
      </c>
      <c r="E440" s="448"/>
      <c r="F440" s="449"/>
    </row>
    <row r="441" spans="1:6" ht="15.75" x14ac:dyDescent="0.25">
      <c r="A441" s="37">
        <v>4</v>
      </c>
      <c r="B441" s="36" t="s">
        <v>23</v>
      </c>
      <c r="C441" s="25">
        <v>15</v>
      </c>
      <c r="D441" s="30" t="str">
        <f t="shared" si="34"/>
        <v>B1</v>
      </c>
      <c r="E441" s="448"/>
      <c r="F441" s="449"/>
    </row>
    <row r="442" spans="1:6" ht="15.75" x14ac:dyDescent="0.25">
      <c r="A442" s="37">
        <v>5</v>
      </c>
      <c r="B442" s="36" t="s">
        <v>39</v>
      </c>
      <c r="C442" s="259">
        <v>17</v>
      </c>
      <c r="D442" s="30" t="str">
        <f t="shared" si="34"/>
        <v>A2</v>
      </c>
      <c r="E442" s="448"/>
      <c r="F442" s="449"/>
    </row>
    <row r="443" spans="1:6" ht="15.75" x14ac:dyDescent="0.25">
      <c r="A443" s="37">
        <v>6</v>
      </c>
      <c r="B443" s="36" t="s">
        <v>40</v>
      </c>
      <c r="C443" s="259">
        <v>13</v>
      </c>
      <c r="D443" s="30" t="str">
        <f t="shared" si="34"/>
        <v>B2</v>
      </c>
      <c r="E443" s="448"/>
      <c r="F443" s="449"/>
    </row>
    <row r="444" spans="1:6" ht="15.75" x14ac:dyDescent="0.25">
      <c r="A444" s="28"/>
      <c r="B444" s="28"/>
      <c r="C444" s="37"/>
      <c r="D444" s="28"/>
      <c r="E444" s="448"/>
      <c r="F444" s="449"/>
    </row>
    <row r="445" spans="1:6" ht="15.75" x14ac:dyDescent="0.25">
      <c r="A445" s="28"/>
      <c r="B445" s="37" t="s">
        <v>10</v>
      </c>
      <c r="C445" s="263">
        <f>SUM(C438:C442)</f>
        <v>73.5</v>
      </c>
      <c r="D445" s="130"/>
      <c r="E445" s="448"/>
      <c r="F445" s="449"/>
    </row>
    <row r="446" spans="1:6" ht="15.75" x14ac:dyDescent="0.25">
      <c r="A446" s="28"/>
      <c r="B446" s="31" t="s">
        <v>52</v>
      </c>
      <c r="C446" s="262">
        <f>(C445/100*100)</f>
        <v>73.5</v>
      </c>
      <c r="D446" s="130" t="str">
        <f t="shared" ref="D446" si="35">IF(C446&gt;=91,"A1",IF(C446&gt;=81,"A2",IF(C446&gt;=71,"B1",IF(C446&gt;=61,"B2",IF(C446&gt;=51,"C1",IF(C446&gt;=41,"C2",IF(C446&gt;=33,"D","E")))))))</f>
        <v>B1</v>
      </c>
      <c r="E446" s="448"/>
      <c r="F446" s="449"/>
    </row>
    <row r="447" spans="1:6" ht="14.45" customHeight="1" x14ac:dyDescent="0.25">
      <c r="A447" s="440" t="s">
        <v>516</v>
      </c>
      <c r="B447" s="441" t="s">
        <v>407</v>
      </c>
      <c r="C447" s="441"/>
      <c r="D447" s="450" t="s">
        <v>51</v>
      </c>
      <c r="E447" s="451"/>
      <c r="F447" s="452"/>
    </row>
    <row r="448" spans="1:6" ht="17.45" customHeight="1" x14ac:dyDescent="0.25">
      <c r="A448" s="441"/>
      <c r="B448" s="441"/>
      <c r="C448" s="441"/>
      <c r="D448" s="453"/>
      <c r="E448" s="454"/>
      <c r="F448" s="455"/>
    </row>
    <row r="451" spans="1:6" ht="15.75" x14ac:dyDescent="0.25">
      <c r="A451" s="28"/>
      <c r="B451" s="442" t="s">
        <v>0</v>
      </c>
      <c r="C451" s="442"/>
      <c r="D451" s="442"/>
      <c r="E451" s="442"/>
      <c r="F451" s="442"/>
    </row>
    <row r="452" spans="1:6" ht="15.75" x14ac:dyDescent="0.25">
      <c r="A452" s="28"/>
      <c r="B452" s="442" t="s">
        <v>1</v>
      </c>
      <c r="C452" s="442"/>
      <c r="D452" s="442"/>
      <c r="E452" s="442"/>
      <c r="F452" s="442"/>
    </row>
    <row r="453" spans="1:6" ht="15.75" x14ac:dyDescent="0.25">
      <c r="A453" s="28"/>
      <c r="B453" s="442" t="s">
        <v>2</v>
      </c>
      <c r="C453" s="442"/>
      <c r="D453" s="442"/>
      <c r="E453" s="442"/>
      <c r="F453" s="442"/>
    </row>
    <row r="454" spans="1:6" ht="15.75" x14ac:dyDescent="0.25">
      <c r="A454" s="28"/>
      <c r="B454" s="443" t="s">
        <v>398</v>
      </c>
      <c r="C454" s="443"/>
      <c r="D454" s="443"/>
      <c r="E454" s="443"/>
      <c r="F454" s="443"/>
    </row>
    <row r="455" spans="1:6" ht="15.75" x14ac:dyDescent="0.25">
      <c r="A455" s="28"/>
      <c r="B455" s="442" t="s">
        <v>517</v>
      </c>
      <c r="C455" s="442"/>
      <c r="D455" s="442"/>
      <c r="E455" s="442"/>
      <c r="F455" s="442"/>
    </row>
    <row r="456" spans="1:6" ht="15.75" x14ac:dyDescent="0.25">
      <c r="A456" s="442" t="s">
        <v>61</v>
      </c>
      <c r="B456" s="442"/>
      <c r="C456" s="442"/>
      <c r="D456" s="442"/>
      <c r="E456" s="442"/>
      <c r="F456" s="442"/>
    </row>
    <row r="457" spans="1:6" ht="15.75" x14ac:dyDescent="0.25">
      <c r="A457" s="28" t="s">
        <v>3</v>
      </c>
      <c r="B457" s="446" t="s">
        <v>399</v>
      </c>
      <c r="C457" s="447"/>
      <c r="D457" s="29"/>
      <c r="E457" s="442"/>
      <c r="F457" s="442"/>
    </row>
    <row r="458" spans="1:6" ht="15.75" x14ac:dyDescent="0.25">
      <c r="A458" s="28" t="s">
        <v>4</v>
      </c>
      <c r="B458" s="446" t="s">
        <v>293</v>
      </c>
      <c r="C458" s="447"/>
      <c r="D458" s="28" t="s">
        <v>400</v>
      </c>
      <c r="E458" s="443">
        <v>19</v>
      </c>
      <c r="F458" s="443"/>
    </row>
    <row r="459" spans="1:6" ht="15.75" x14ac:dyDescent="0.25">
      <c r="A459" s="28" t="s">
        <v>401</v>
      </c>
      <c r="B459" s="41" t="s">
        <v>294</v>
      </c>
      <c r="C459" s="42"/>
      <c r="D459" s="28"/>
      <c r="E459" s="37"/>
      <c r="F459" s="37"/>
    </row>
    <row r="460" spans="1:6" ht="15.75" x14ac:dyDescent="0.25">
      <c r="A460" s="28" t="s">
        <v>18</v>
      </c>
      <c r="B460" s="41" t="s">
        <v>297</v>
      </c>
      <c r="C460" s="42"/>
      <c r="D460" s="28" t="s">
        <v>402</v>
      </c>
      <c r="E460" s="36" t="s">
        <v>296</v>
      </c>
      <c r="F460" s="37"/>
    </row>
    <row r="461" spans="1:6" ht="15.75" x14ac:dyDescent="0.25">
      <c r="A461" s="28"/>
      <c r="B461" s="41"/>
      <c r="C461" s="42"/>
      <c r="D461" s="28"/>
      <c r="E461" s="37"/>
      <c r="F461" s="37"/>
    </row>
    <row r="462" spans="1:6" ht="15.75" x14ac:dyDescent="0.25">
      <c r="A462" s="37" t="s">
        <v>8</v>
      </c>
      <c r="B462" s="37" t="s">
        <v>9</v>
      </c>
      <c r="C462" s="37" t="s">
        <v>50</v>
      </c>
      <c r="D462" s="37" t="s">
        <v>20</v>
      </c>
      <c r="E462" s="456" t="s">
        <v>409</v>
      </c>
      <c r="F462" s="457"/>
    </row>
    <row r="463" spans="1:6" ht="15.75" x14ac:dyDescent="0.25">
      <c r="A463" s="37">
        <v>1</v>
      </c>
      <c r="B463" s="36" t="s">
        <v>11</v>
      </c>
      <c r="C463" s="25">
        <v>17</v>
      </c>
      <c r="D463" s="30" t="str">
        <f>IF(C463&gt;=18,"A1",IF(C463&gt;=16,"A2",IF(C463&gt;=14,"B1",IF(C463&gt;=12,"B2",IF(C463&gt;=10,"C1",IF(C463&gt;=8,"C2",IF(C463&gt;=6.5,"D","E")))))))</f>
        <v>A2</v>
      </c>
      <c r="E463" s="456"/>
      <c r="F463" s="457"/>
    </row>
    <row r="464" spans="1:6" ht="15.75" x14ac:dyDescent="0.25">
      <c r="A464" s="37">
        <v>2</v>
      </c>
      <c r="B464" s="36" t="s">
        <v>12</v>
      </c>
      <c r="C464" s="258">
        <v>17</v>
      </c>
      <c r="D464" s="30" t="str">
        <f t="shared" ref="D464:D468" si="36">IF(C464&gt;=18,"A1",IF(C464&gt;=16,"A2",IF(C464&gt;=14,"B1",IF(C464&gt;=12,"B2",IF(C464&gt;=10,"C1",IF(C464&gt;=8,"C2",IF(C464&gt;=6.5,"D","E")))))))</f>
        <v>A2</v>
      </c>
      <c r="E464" s="444"/>
      <c r="F464" s="445"/>
    </row>
    <row r="465" spans="1:6" ht="15.75" x14ac:dyDescent="0.25">
      <c r="A465" s="37">
        <v>3</v>
      </c>
      <c r="B465" s="36" t="s">
        <v>13</v>
      </c>
      <c r="C465" s="25">
        <v>20</v>
      </c>
      <c r="D465" s="30" t="str">
        <f t="shared" si="36"/>
        <v>A1</v>
      </c>
      <c r="E465" s="444"/>
      <c r="F465" s="445"/>
    </row>
    <row r="466" spans="1:6" ht="15.75" x14ac:dyDescent="0.25">
      <c r="A466" s="37">
        <v>4</v>
      </c>
      <c r="B466" s="36" t="s">
        <v>23</v>
      </c>
      <c r="C466" s="25">
        <v>18.5</v>
      </c>
      <c r="D466" s="30" t="str">
        <f t="shared" si="36"/>
        <v>A1</v>
      </c>
      <c r="E466" s="444"/>
      <c r="F466" s="445"/>
    </row>
    <row r="467" spans="1:6" ht="15.75" x14ac:dyDescent="0.25">
      <c r="A467" s="37">
        <v>5</v>
      </c>
      <c r="B467" s="36" t="s">
        <v>39</v>
      </c>
      <c r="C467" s="25">
        <v>20</v>
      </c>
      <c r="D467" s="30" t="str">
        <f t="shared" si="36"/>
        <v>A1</v>
      </c>
      <c r="E467" s="448"/>
      <c r="F467" s="449"/>
    </row>
    <row r="468" spans="1:6" ht="15.75" x14ac:dyDescent="0.25">
      <c r="A468" s="37">
        <v>6</v>
      </c>
      <c r="B468" s="36" t="s">
        <v>40</v>
      </c>
      <c r="C468" s="25">
        <v>19</v>
      </c>
      <c r="D468" s="30" t="str">
        <f t="shared" si="36"/>
        <v>A1</v>
      </c>
      <c r="E468" s="448"/>
      <c r="F468" s="449"/>
    </row>
    <row r="469" spans="1:6" ht="15.75" x14ac:dyDescent="0.25">
      <c r="A469" s="28"/>
      <c r="B469" s="28"/>
      <c r="C469" s="37"/>
      <c r="D469" s="28"/>
      <c r="E469" s="448"/>
      <c r="F469" s="449"/>
    </row>
    <row r="470" spans="1:6" ht="15.75" x14ac:dyDescent="0.25">
      <c r="A470" s="28"/>
      <c r="B470" s="37" t="s">
        <v>10</v>
      </c>
      <c r="C470" s="263">
        <f>SUM(C463:C467)</f>
        <v>92.5</v>
      </c>
      <c r="D470" s="130"/>
      <c r="E470" s="448"/>
      <c r="F470" s="449"/>
    </row>
    <row r="471" spans="1:6" ht="15.75" x14ac:dyDescent="0.25">
      <c r="A471" s="28"/>
      <c r="B471" s="31" t="s">
        <v>52</v>
      </c>
      <c r="C471" s="262">
        <f>(C470/100*100)</f>
        <v>92.5</v>
      </c>
      <c r="D471" s="130" t="str">
        <f t="shared" ref="D471" si="37">IF(C471&gt;=91,"A1",IF(C471&gt;=81,"A2",IF(C471&gt;=71,"B1",IF(C471&gt;=61,"B2",IF(C471&gt;=51,"C1",IF(C471&gt;=41,"C2",IF(C471&gt;=33,"D","E")))))))</f>
        <v>A1</v>
      </c>
      <c r="E471" s="448"/>
      <c r="F471" s="449"/>
    </row>
    <row r="472" spans="1:6" ht="14.45" customHeight="1" x14ac:dyDescent="0.25">
      <c r="A472" s="440" t="s">
        <v>516</v>
      </c>
      <c r="B472" s="441" t="s">
        <v>407</v>
      </c>
      <c r="C472" s="441"/>
      <c r="D472" s="450" t="s">
        <v>51</v>
      </c>
      <c r="E472" s="451"/>
      <c r="F472" s="452"/>
    </row>
    <row r="473" spans="1:6" ht="17.45" customHeight="1" x14ac:dyDescent="0.25">
      <c r="A473" s="441"/>
      <c r="B473" s="441"/>
      <c r="C473" s="441"/>
      <c r="D473" s="453"/>
      <c r="E473" s="454"/>
      <c r="F473" s="455"/>
    </row>
    <row r="476" spans="1:6" ht="15.75" x14ac:dyDescent="0.25">
      <c r="A476" s="28"/>
      <c r="B476" s="442" t="s">
        <v>0</v>
      </c>
      <c r="C476" s="442"/>
      <c r="D476" s="442"/>
      <c r="E476" s="442"/>
      <c r="F476" s="442"/>
    </row>
    <row r="477" spans="1:6" ht="15.75" x14ac:dyDescent="0.25">
      <c r="A477" s="28"/>
      <c r="B477" s="442" t="s">
        <v>1</v>
      </c>
      <c r="C477" s="442"/>
      <c r="D477" s="442"/>
      <c r="E477" s="442"/>
      <c r="F477" s="442"/>
    </row>
    <row r="478" spans="1:6" ht="15.75" x14ac:dyDescent="0.25">
      <c r="A478" s="28"/>
      <c r="B478" s="442" t="s">
        <v>2</v>
      </c>
      <c r="C478" s="442"/>
      <c r="D478" s="442"/>
      <c r="E478" s="442"/>
      <c r="F478" s="442"/>
    </row>
    <row r="479" spans="1:6" ht="15.75" x14ac:dyDescent="0.25">
      <c r="A479" s="28"/>
      <c r="B479" s="443" t="s">
        <v>408</v>
      </c>
      <c r="C479" s="443"/>
      <c r="D479" s="443"/>
      <c r="E479" s="443"/>
      <c r="F479" s="443"/>
    </row>
    <row r="480" spans="1:6" ht="15.75" x14ac:dyDescent="0.25">
      <c r="A480" s="28"/>
      <c r="B480" s="442" t="s">
        <v>517</v>
      </c>
      <c r="C480" s="442"/>
      <c r="D480" s="442"/>
      <c r="E480" s="442"/>
      <c r="F480" s="442"/>
    </row>
    <row r="481" spans="1:6" ht="15.75" x14ac:dyDescent="0.25">
      <c r="A481" s="442" t="s">
        <v>61</v>
      </c>
      <c r="B481" s="442"/>
      <c r="C481" s="442"/>
      <c r="D481" s="442"/>
      <c r="E481" s="442"/>
      <c r="F481" s="442"/>
    </row>
    <row r="482" spans="1:6" ht="15.75" x14ac:dyDescent="0.25">
      <c r="A482" s="28" t="s">
        <v>3</v>
      </c>
      <c r="B482" s="446" t="s">
        <v>399</v>
      </c>
      <c r="C482" s="447"/>
      <c r="D482" s="29"/>
      <c r="E482" s="442"/>
      <c r="F482" s="442"/>
    </row>
    <row r="483" spans="1:6" ht="15.75" x14ac:dyDescent="0.25">
      <c r="A483" s="28" t="s">
        <v>4</v>
      </c>
      <c r="B483" s="446" t="s">
        <v>302</v>
      </c>
      <c r="C483" s="447"/>
      <c r="D483" s="28" t="s">
        <v>400</v>
      </c>
      <c r="E483" s="443">
        <v>20</v>
      </c>
      <c r="F483" s="443"/>
    </row>
    <row r="484" spans="1:6" ht="15.75" x14ac:dyDescent="0.25">
      <c r="A484" s="28" t="s">
        <v>401</v>
      </c>
      <c r="B484" s="41" t="s">
        <v>303</v>
      </c>
      <c r="C484" s="42"/>
      <c r="D484" s="28"/>
      <c r="E484" s="37"/>
      <c r="F484" s="37"/>
    </row>
    <row r="485" spans="1:6" ht="15.75" x14ac:dyDescent="0.25">
      <c r="A485" s="28" t="s">
        <v>18</v>
      </c>
      <c r="B485" s="41" t="s">
        <v>433</v>
      </c>
      <c r="C485" s="42"/>
      <c r="D485" s="28" t="s">
        <v>402</v>
      </c>
      <c r="E485" s="36" t="s">
        <v>305</v>
      </c>
      <c r="F485" s="37"/>
    </row>
    <row r="486" spans="1:6" ht="15.75" x14ac:dyDescent="0.25">
      <c r="A486" s="28"/>
      <c r="B486" s="41"/>
      <c r="C486" s="42"/>
      <c r="D486" s="28"/>
      <c r="E486" s="37"/>
      <c r="F486" s="37"/>
    </row>
    <row r="487" spans="1:6" ht="15.75" x14ac:dyDescent="0.25">
      <c r="A487" s="37" t="s">
        <v>8</v>
      </c>
      <c r="B487" s="37" t="s">
        <v>9</v>
      </c>
      <c r="C487" s="37" t="s">
        <v>50</v>
      </c>
      <c r="D487" s="37" t="s">
        <v>20</v>
      </c>
      <c r="E487" s="37" t="s">
        <v>403</v>
      </c>
      <c r="F487" s="37"/>
    </row>
    <row r="488" spans="1:6" ht="15.75" x14ac:dyDescent="0.25">
      <c r="A488" s="37">
        <v>1</v>
      </c>
      <c r="B488" s="36" t="s">
        <v>11</v>
      </c>
      <c r="C488" s="25">
        <v>18.5</v>
      </c>
      <c r="D488" s="30" t="str">
        <f>IF(C488&gt;=18,"A1",IF(C488&gt;=16,"A2",IF(C488&gt;=14,"B1",IF(C488&gt;=12,"B2",IF(C488&gt;=10,"C1",IF(C488&gt;=8,"C2",IF(C488&gt;=6.5,"D","E")))))))</f>
        <v>A1</v>
      </c>
      <c r="E488" s="132"/>
      <c r="F488" s="133"/>
    </row>
    <row r="489" spans="1:6" ht="15.75" x14ac:dyDescent="0.25">
      <c r="A489" s="37">
        <v>2</v>
      </c>
      <c r="B489" s="36" t="s">
        <v>12</v>
      </c>
      <c r="C489" s="258">
        <v>14</v>
      </c>
      <c r="D489" s="30" t="str">
        <f t="shared" ref="D489:D493" si="38">IF(C489&gt;=18,"A1",IF(C489&gt;=16,"A2",IF(C489&gt;=14,"B1",IF(C489&gt;=12,"B2",IF(C489&gt;=10,"C1",IF(C489&gt;=8,"C2",IF(C489&gt;=6.5,"D","E")))))))</f>
        <v>B1</v>
      </c>
      <c r="E489" s="134"/>
      <c r="F489" s="135"/>
    </row>
    <row r="490" spans="1:6" ht="15.75" x14ac:dyDescent="0.25">
      <c r="A490" s="37">
        <v>3</v>
      </c>
      <c r="B490" s="36" t="s">
        <v>13</v>
      </c>
      <c r="C490" s="25">
        <v>20</v>
      </c>
      <c r="D490" s="30" t="str">
        <f t="shared" si="38"/>
        <v>A1</v>
      </c>
      <c r="E490" s="136"/>
      <c r="F490" s="137"/>
    </row>
    <row r="491" spans="1:6" ht="15.75" x14ac:dyDescent="0.25">
      <c r="A491" s="37">
        <v>4</v>
      </c>
      <c r="B491" s="36" t="s">
        <v>23</v>
      </c>
      <c r="C491" s="25">
        <v>18.5</v>
      </c>
      <c r="D491" s="30" t="str">
        <f t="shared" si="38"/>
        <v>A1</v>
      </c>
      <c r="E491" s="136"/>
      <c r="F491" s="137"/>
    </row>
    <row r="492" spans="1:6" ht="15.75" x14ac:dyDescent="0.25">
      <c r="A492" s="37">
        <v>5</v>
      </c>
      <c r="B492" s="36" t="s">
        <v>39</v>
      </c>
      <c r="C492" s="25">
        <v>20</v>
      </c>
      <c r="D492" s="30" t="str">
        <f t="shared" si="38"/>
        <v>A1</v>
      </c>
      <c r="E492" s="448"/>
      <c r="F492" s="449"/>
    </row>
    <row r="493" spans="1:6" ht="15.75" x14ac:dyDescent="0.25">
      <c r="A493" s="37">
        <v>6</v>
      </c>
      <c r="B493" s="36" t="s">
        <v>40</v>
      </c>
      <c r="C493" s="25">
        <v>20</v>
      </c>
      <c r="D493" s="30" t="str">
        <f t="shared" si="38"/>
        <v>A1</v>
      </c>
      <c r="E493" s="448"/>
      <c r="F493" s="449"/>
    </row>
    <row r="494" spans="1:6" ht="15.75" x14ac:dyDescent="0.25">
      <c r="A494" s="28"/>
      <c r="B494" s="28"/>
      <c r="C494" s="37"/>
      <c r="D494" s="28"/>
      <c r="E494" s="448"/>
      <c r="F494" s="449"/>
    </row>
    <row r="495" spans="1:6" ht="15.75" x14ac:dyDescent="0.25">
      <c r="A495" s="28"/>
      <c r="B495" s="37" t="s">
        <v>10</v>
      </c>
      <c r="C495" s="263">
        <f>SUM(C488:C492)</f>
        <v>91</v>
      </c>
      <c r="D495" s="130"/>
      <c r="E495" s="448"/>
      <c r="F495" s="449"/>
    </row>
    <row r="496" spans="1:6" ht="15.75" x14ac:dyDescent="0.25">
      <c r="A496" s="28"/>
      <c r="B496" s="31" t="s">
        <v>52</v>
      </c>
      <c r="C496" s="262">
        <f>(C495/100*100)</f>
        <v>91</v>
      </c>
      <c r="D496" s="130" t="str">
        <f t="shared" ref="D496" si="39">IF(C496&gt;=91,"A1",IF(C496&gt;=81,"A2",IF(C496&gt;=71,"B1",IF(C496&gt;=61,"B2",IF(C496&gt;=51,"C1",IF(C496&gt;=41,"C2",IF(C496&gt;=33,"D","E")))))))</f>
        <v>A1</v>
      </c>
      <c r="E496" s="448"/>
      <c r="F496" s="449"/>
    </row>
    <row r="497" spans="1:6" ht="14.45" customHeight="1" x14ac:dyDescent="0.25">
      <c r="A497" s="440" t="s">
        <v>516</v>
      </c>
      <c r="B497" s="441" t="s">
        <v>407</v>
      </c>
      <c r="C497" s="441"/>
      <c r="D497" s="450" t="s">
        <v>51</v>
      </c>
      <c r="E497" s="451"/>
      <c r="F497" s="452"/>
    </row>
    <row r="498" spans="1:6" ht="16.899999999999999" customHeight="1" x14ac:dyDescent="0.25">
      <c r="A498" s="441"/>
      <c r="B498" s="441"/>
      <c r="C498" s="441"/>
      <c r="D498" s="453"/>
      <c r="E498" s="454"/>
      <c r="F498" s="455"/>
    </row>
    <row r="501" spans="1:6" ht="15.75" x14ac:dyDescent="0.25">
      <c r="A501" s="28"/>
      <c r="B501" s="442" t="s">
        <v>0</v>
      </c>
      <c r="C501" s="442"/>
      <c r="D501" s="442"/>
      <c r="E501" s="442"/>
      <c r="F501" s="442"/>
    </row>
    <row r="502" spans="1:6" ht="15.75" x14ac:dyDescent="0.25">
      <c r="A502" s="28"/>
      <c r="B502" s="442" t="s">
        <v>1</v>
      </c>
      <c r="C502" s="442"/>
      <c r="D502" s="442"/>
      <c r="E502" s="442"/>
      <c r="F502" s="442"/>
    </row>
    <row r="503" spans="1:6" ht="15.75" x14ac:dyDescent="0.25">
      <c r="A503" s="28"/>
      <c r="B503" s="442" t="s">
        <v>2</v>
      </c>
      <c r="C503" s="442"/>
      <c r="D503" s="442"/>
      <c r="E503" s="442"/>
      <c r="F503" s="442"/>
    </row>
    <row r="504" spans="1:6" ht="15.75" x14ac:dyDescent="0.25">
      <c r="A504" s="28"/>
      <c r="B504" s="443" t="s">
        <v>408</v>
      </c>
      <c r="C504" s="443"/>
      <c r="D504" s="443"/>
      <c r="E504" s="443"/>
      <c r="F504" s="443"/>
    </row>
    <row r="505" spans="1:6" ht="15.75" x14ac:dyDescent="0.25">
      <c r="A505" s="28"/>
      <c r="B505" s="442" t="s">
        <v>517</v>
      </c>
      <c r="C505" s="442"/>
      <c r="D505" s="442"/>
      <c r="E505" s="442"/>
      <c r="F505" s="442"/>
    </row>
    <row r="506" spans="1:6" ht="15.75" x14ac:dyDescent="0.25">
      <c r="A506" s="442" t="s">
        <v>61</v>
      </c>
      <c r="B506" s="442"/>
      <c r="C506" s="442"/>
      <c r="D506" s="442"/>
      <c r="E506" s="442"/>
      <c r="F506" s="442"/>
    </row>
    <row r="507" spans="1:6" ht="15.75" x14ac:dyDescent="0.25">
      <c r="A507" s="28" t="s">
        <v>3</v>
      </c>
      <c r="B507" s="446" t="s">
        <v>399</v>
      </c>
      <c r="C507" s="447"/>
      <c r="D507" s="29"/>
      <c r="E507" s="442"/>
      <c r="F507" s="442"/>
    </row>
    <row r="508" spans="1:6" ht="15.75" x14ac:dyDescent="0.25">
      <c r="A508" s="28" t="s">
        <v>4</v>
      </c>
      <c r="B508" s="446" t="s">
        <v>434</v>
      </c>
      <c r="C508" s="447"/>
      <c r="D508" s="28" t="s">
        <v>400</v>
      </c>
      <c r="E508" s="443">
        <v>21</v>
      </c>
      <c r="F508" s="443"/>
    </row>
    <row r="509" spans="1:6" ht="15.75" x14ac:dyDescent="0.25">
      <c r="A509" s="28" t="s">
        <v>401</v>
      </c>
      <c r="B509" s="41" t="s">
        <v>313</v>
      </c>
      <c r="C509" s="42"/>
      <c r="D509" s="28"/>
      <c r="E509" s="37"/>
      <c r="F509" s="37"/>
    </row>
    <row r="510" spans="1:6" ht="15.75" x14ac:dyDescent="0.25">
      <c r="A510" s="28" t="s">
        <v>18</v>
      </c>
      <c r="B510" s="41" t="s">
        <v>315</v>
      </c>
      <c r="C510" s="42"/>
      <c r="D510" s="28" t="s">
        <v>402</v>
      </c>
      <c r="E510" s="36" t="s">
        <v>314</v>
      </c>
      <c r="F510" s="37"/>
    </row>
    <row r="511" spans="1:6" ht="15.75" x14ac:dyDescent="0.25">
      <c r="A511" s="28"/>
      <c r="B511" s="41"/>
      <c r="C511" s="42"/>
      <c r="D511" s="28"/>
      <c r="E511" s="37"/>
      <c r="F511" s="37"/>
    </row>
    <row r="512" spans="1:6" ht="15.75" x14ac:dyDescent="0.25">
      <c r="A512" s="37" t="s">
        <v>8</v>
      </c>
      <c r="B512" s="37" t="s">
        <v>9</v>
      </c>
      <c r="C512" s="37" t="s">
        <v>50</v>
      </c>
      <c r="D512" s="37" t="s">
        <v>20</v>
      </c>
      <c r="E512" s="442" t="s">
        <v>403</v>
      </c>
      <c r="F512" s="442"/>
    </row>
    <row r="513" spans="1:6" ht="15.75" x14ac:dyDescent="0.25">
      <c r="A513" s="37">
        <v>1</v>
      </c>
      <c r="B513" s="36" t="s">
        <v>11</v>
      </c>
      <c r="C513" s="259">
        <v>13</v>
      </c>
      <c r="D513" s="30" t="str">
        <f>IF(C513&gt;=18,"A1",IF(C513&gt;=16,"A2",IF(C513&gt;=14,"B1",IF(C513&gt;=12,"B2",IF(C513&gt;=10,"C1",IF(C513&gt;=8,"C2",IF(C513&gt;=6.5,"D","E")))))))</f>
        <v>B2</v>
      </c>
      <c r="E513" s="446"/>
      <c r="F513" s="447"/>
    </row>
    <row r="514" spans="1:6" ht="15.75" x14ac:dyDescent="0.25">
      <c r="A514" s="37">
        <v>2</v>
      </c>
      <c r="B514" s="36" t="s">
        <v>12</v>
      </c>
      <c r="C514" s="258">
        <v>17</v>
      </c>
      <c r="D514" s="30" t="str">
        <f t="shared" ref="D514:D518" si="40">IF(C514&gt;=18,"A1",IF(C514&gt;=16,"A2",IF(C514&gt;=14,"B1",IF(C514&gt;=12,"B2",IF(C514&gt;=10,"C1",IF(C514&gt;=8,"C2",IF(C514&gt;=6.5,"D","E")))))))</f>
        <v>A2</v>
      </c>
      <c r="E514" s="448"/>
      <c r="F514" s="449"/>
    </row>
    <row r="515" spans="1:6" ht="15.75" x14ac:dyDescent="0.25">
      <c r="A515" s="37">
        <v>3</v>
      </c>
      <c r="B515" s="36" t="s">
        <v>13</v>
      </c>
      <c r="C515" s="259">
        <v>17</v>
      </c>
      <c r="D515" s="30" t="str">
        <f t="shared" si="40"/>
        <v>A2</v>
      </c>
      <c r="E515" s="444"/>
      <c r="F515" s="445"/>
    </row>
    <row r="516" spans="1:6" ht="15.75" x14ac:dyDescent="0.25">
      <c r="A516" s="37">
        <v>4</v>
      </c>
      <c r="B516" s="36" t="s">
        <v>23</v>
      </c>
      <c r="C516" s="259">
        <v>9.5</v>
      </c>
      <c r="D516" s="30" t="str">
        <f t="shared" si="40"/>
        <v>C2</v>
      </c>
      <c r="E516" s="444"/>
      <c r="F516" s="445"/>
    </row>
    <row r="517" spans="1:6" ht="15.75" x14ac:dyDescent="0.25">
      <c r="A517" s="37">
        <v>5</v>
      </c>
      <c r="B517" s="36" t="s">
        <v>39</v>
      </c>
      <c r="C517" s="259">
        <v>17</v>
      </c>
      <c r="D517" s="30" t="str">
        <f t="shared" si="40"/>
        <v>A2</v>
      </c>
      <c r="E517" s="448"/>
      <c r="F517" s="449"/>
    </row>
    <row r="518" spans="1:6" ht="15.75" x14ac:dyDescent="0.25">
      <c r="A518" s="37">
        <v>6</v>
      </c>
      <c r="B518" s="36" t="s">
        <v>40</v>
      </c>
      <c r="C518" s="259">
        <v>15.5</v>
      </c>
      <c r="D518" s="30" t="str">
        <f t="shared" si="40"/>
        <v>B1</v>
      </c>
      <c r="E518" s="448"/>
      <c r="F518" s="449"/>
    </row>
    <row r="519" spans="1:6" ht="15.75" x14ac:dyDescent="0.25">
      <c r="A519" s="28"/>
      <c r="B519" s="28"/>
      <c r="C519" s="37"/>
      <c r="D519" s="28"/>
      <c r="E519" s="448"/>
      <c r="F519" s="449"/>
    </row>
    <row r="520" spans="1:6" ht="15.75" x14ac:dyDescent="0.25">
      <c r="A520" s="28"/>
      <c r="B520" s="37" t="s">
        <v>10</v>
      </c>
      <c r="C520" s="263">
        <f>SUM(C513:C517)</f>
        <v>73.5</v>
      </c>
      <c r="D520" s="130"/>
      <c r="E520" s="448"/>
      <c r="F520" s="449"/>
    </row>
    <row r="521" spans="1:6" ht="15.75" x14ac:dyDescent="0.25">
      <c r="A521" s="28"/>
      <c r="B521" s="31" t="s">
        <v>52</v>
      </c>
      <c r="C521" s="262">
        <f>(C520/100*100)</f>
        <v>73.5</v>
      </c>
      <c r="D521" s="130" t="str">
        <f t="shared" ref="D521" si="41">IF(C521&gt;=91,"A1",IF(C521&gt;=81,"A2",IF(C521&gt;=71,"B1",IF(C521&gt;=61,"B2",IF(C521&gt;=51,"C1",IF(C521&gt;=41,"C2",IF(C521&gt;=33,"D","E")))))))</f>
        <v>B1</v>
      </c>
      <c r="E521" s="448"/>
      <c r="F521" s="449"/>
    </row>
    <row r="522" spans="1:6" ht="14.45" customHeight="1" x14ac:dyDescent="0.25">
      <c r="A522" s="440" t="s">
        <v>516</v>
      </c>
      <c r="B522" s="441" t="s">
        <v>407</v>
      </c>
      <c r="C522" s="441"/>
      <c r="D522" s="450" t="s">
        <v>51</v>
      </c>
      <c r="E522" s="451"/>
      <c r="F522" s="452"/>
    </row>
    <row r="523" spans="1:6" ht="18" customHeight="1" x14ac:dyDescent="0.25">
      <c r="A523" s="441"/>
      <c r="B523" s="441"/>
      <c r="C523" s="441"/>
      <c r="D523" s="453"/>
      <c r="E523" s="454"/>
      <c r="F523" s="455"/>
    </row>
    <row r="526" spans="1:6" ht="15.75" x14ac:dyDescent="0.25">
      <c r="A526" s="28"/>
      <c r="B526" s="442" t="s">
        <v>0</v>
      </c>
      <c r="C526" s="442"/>
      <c r="D526" s="442"/>
      <c r="E526" s="442"/>
      <c r="F526" s="442"/>
    </row>
    <row r="527" spans="1:6" ht="15.75" x14ac:dyDescent="0.25">
      <c r="A527" s="28"/>
      <c r="B527" s="442" t="s">
        <v>1</v>
      </c>
      <c r="C527" s="442"/>
      <c r="D527" s="442"/>
      <c r="E527" s="442"/>
      <c r="F527" s="442"/>
    </row>
    <row r="528" spans="1:6" ht="15.75" x14ac:dyDescent="0.25">
      <c r="A528" s="28"/>
      <c r="B528" s="442" t="s">
        <v>2</v>
      </c>
      <c r="C528" s="442"/>
      <c r="D528" s="442"/>
      <c r="E528" s="442"/>
      <c r="F528" s="442"/>
    </row>
    <row r="529" spans="1:6" ht="15.75" x14ac:dyDescent="0.25">
      <c r="A529" s="28"/>
      <c r="B529" s="443" t="s">
        <v>435</v>
      </c>
      <c r="C529" s="443"/>
      <c r="D529" s="443"/>
      <c r="E529" s="443"/>
      <c r="F529" s="443"/>
    </row>
    <row r="530" spans="1:6" ht="15.75" x14ac:dyDescent="0.25">
      <c r="A530" s="28"/>
      <c r="B530" s="442" t="s">
        <v>517</v>
      </c>
      <c r="C530" s="442"/>
      <c r="D530" s="442"/>
      <c r="E530" s="442"/>
      <c r="F530" s="442"/>
    </row>
    <row r="531" spans="1:6" ht="15.75" x14ac:dyDescent="0.25">
      <c r="A531" s="442" t="s">
        <v>61</v>
      </c>
      <c r="B531" s="442"/>
      <c r="C531" s="442"/>
      <c r="D531" s="442"/>
      <c r="E531" s="442"/>
      <c r="F531" s="442"/>
    </row>
    <row r="532" spans="1:6" ht="15.75" x14ac:dyDescent="0.25">
      <c r="A532" s="28" t="s">
        <v>3</v>
      </c>
      <c r="B532" s="446" t="s">
        <v>399</v>
      </c>
      <c r="C532" s="447"/>
      <c r="D532" s="29"/>
      <c r="E532" s="442"/>
      <c r="F532" s="442"/>
    </row>
    <row r="533" spans="1:6" ht="15.75" x14ac:dyDescent="0.25">
      <c r="A533" s="28" t="s">
        <v>4</v>
      </c>
      <c r="B533" s="446" t="s">
        <v>319</v>
      </c>
      <c r="C533" s="447"/>
      <c r="D533" s="28" t="s">
        <v>400</v>
      </c>
      <c r="E533" s="443">
        <v>22</v>
      </c>
      <c r="F533" s="443"/>
    </row>
    <row r="534" spans="1:6" ht="15.75" x14ac:dyDescent="0.25">
      <c r="A534" s="28" t="s">
        <v>401</v>
      </c>
      <c r="B534" s="41" t="s">
        <v>320</v>
      </c>
      <c r="C534" s="42"/>
      <c r="D534" s="28"/>
      <c r="E534" s="37"/>
      <c r="F534" s="37"/>
    </row>
    <row r="535" spans="1:6" ht="15.75" x14ac:dyDescent="0.25">
      <c r="A535" s="28" t="s">
        <v>18</v>
      </c>
      <c r="B535" s="41" t="s">
        <v>323</v>
      </c>
      <c r="C535" s="42"/>
      <c r="D535" s="28" t="s">
        <v>402</v>
      </c>
      <c r="E535" s="36" t="s">
        <v>322</v>
      </c>
      <c r="F535" s="37"/>
    </row>
    <row r="536" spans="1:6" ht="15.75" x14ac:dyDescent="0.25">
      <c r="A536" s="28"/>
      <c r="B536" s="41"/>
      <c r="C536" s="42"/>
      <c r="D536" s="28"/>
      <c r="E536" s="37"/>
      <c r="F536" s="37"/>
    </row>
    <row r="537" spans="1:6" ht="15.75" x14ac:dyDescent="0.25">
      <c r="A537" s="37" t="s">
        <v>8</v>
      </c>
      <c r="B537" s="37" t="s">
        <v>9</v>
      </c>
      <c r="C537" s="37" t="s">
        <v>50</v>
      </c>
      <c r="D537" s="37" t="s">
        <v>20</v>
      </c>
      <c r="E537" s="442" t="s">
        <v>409</v>
      </c>
      <c r="F537" s="442"/>
    </row>
    <row r="538" spans="1:6" ht="15.75" x14ac:dyDescent="0.25">
      <c r="A538" s="37">
        <v>1</v>
      </c>
      <c r="B538" s="36" t="s">
        <v>11</v>
      </c>
      <c r="C538" s="259">
        <v>18.5</v>
      </c>
      <c r="D538" s="30" t="str">
        <f>IF(C538&gt;=18,"A1",IF(C538&gt;=16,"A2",IF(C538&gt;=14,"B1",IF(C538&gt;=12,"B2",IF(C538&gt;=10,"C1",IF(C538&gt;=8,"C2",IF(C538&gt;=6.5,"D","E")))))))</f>
        <v>A1</v>
      </c>
      <c r="E538" s="456"/>
      <c r="F538" s="457"/>
    </row>
    <row r="539" spans="1:6" ht="15.75" x14ac:dyDescent="0.25">
      <c r="A539" s="37">
        <v>2</v>
      </c>
      <c r="B539" s="36" t="s">
        <v>12</v>
      </c>
      <c r="C539" s="258">
        <v>19.5</v>
      </c>
      <c r="D539" s="30" t="str">
        <f t="shared" ref="D539:D543" si="42">IF(C539&gt;=18,"A1",IF(C539&gt;=16,"A2",IF(C539&gt;=14,"B1",IF(C539&gt;=12,"B2",IF(C539&gt;=10,"C1",IF(C539&gt;=8,"C2",IF(C539&gt;=6.5,"D","E")))))))</f>
        <v>A1</v>
      </c>
      <c r="E539" s="444"/>
      <c r="F539" s="445"/>
    </row>
    <row r="540" spans="1:6" ht="15.75" x14ac:dyDescent="0.25">
      <c r="A540" s="37">
        <v>3</v>
      </c>
      <c r="B540" s="36" t="s">
        <v>13</v>
      </c>
      <c r="C540" s="259">
        <v>20</v>
      </c>
      <c r="D540" s="30" t="str">
        <f t="shared" si="42"/>
        <v>A1</v>
      </c>
      <c r="E540" s="444"/>
      <c r="F540" s="445"/>
    </row>
    <row r="541" spans="1:6" ht="15.75" x14ac:dyDescent="0.25">
      <c r="A541" s="37">
        <v>4</v>
      </c>
      <c r="B541" s="36" t="s">
        <v>23</v>
      </c>
      <c r="C541" s="259">
        <v>19.25</v>
      </c>
      <c r="D541" s="30" t="str">
        <f t="shared" si="42"/>
        <v>A1</v>
      </c>
      <c r="E541" s="444"/>
      <c r="F541" s="445"/>
    </row>
    <row r="542" spans="1:6" ht="15.75" x14ac:dyDescent="0.25">
      <c r="A542" s="37">
        <v>5</v>
      </c>
      <c r="B542" s="36" t="s">
        <v>39</v>
      </c>
      <c r="C542" s="259">
        <v>20</v>
      </c>
      <c r="D542" s="30" t="str">
        <f t="shared" si="42"/>
        <v>A1</v>
      </c>
      <c r="E542" s="448"/>
      <c r="F542" s="449"/>
    </row>
    <row r="543" spans="1:6" ht="15.75" x14ac:dyDescent="0.25">
      <c r="A543" s="37">
        <v>6</v>
      </c>
      <c r="B543" s="36" t="s">
        <v>40</v>
      </c>
      <c r="C543" s="259">
        <v>19</v>
      </c>
      <c r="D543" s="30" t="str">
        <f t="shared" si="42"/>
        <v>A1</v>
      </c>
      <c r="E543" s="448"/>
      <c r="F543" s="449"/>
    </row>
    <row r="544" spans="1:6" ht="15.75" x14ac:dyDescent="0.25">
      <c r="A544" s="28"/>
      <c r="B544" s="28"/>
      <c r="C544" s="37"/>
      <c r="D544" s="28"/>
      <c r="E544" s="448"/>
      <c r="F544" s="449"/>
    </row>
    <row r="545" spans="1:6" ht="15.75" x14ac:dyDescent="0.25">
      <c r="A545" s="28"/>
      <c r="B545" s="37" t="s">
        <v>10</v>
      </c>
      <c r="C545" s="264">
        <f>SUM(C538:C542)</f>
        <v>97.25</v>
      </c>
      <c r="D545" s="130"/>
      <c r="E545" s="448"/>
      <c r="F545" s="449"/>
    </row>
    <row r="546" spans="1:6" ht="15.75" x14ac:dyDescent="0.25">
      <c r="A546" s="28"/>
      <c r="B546" s="31" t="s">
        <v>52</v>
      </c>
      <c r="C546" s="265">
        <f>(C545/100*100)</f>
        <v>97.25</v>
      </c>
      <c r="D546" s="130" t="str">
        <f t="shared" ref="D546" si="43">IF(C546&gt;=91,"A1",IF(C546&gt;=81,"A2",IF(C546&gt;=71,"B1",IF(C546&gt;=61,"B2",IF(C546&gt;=51,"C1",IF(C546&gt;=41,"C2",IF(C546&gt;=33,"D","E")))))))</f>
        <v>A1</v>
      </c>
      <c r="E546" s="448"/>
      <c r="F546" s="449"/>
    </row>
    <row r="547" spans="1:6" ht="14.45" customHeight="1" x14ac:dyDescent="0.25">
      <c r="A547" s="440" t="s">
        <v>516</v>
      </c>
      <c r="B547" s="441" t="s">
        <v>407</v>
      </c>
      <c r="C547" s="441"/>
      <c r="D547" s="450" t="s">
        <v>51</v>
      </c>
      <c r="E547" s="451"/>
      <c r="F547" s="452"/>
    </row>
    <row r="548" spans="1:6" ht="17.45" customHeight="1" x14ac:dyDescent="0.25">
      <c r="A548" s="441"/>
      <c r="B548" s="441"/>
      <c r="C548" s="441"/>
      <c r="D548" s="453"/>
      <c r="E548" s="454"/>
      <c r="F548" s="455"/>
    </row>
    <row r="551" spans="1:6" ht="15.75" x14ac:dyDescent="0.25">
      <c r="A551" s="28"/>
      <c r="B551" s="442" t="s">
        <v>0</v>
      </c>
      <c r="C551" s="442"/>
      <c r="D551" s="442"/>
      <c r="E551" s="442"/>
      <c r="F551" s="442"/>
    </row>
    <row r="552" spans="1:6" ht="15.75" x14ac:dyDescent="0.25">
      <c r="A552" s="28"/>
      <c r="B552" s="442" t="s">
        <v>1</v>
      </c>
      <c r="C552" s="442"/>
      <c r="D552" s="442"/>
      <c r="E552" s="442"/>
      <c r="F552" s="442"/>
    </row>
    <row r="553" spans="1:6" ht="15.75" x14ac:dyDescent="0.25">
      <c r="A553" s="28"/>
      <c r="B553" s="442" t="s">
        <v>2</v>
      </c>
      <c r="C553" s="442"/>
      <c r="D553" s="442"/>
      <c r="E553" s="442"/>
      <c r="F553" s="442"/>
    </row>
    <row r="554" spans="1:6" ht="15.75" x14ac:dyDescent="0.25">
      <c r="A554" s="28"/>
      <c r="B554" s="443" t="s">
        <v>408</v>
      </c>
      <c r="C554" s="443"/>
      <c r="D554" s="443"/>
      <c r="E554" s="443"/>
      <c r="F554" s="443"/>
    </row>
    <row r="555" spans="1:6" ht="15.75" x14ac:dyDescent="0.25">
      <c r="A555" s="28"/>
      <c r="B555" s="442" t="s">
        <v>517</v>
      </c>
      <c r="C555" s="442"/>
      <c r="D555" s="442"/>
      <c r="E555" s="442"/>
      <c r="F555" s="442"/>
    </row>
    <row r="556" spans="1:6" ht="15.75" x14ac:dyDescent="0.25">
      <c r="A556" s="442" t="s">
        <v>61</v>
      </c>
      <c r="B556" s="442"/>
      <c r="C556" s="442"/>
      <c r="D556" s="442"/>
      <c r="E556" s="442"/>
      <c r="F556" s="442"/>
    </row>
    <row r="557" spans="1:6" ht="15.75" x14ac:dyDescent="0.25">
      <c r="A557" s="28" t="s">
        <v>3</v>
      </c>
      <c r="B557" s="446" t="s">
        <v>399</v>
      </c>
      <c r="C557" s="447"/>
      <c r="D557" s="29"/>
      <c r="E557" s="442"/>
      <c r="F557" s="442"/>
    </row>
    <row r="558" spans="1:6" ht="15.75" x14ac:dyDescent="0.25">
      <c r="A558" s="28" t="s">
        <v>4</v>
      </c>
      <c r="B558" s="446" t="s">
        <v>436</v>
      </c>
      <c r="C558" s="447"/>
      <c r="D558" s="28" t="s">
        <v>400</v>
      </c>
      <c r="E558" s="443">
        <v>23</v>
      </c>
      <c r="F558" s="443"/>
    </row>
    <row r="559" spans="1:6" ht="15.75" x14ac:dyDescent="0.25">
      <c r="A559" s="28" t="s">
        <v>401</v>
      </c>
      <c r="B559" s="41" t="s">
        <v>330</v>
      </c>
      <c r="C559" s="42"/>
      <c r="D559" s="28"/>
      <c r="E559" s="37"/>
      <c r="F559" s="37"/>
    </row>
    <row r="560" spans="1:6" ht="15.75" x14ac:dyDescent="0.25">
      <c r="A560" s="28" t="s">
        <v>18</v>
      </c>
      <c r="B560" s="41" t="s">
        <v>333</v>
      </c>
      <c r="C560" s="42"/>
      <c r="D560" s="28" t="s">
        <v>402</v>
      </c>
      <c r="E560" s="36" t="s">
        <v>332</v>
      </c>
      <c r="F560" s="37"/>
    </row>
    <row r="561" spans="1:6" ht="15.75" x14ac:dyDescent="0.25">
      <c r="A561" s="28"/>
      <c r="B561" s="41"/>
      <c r="C561" s="42"/>
      <c r="D561" s="28"/>
      <c r="E561" s="37"/>
      <c r="F561" s="37"/>
    </row>
    <row r="562" spans="1:6" ht="15.75" x14ac:dyDescent="0.25">
      <c r="A562" s="37" t="s">
        <v>8</v>
      </c>
      <c r="B562" s="37" t="s">
        <v>9</v>
      </c>
      <c r="C562" s="37" t="s">
        <v>50</v>
      </c>
      <c r="D562" s="37" t="s">
        <v>20</v>
      </c>
      <c r="E562" s="442" t="s">
        <v>409</v>
      </c>
      <c r="F562" s="442"/>
    </row>
    <row r="563" spans="1:6" ht="15.75" x14ac:dyDescent="0.25">
      <c r="A563" s="37">
        <v>1</v>
      </c>
      <c r="B563" s="36" t="s">
        <v>11</v>
      </c>
      <c r="C563" s="259">
        <v>9.5</v>
      </c>
      <c r="D563" s="30" t="str">
        <f>IF(C563&gt;=18,"A1",IF(C563&gt;=16,"A2",IF(C563&gt;=14,"B1",IF(C563&gt;=12,"B2",IF(C563&gt;=10,"C1",IF(C563&gt;=8,"C2",IF(C563&gt;=6.5,"D","E")))))))</f>
        <v>C2</v>
      </c>
      <c r="E563" s="456"/>
      <c r="F563" s="457"/>
    </row>
    <row r="564" spans="1:6" ht="15.75" x14ac:dyDescent="0.25">
      <c r="A564" s="37">
        <v>2</v>
      </c>
      <c r="B564" s="36" t="s">
        <v>12</v>
      </c>
      <c r="C564" s="258">
        <v>11</v>
      </c>
      <c r="D564" s="30" t="str">
        <f t="shared" ref="D564:D568" si="44">IF(C564&gt;=18,"A1",IF(C564&gt;=16,"A2",IF(C564&gt;=14,"B1",IF(C564&gt;=12,"B2",IF(C564&gt;=10,"C1",IF(C564&gt;=8,"C2",IF(C564&gt;=6.5,"D","E")))))))</f>
        <v>C1</v>
      </c>
      <c r="E564" s="444"/>
      <c r="F564" s="445"/>
    </row>
    <row r="565" spans="1:6" ht="15.75" x14ac:dyDescent="0.25">
      <c r="A565" s="37">
        <v>3</v>
      </c>
      <c r="B565" s="36" t="s">
        <v>13</v>
      </c>
      <c r="C565" s="259">
        <v>7</v>
      </c>
      <c r="D565" s="30" t="str">
        <f t="shared" si="44"/>
        <v>D</v>
      </c>
      <c r="E565" s="444"/>
      <c r="F565" s="445"/>
    </row>
    <row r="566" spans="1:6" ht="15.75" x14ac:dyDescent="0.25">
      <c r="A566" s="37">
        <v>4</v>
      </c>
      <c r="B566" s="36" t="s">
        <v>23</v>
      </c>
      <c r="C566" s="259">
        <v>8</v>
      </c>
      <c r="D566" s="30" t="str">
        <f t="shared" si="44"/>
        <v>C2</v>
      </c>
      <c r="E566" s="448"/>
      <c r="F566" s="449"/>
    </row>
    <row r="567" spans="1:6" ht="15.75" x14ac:dyDescent="0.25">
      <c r="A567" s="37">
        <v>5</v>
      </c>
      <c r="B567" s="36" t="s">
        <v>39</v>
      </c>
      <c r="C567" s="259">
        <v>16.5</v>
      </c>
      <c r="D567" s="30" t="str">
        <f t="shared" si="44"/>
        <v>A2</v>
      </c>
      <c r="E567" s="448"/>
      <c r="F567" s="449"/>
    </row>
    <row r="568" spans="1:6" ht="15.75" x14ac:dyDescent="0.25">
      <c r="A568" s="37">
        <v>6</v>
      </c>
      <c r="B568" s="36" t="s">
        <v>40</v>
      </c>
      <c r="C568" s="259">
        <v>3</v>
      </c>
      <c r="D568" s="30" t="str">
        <f t="shared" si="44"/>
        <v>E</v>
      </c>
      <c r="E568" s="448"/>
      <c r="F568" s="449"/>
    </row>
    <row r="569" spans="1:6" ht="15.75" x14ac:dyDescent="0.25">
      <c r="A569" s="28"/>
      <c r="B569" s="28"/>
      <c r="C569" s="37"/>
      <c r="D569" s="28"/>
      <c r="E569" s="448"/>
      <c r="F569" s="449"/>
    </row>
    <row r="570" spans="1:6" ht="15.75" x14ac:dyDescent="0.25">
      <c r="A570" s="28"/>
      <c r="B570" s="37" t="s">
        <v>10</v>
      </c>
      <c r="C570" s="263">
        <f>SUM(C563:C567)</f>
        <v>52</v>
      </c>
      <c r="D570" s="130"/>
      <c r="E570" s="448"/>
      <c r="F570" s="449"/>
    </row>
    <row r="571" spans="1:6" ht="15.75" x14ac:dyDescent="0.25">
      <c r="A571" s="28"/>
      <c r="B571" s="31" t="s">
        <v>52</v>
      </c>
      <c r="C571" s="262">
        <f>(C570/100*100)</f>
        <v>52</v>
      </c>
      <c r="D571" s="130" t="str">
        <f t="shared" ref="D571" si="45">IF(C571&gt;=91,"A1",IF(C571&gt;=81,"A2",IF(C571&gt;=71,"B1",IF(C571&gt;=61,"B2",IF(C571&gt;=51,"C1",IF(C571&gt;=41,"C2",IF(C571&gt;=33,"D","E")))))))</f>
        <v>C1</v>
      </c>
      <c r="E571" s="448"/>
      <c r="F571" s="449"/>
    </row>
    <row r="572" spans="1:6" ht="14.45" customHeight="1" x14ac:dyDescent="0.25">
      <c r="A572" s="440" t="s">
        <v>516</v>
      </c>
      <c r="B572" s="441" t="s">
        <v>407</v>
      </c>
      <c r="C572" s="441"/>
      <c r="D572" s="450" t="s">
        <v>51</v>
      </c>
      <c r="E572" s="451"/>
      <c r="F572" s="452"/>
    </row>
    <row r="573" spans="1:6" ht="16.899999999999999" customHeight="1" x14ac:dyDescent="0.25">
      <c r="A573" s="441"/>
      <c r="B573" s="441"/>
      <c r="C573" s="441"/>
      <c r="D573" s="453"/>
      <c r="E573" s="454"/>
      <c r="F573" s="455"/>
    </row>
    <row r="576" spans="1:6" ht="15.75" x14ac:dyDescent="0.25">
      <c r="A576" s="28"/>
      <c r="B576" s="442" t="s">
        <v>0</v>
      </c>
      <c r="C576" s="442"/>
      <c r="D576" s="442"/>
      <c r="E576" s="442"/>
      <c r="F576" s="442"/>
    </row>
    <row r="577" spans="1:6" ht="15.75" x14ac:dyDescent="0.25">
      <c r="A577" s="28"/>
      <c r="B577" s="442" t="s">
        <v>1</v>
      </c>
      <c r="C577" s="442"/>
      <c r="D577" s="442"/>
      <c r="E577" s="442"/>
      <c r="F577" s="442"/>
    </row>
    <row r="578" spans="1:6" ht="15.75" x14ac:dyDescent="0.25">
      <c r="A578" s="28"/>
      <c r="B578" s="442" t="s">
        <v>2</v>
      </c>
      <c r="C578" s="442"/>
      <c r="D578" s="442"/>
      <c r="E578" s="442"/>
      <c r="F578" s="442"/>
    </row>
    <row r="579" spans="1:6" ht="15.75" x14ac:dyDescent="0.25">
      <c r="A579" s="28"/>
      <c r="B579" s="443" t="s">
        <v>408</v>
      </c>
      <c r="C579" s="443"/>
      <c r="D579" s="443"/>
      <c r="E579" s="443"/>
      <c r="F579" s="443"/>
    </row>
    <row r="580" spans="1:6" ht="15.75" x14ac:dyDescent="0.25">
      <c r="A580" s="28"/>
      <c r="B580" s="442" t="s">
        <v>517</v>
      </c>
      <c r="C580" s="442"/>
      <c r="D580" s="442"/>
      <c r="E580" s="442"/>
      <c r="F580" s="442"/>
    </row>
    <row r="581" spans="1:6" ht="15.75" x14ac:dyDescent="0.25">
      <c r="A581" s="442" t="s">
        <v>61</v>
      </c>
      <c r="B581" s="442"/>
      <c r="C581" s="442"/>
      <c r="D581" s="442"/>
      <c r="E581" s="442"/>
      <c r="F581" s="442"/>
    </row>
    <row r="582" spans="1:6" ht="15.75" x14ac:dyDescent="0.25">
      <c r="A582" s="28" t="s">
        <v>3</v>
      </c>
      <c r="B582" s="446" t="s">
        <v>399</v>
      </c>
      <c r="C582" s="447"/>
      <c r="D582" s="29"/>
      <c r="E582" s="442"/>
      <c r="F582" s="442"/>
    </row>
    <row r="583" spans="1:6" ht="15.75" x14ac:dyDescent="0.25">
      <c r="A583" s="28" t="s">
        <v>4</v>
      </c>
      <c r="B583" s="446" t="s">
        <v>338</v>
      </c>
      <c r="C583" s="447"/>
      <c r="D583" s="28" t="s">
        <v>400</v>
      </c>
      <c r="E583" s="443">
        <v>24</v>
      </c>
      <c r="F583" s="443"/>
    </row>
    <row r="584" spans="1:6" ht="15.75" x14ac:dyDescent="0.25">
      <c r="A584" s="28" t="s">
        <v>401</v>
      </c>
      <c r="B584" s="41" t="s">
        <v>339</v>
      </c>
      <c r="C584" s="42"/>
      <c r="D584" s="28"/>
      <c r="E584" s="37"/>
      <c r="F584" s="37"/>
    </row>
    <row r="585" spans="1:6" ht="15.75" x14ac:dyDescent="0.25">
      <c r="A585" s="28" t="s">
        <v>18</v>
      </c>
      <c r="B585" s="41" t="s">
        <v>342</v>
      </c>
      <c r="C585" s="42"/>
      <c r="D585" s="28" t="s">
        <v>402</v>
      </c>
      <c r="E585" s="36" t="s">
        <v>341</v>
      </c>
      <c r="F585" s="37"/>
    </row>
    <row r="586" spans="1:6" ht="15.75" x14ac:dyDescent="0.25">
      <c r="A586" s="28"/>
      <c r="B586" s="41"/>
      <c r="C586" s="42"/>
      <c r="D586" s="28"/>
      <c r="E586" s="37"/>
      <c r="F586" s="37"/>
    </row>
    <row r="587" spans="1:6" ht="15.75" x14ac:dyDescent="0.25">
      <c r="A587" s="37" t="s">
        <v>8</v>
      </c>
      <c r="B587" s="37" t="s">
        <v>9</v>
      </c>
      <c r="C587" s="37" t="s">
        <v>50</v>
      </c>
      <c r="D587" s="37" t="s">
        <v>20</v>
      </c>
      <c r="E587" s="442" t="s">
        <v>409</v>
      </c>
      <c r="F587" s="442"/>
    </row>
    <row r="588" spans="1:6" ht="15.75" x14ac:dyDescent="0.25">
      <c r="A588" s="37">
        <v>1</v>
      </c>
      <c r="B588" s="36" t="s">
        <v>11</v>
      </c>
      <c r="C588" s="25">
        <v>8.5</v>
      </c>
      <c r="D588" s="30" t="str">
        <f>IF(C588&gt;=18,"A1",IF(C588&gt;=16,"A2",IF(C588&gt;=14,"B1",IF(C588&gt;=12,"B2",IF(C588&gt;=10,"C1",IF(C588&gt;=8,"C2",IF(C588&gt;=6.5,"D","E")))))))</f>
        <v>C2</v>
      </c>
      <c r="E588" s="456"/>
      <c r="F588" s="457"/>
    </row>
    <row r="589" spans="1:6" ht="15.75" x14ac:dyDescent="0.25">
      <c r="A589" s="37">
        <v>2</v>
      </c>
      <c r="B589" s="36" t="s">
        <v>12</v>
      </c>
      <c r="C589" s="258">
        <v>15</v>
      </c>
      <c r="D589" s="30" t="str">
        <f t="shared" ref="D589:D593" si="46">IF(C589&gt;=18,"A1",IF(C589&gt;=16,"A2",IF(C589&gt;=14,"B1",IF(C589&gt;=12,"B2",IF(C589&gt;=10,"C1",IF(C589&gt;=8,"C2",IF(C589&gt;=6.5,"D","E")))))))</f>
        <v>B1</v>
      </c>
      <c r="E589" s="444"/>
      <c r="F589" s="445"/>
    </row>
    <row r="590" spans="1:6" ht="15.75" x14ac:dyDescent="0.25">
      <c r="A590" s="37">
        <v>3</v>
      </c>
      <c r="B590" s="36" t="s">
        <v>13</v>
      </c>
      <c r="C590" s="25">
        <v>7</v>
      </c>
      <c r="D590" s="30" t="str">
        <f t="shared" si="46"/>
        <v>D</v>
      </c>
      <c r="E590" s="444"/>
      <c r="F590" s="445"/>
    </row>
    <row r="591" spans="1:6" ht="15.75" x14ac:dyDescent="0.25">
      <c r="A591" s="37">
        <v>4</v>
      </c>
      <c r="B591" s="36" t="s">
        <v>23</v>
      </c>
      <c r="C591" s="25">
        <v>7</v>
      </c>
      <c r="D591" s="30" t="str">
        <f t="shared" si="46"/>
        <v>D</v>
      </c>
      <c r="E591" s="448"/>
      <c r="F591" s="449"/>
    </row>
    <row r="592" spans="1:6" ht="15.75" x14ac:dyDescent="0.25">
      <c r="A592" s="37">
        <v>5</v>
      </c>
      <c r="B592" s="36" t="s">
        <v>39</v>
      </c>
      <c r="C592" s="25">
        <v>14</v>
      </c>
      <c r="D592" s="30" t="str">
        <f t="shared" si="46"/>
        <v>B1</v>
      </c>
      <c r="E592" s="448"/>
      <c r="F592" s="449"/>
    </row>
    <row r="593" spans="1:6" ht="15.75" x14ac:dyDescent="0.25">
      <c r="A593" s="37">
        <v>6</v>
      </c>
      <c r="B593" s="36" t="s">
        <v>40</v>
      </c>
      <c r="C593" s="25">
        <v>8.5</v>
      </c>
      <c r="D593" s="30" t="str">
        <f t="shared" si="46"/>
        <v>C2</v>
      </c>
      <c r="E593" s="448"/>
      <c r="F593" s="449"/>
    </row>
    <row r="594" spans="1:6" ht="15.75" x14ac:dyDescent="0.25">
      <c r="A594" s="28"/>
      <c r="B594" s="28"/>
      <c r="C594" s="37"/>
      <c r="D594" s="28"/>
      <c r="E594" s="448"/>
      <c r="F594" s="449"/>
    </row>
    <row r="595" spans="1:6" ht="15.75" x14ac:dyDescent="0.25">
      <c r="A595" s="28"/>
      <c r="B595" s="37" t="s">
        <v>10</v>
      </c>
      <c r="C595" s="263">
        <f>SUM(C588:C592)</f>
        <v>51.5</v>
      </c>
      <c r="D595" s="130"/>
      <c r="E595" s="448"/>
      <c r="F595" s="449"/>
    </row>
    <row r="596" spans="1:6" ht="15.75" x14ac:dyDescent="0.25">
      <c r="A596" s="28"/>
      <c r="B596" s="31" t="s">
        <v>52</v>
      </c>
      <c r="C596" s="262">
        <f>(C595/100*100)</f>
        <v>51.5</v>
      </c>
      <c r="D596" s="130" t="str">
        <f t="shared" ref="D596" si="47">IF(C596&gt;=91,"A1",IF(C596&gt;=81,"A2",IF(C596&gt;=71,"B1",IF(C596&gt;=61,"B2",IF(C596&gt;=51,"C1",IF(C596&gt;=41,"C2",IF(C596&gt;=33,"D","E")))))))</f>
        <v>C1</v>
      </c>
      <c r="E596" s="448"/>
      <c r="F596" s="449"/>
    </row>
    <row r="597" spans="1:6" ht="14.45" customHeight="1" x14ac:dyDescent="0.25">
      <c r="A597" s="440" t="s">
        <v>516</v>
      </c>
      <c r="B597" s="441" t="s">
        <v>407</v>
      </c>
      <c r="C597" s="441"/>
      <c r="D597" s="450" t="s">
        <v>51</v>
      </c>
      <c r="E597" s="451"/>
      <c r="F597" s="452"/>
    </row>
    <row r="598" spans="1:6" ht="17.45" customHeight="1" x14ac:dyDescent="0.25">
      <c r="A598" s="441"/>
      <c r="B598" s="441"/>
      <c r="C598" s="441"/>
      <c r="D598" s="453"/>
      <c r="E598" s="454"/>
      <c r="F598" s="455"/>
    </row>
    <row r="601" spans="1:6" ht="15.75" x14ac:dyDescent="0.25">
      <c r="A601" s="28"/>
      <c r="B601" s="442" t="s">
        <v>0</v>
      </c>
      <c r="C601" s="442"/>
      <c r="D601" s="442"/>
      <c r="E601" s="442"/>
      <c r="F601" s="442"/>
    </row>
    <row r="602" spans="1:6" ht="15.75" x14ac:dyDescent="0.25">
      <c r="A602" s="28"/>
      <c r="B602" s="442" t="s">
        <v>1</v>
      </c>
      <c r="C602" s="442"/>
      <c r="D602" s="442"/>
      <c r="E602" s="442"/>
      <c r="F602" s="442"/>
    </row>
    <row r="603" spans="1:6" ht="15.75" x14ac:dyDescent="0.25">
      <c r="A603" s="28"/>
      <c r="B603" s="442" t="s">
        <v>2</v>
      </c>
      <c r="C603" s="442"/>
      <c r="D603" s="442"/>
      <c r="E603" s="442"/>
      <c r="F603" s="442"/>
    </row>
    <row r="604" spans="1:6" ht="15.75" x14ac:dyDescent="0.25">
      <c r="A604" s="28"/>
      <c r="B604" s="443" t="s">
        <v>398</v>
      </c>
      <c r="C604" s="443"/>
      <c r="D604" s="443"/>
      <c r="E604" s="443"/>
      <c r="F604" s="443"/>
    </row>
    <row r="605" spans="1:6" ht="15.75" x14ac:dyDescent="0.25">
      <c r="A605" s="28"/>
      <c r="B605" s="442" t="s">
        <v>517</v>
      </c>
      <c r="C605" s="442"/>
      <c r="D605" s="442"/>
      <c r="E605" s="442"/>
      <c r="F605" s="442"/>
    </row>
    <row r="606" spans="1:6" ht="15.75" x14ac:dyDescent="0.25">
      <c r="A606" s="442" t="s">
        <v>61</v>
      </c>
      <c r="B606" s="442"/>
      <c r="C606" s="442"/>
      <c r="D606" s="442"/>
      <c r="E606" s="442"/>
      <c r="F606" s="442"/>
    </row>
    <row r="607" spans="1:6" ht="15.75" x14ac:dyDescent="0.25">
      <c r="A607" s="28" t="s">
        <v>3</v>
      </c>
      <c r="B607" s="446" t="s">
        <v>399</v>
      </c>
      <c r="C607" s="447"/>
      <c r="D607" s="29"/>
      <c r="E607" s="442"/>
      <c r="F607" s="442"/>
    </row>
    <row r="608" spans="1:6" ht="15.75" x14ac:dyDescent="0.25">
      <c r="A608" s="28" t="s">
        <v>4</v>
      </c>
      <c r="B608" s="446" t="s">
        <v>355</v>
      </c>
      <c r="C608" s="447"/>
      <c r="D608" s="28" t="s">
        <v>400</v>
      </c>
      <c r="E608" s="443">
        <v>25</v>
      </c>
      <c r="F608" s="443"/>
    </row>
    <row r="609" spans="1:6" ht="15.75" x14ac:dyDescent="0.25">
      <c r="A609" s="28" t="s">
        <v>401</v>
      </c>
      <c r="B609" s="41" t="s">
        <v>356</v>
      </c>
      <c r="C609" s="42"/>
      <c r="D609" s="28"/>
      <c r="E609" s="37"/>
      <c r="F609" s="37"/>
    </row>
    <row r="610" spans="1:6" ht="15.75" x14ac:dyDescent="0.25">
      <c r="A610" s="28" t="s">
        <v>18</v>
      </c>
      <c r="B610" s="41" t="s">
        <v>358</v>
      </c>
      <c r="C610" s="42"/>
      <c r="D610" s="28" t="s">
        <v>402</v>
      </c>
      <c r="E610" s="36" t="s">
        <v>357</v>
      </c>
      <c r="F610" s="37"/>
    </row>
    <row r="611" spans="1:6" ht="15.75" x14ac:dyDescent="0.25">
      <c r="A611" s="28"/>
      <c r="B611" s="41"/>
      <c r="C611" s="42"/>
      <c r="D611" s="28"/>
      <c r="E611" s="37"/>
      <c r="F611" s="37"/>
    </row>
    <row r="612" spans="1:6" ht="15.75" x14ac:dyDescent="0.25">
      <c r="A612" s="37" t="s">
        <v>8</v>
      </c>
      <c r="B612" s="37" t="s">
        <v>9</v>
      </c>
      <c r="C612" s="37" t="s">
        <v>50</v>
      </c>
      <c r="D612" s="37" t="s">
        <v>20</v>
      </c>
      <c r="E612" s="442" t="s">
        <v>409</v>
      </c>
      <c r="F612" s="442"/>
    </row>
    <row r="613" spans="1:6" ht="15.75" x14ac:dyDescent="0.25">
      <c r="A613" s="37">
        <v>1</v>
      </c>
      <c r="B613" s="36" t="s">
        <v>11</v>
      </c>
      <c r="C613" s="25">
        <v>9</v>
      </c>
      <c r="D613" s="30" t="str">
        <f>IF(C613&gt;=18,"A1",IF(C613&gt;=16,"A2",IF(C613&gt;=14,"B1",IF(C613&gt;=12,"B2",IF(C613&gt;=10,"C1",IF(C613&gt;=8,"C2",IF(C613&gt;=6.5,"D","E")))))))</f>
        <v>C2</v>
      </c>
      <c r="E613" s="456"/>
      <c r="F613" s="457"/>
    </row>
    <row r="614" spans="1:6" ht="15.75" x14ac:dyDescent="0.25">
      <c r="A614" s="37">
        <v>2</v>
      </c>
      <c r="B614" s="36" t="s">
        <v>12</v>
      </c>
      <c r="C614" s="258">
        <v>9.5</v>
      </c>
      <c r="D614" s="30" t="str">
        <f t="shared" ref="D614:D618" si="48">IF(C614&gt;=18,"A1",IF(C614&gt;=16,"A2",IF(C614&gt;=14,"B1",IF(C614&gt;=12,"B2",IF(C614&gt;=10,"C1",IF(C614&gt;=8,"C2",IF(C614&gt;=6.5,"D","E")))))))</f>
        <v>C2</v>
      </c>
      <c r="E614" s="444"/>
      <c r="F614" s="445"/>
    </row>
    <row r="615" spans="1:6" ht="15.75" x14ac:dyDescent="0.25">
      <c r="A615" s="37">
        <v>3</v>
      </c>
      <c r="B615" s="36" t="s">
        <v>13</v>
      </c>
      <c r="C615" s="261">
        <v>4</v>
      </c>
      <c r="D615" s="30" t="str">
        <f t="shared" si="48"/>
        <v>E</v>
      </c>
      <c r="E615" s="444"/>
      <c r="F615" s="445"/>
    </row>
    <row r="616" spans="1:6" ht="15.75" x14ac:dyDescent="0.25">
      <c r="A616" s="37">
        <v>4</v>
      </c>
      <c r="B616" s="36" t="s">
        <v>23</v>
      </c>
      <c r="C616" s="25">
        <v>7</v>
      </c>
      <c r="D616" s="30" t="str">
        <f t="shared" si="48"/>
        <v>D</v>
      </c>
      <c r="E616" s="448"/>
      <c r="F616" s="449"/>
    </row>
    <row r="617" spans="1:6" ht="15.75" x14ac:dyDescent="0.25">
      <c r="A617" s="37">
        <v>5</v>
      </c>
      <c r="B617" s="36" t="s">
        <v>39</v>
      </c>
      <c r="C617" s="262">
        <v>9</v>
      </c>
      <c r="D617" s="30" t="str">
        <f t="shared" si="48"/>
        <v>C2</v>
      </c>
      <c r="E617" s="448"/>
      <c r="F617" s="449"/>
    </row>
    <row r="618" spans="1:6" ht="15.75" x14ac:dyDescent="0.25">
      <c r="A618" s="37">
        <v>6</v>
      </c>
      <c r="B618" s="36" t="s">
        <v>40</v>
      </c>
      <c r="C618" s="25">
        <v>6.5</v>
      </c>
      <c r="D618" s="30" t="str">
        <f t="shared" si="48"/>
        <v>D</v>
      </c>
      <c r="E618" s="448"/>
      <c r="F618" s="449"/>
    </row>
    <row r="619" spans="1:6" ht="15.75" x14ac:dyDescent="0.25">
      <c r="A619" s="28"/>
      <c r="B619" s="28"/>
      <c r="C619" s="37"/>
      <c r="D619" s="28"/>
      <c r="E619" s="448"/>
      <c r="F619" s="449"/>
    </row>
    <row r="620" spans="1:6" ht="15.75" x14ac:dyDescent="0.25">
      <c r="A620" s="28"/>
      <c r="B620" s="37" t="s">
        <v>10</v>
      </c>
      <c r="C620" s="263">
        <f>SUM(C613:C617)</f>
        <v>38.5</v>
      </c>
      <c r="D620" s="130"/>
      <c r="E620" s="448"/>
      <c r="F620" s="449"/>
    </row>
    <row r="621" spans="1:6" ht="15.75" x14ac:dyDescent="0.25">
      <c r="A621" s="28"/>
      <c r="B621" s="31" t="s">
        <v>52</v>
      </c>
      <c r="C621" s="262">
        <f>(C620/100*100)</f>
        <v>38.5</v>
      </c>
      <c r="D621" s="130" t="str">
        <f t="shared" ref="D621" si="49">IF(C621&gt;=91,"A1",IF(C621&gt;=81,"A2",IF(C621&gt;=71,"B1",IF(C621&gt;=61,"B2",IF(C621&gt;=51,"C1",IF(C621&gt;=41,"C2",IF(C621&gt;=33,"D","E")))))))</f>
        <v>D</v>
      </c>
      <c r="E621" s="448"/>
      <c r="F621" s="449"/>
    </row>
    <row r="622" spans="1:6" ht="14.45" customHeight="1" x14ac:dyDescent="0.25">
      <c r="A622" s="440" t="s">
        <v>516</v>
      </c>
      <c r="B622" s="441" t="s">
        <v>407</v>
      </c>
      <c r="C622" s="441"/>
      <c r="D622" s="450" t="s">
        <v>51</v>
      </c>
      <c r="E622" s="451"/>
      <c r="F622" s="452"/>
    </row>
    <row r="623" spans="1:6" ht="16.899999999999999" customHeight="1" x14ac:dyDescent="0.25">
      <c r="A623" s="441"/>
      <c r="B623" s="441"/>
      <c r="C623" s="441"/>
      <c r="D623" s="453"/>
      <c r="E623" s="454"/>
      <c r="F623" s="455"/>
    </row>
    <row r="626" spans="1:6" ht="15.75" x14ac:dyDescent="0.25">
      <c r="A626" s="28"/>
      <c r="B626" s="442" t="s">
        <v>0</v>
      </c>
      <c r="C626" s="442"/>
      <c r="D626" s="442"/>
      <c r="E626" s="442"/>
      <c r="F626" s="442"/>
    </row>
    <row r="627" spans="1:6" ht="15.75" x14ac:dyDescent="0.25">
      <c r="A627" s="28"/>
      <c r="B627" s="442" t="s">
        <v>1</v>
      </c>
      <c r="C627" s="442"/>
      <c r="D627" s="442"/>
      <c r="E627" s="442"/>
      <c r="F627" s="442"/>
    </row>
    <row r="628" spans="1:6" ht="15.75" x14ac:dyDescent="0.25">
      <c r="A628" s="28"/>
      <c r="B628" s="442" t="s">
        <v>2</v>
      </c>
      <c r="C628" s="442"/>
      <c r="D628" s="442"/>
      <c r="E628" s="442"/>
      <c r="F628" s="442"/>
    </row>
    <row r="629" spans="1:6" ht="15.75" x14ac:dyDescent="0.25">
      <c r="A629" s="28"/>
      <c r="B629" s="443" t="s">
        <v>398</v>
      </c>
      <c r="C629" s="443"/>
      <c r="D629" s="443"/>
      <c r="E629" s="443"/>
      <c r="F629" s="443"/>
    </row>
    <row r="630" spans="1:6" ht="15.75" x14ac:dyDescent="0.25">
      <c r="A630" s="28"/>
      <c r="B630" s="442" t="s">
        <v>517</v>
      </c>
      <c r="C630" s="442"/>
      <c r="D630" s="442"/>
      <c r="E630" s="442"/>
      <c r="F630" s="442"/>
    </row>
    <row r="631" spans="1:6" ht="15.75" x14ac:dyDescent="0.25">
      <c r="A631" s="442" t="s">
        <v>61</v>
      </c>
      <c r="B631" s="442"/>
      <c r="C631" s="442"/>
      <c r="D631" s="442"/>
      <c r="E631" s="442"/>
      <c r="F631" s="442"/>
    </row>
    <row r="632" spans="1:6" ht="15.75" x14ac:dyDescent="0.25">
      <c r="A632" s="28" t="s">
        <v>3</v>
      </c>
      <c r="B632" s="446" t="s">
        <v>399</v>
      </c>
      <c r="C632" s="447"/>
      <c r="D632" s="29"/>
      <c r="E632" s="442"/>
      <c r="F632" s="442"/>
    </row>
    <row r="633" spans="1:6" ht="15.75" x14ac:dyDescent="0.25">
      <c r="A633" s="28" t="s">
        <v>4</v>
      </c>
      <c r="B633" s="446" t="s">
        <v>365</v>
      </c>
      <c r="C633" s="447"/>
      <c r="D633" s="28" t="s">
        <v>400</v>
      </c>
      <c r="E633" s="443">
        <v>26</v>
      </c>
      <c r="F633" s="443"/>
    </row>
    <row r="634" spans="1:6" ht="15.75" x14ac:dyDescent="0.25">
      <c r="A634" s="28" t="s">
        <v>401</v>
      </c>
      <c r="B634" s="41" t="s">
        <v>366</v>
      </c>
      <c r="C634" s="42"/>
      <c r="D634" s="28"/>
      <c r="E634" s="37"/>
      <c r="F634" s="37"/>
    </row>
    <row r="635" spans="1:6" ht="15.75" x14ac:dyDescent="0.25">
      <c r="A635" s="28" t="s">
        <v>18</v>
      </c>
      <c r="B635" s="41" t="s">
        <v>369</v>
      </c>
      <c r="C635" s="42"/>
      <c r="D635" s="28" t="s">
        <v>402</v>
      </c>
      <c r="E635" s="36" t="s">
        <v>368</v>
      </c>
      <c r="F635" s="37"/>
    </row>
    <row r="636" spans="1:6" ht="15.75" x14ac:dyDescent="0.25">
      <c r="A636" s="28"/>
      <c r="B636" s="41"/>
      <c r="C636" s="42"/>
      <c r="D636" s="28"/>
      <c r="E636" s="37"/>
      <c r="F636" s="37"/>
    </row>
    <row r="637" spans="1:6" ht="15.75" x14ac:dyDescent="0.25">
      <c r="A637" s="37" t="s">
        <v>8</v>
      </c>
      <c r="B637" s="37" t="s">
        <v>9</v>
      </c>
      <c r="C637" s="37" t="s">
        <v>50</v>
      </c>
      <c r="D637" s="37" t="s">
        <v>20</v>
      </c>
      <c r="E637" s="442" t="s">
        <v>409</v>
      </c>
      <c r="F637" s="442"/>
    </row>
    <row r="638" spans="1:6" ht="15.75" x14ac:dyDescent="0.25">
      <c r="A638" s="37">
        <v>1</v>
      </c>
      <c r="B638" s="36" t="s">
        <v>11</v>
      </c>
      <c r="C638" s="261">
        <v>4</v>
      </c>
      <c r="D638" s="30" t="str">
        <f>IF(C638&gt;=18,"A1",IF(C638&gt;=16,"A2",IF(C638&gt;=14,"B1",IF(C638&gt;=12,"B2",IF(C638&gt;=10,"C1",IF(C638&gt;=8,"C2",IF(C638&gt;=6.5,"D","E")))))))</f>
        <v>E</v>
      </c>
      <c r="E638" s="442"/>
      <c r="F638" s="442"/>
    </row>
    <row r="639" spans="1:6" ht="15.75" x14ac:dyDescent="0.25">
      <c r="A639" s="37">
        <v>2</v>
      </c>
      <c r="B639" s="36" t="s">
        <v>12</v>
      </c>
      <c r="C639" s="258">
        <v>10.5</v>
      </c>
      <c r="D639" s="30" t="str">
        <f t="shared" ref="D639:D643" si="50">IF(C639&gt;=18,"A1",IF(C639&gt;=16,"A2",IF(C639&gt;=14,"B1",IF(C639&gt;=12,"B2",IF(C639&gt;=10,"C1",IF(C639&gt;=8,"C2",IF(C639&gt;=6.5,"D","E")))))))</f>
        <v>C1</v>
      </c>
      <c r="E639" s="440"/>
      <c r="F639" s="440"/>
    </row>
    <row r="640" spans="1:6" ht="15.75" x14ac:dyDescent="0.25">
      <c r="A640" s="37">
        <v>3</v>
      </c>
      <c r="B640" s="36" t="s">
        <v>13</v>
      </c>
      <c r="C640" s="25">
        <v>7</v>
      </c>
      <c r="D640" s="30" t="str">
        <f t="shared" si="50"/>
        <v>D</v>
      </c>
      <c r="E640" s="440"/>
      <c r="F640" s="440"/>
    </row>
    <row r="641" spans="1:6" ht="15.75" x14ac:dyDescent="0.25">
      <c r="A641" s="37">
        <v>4</v>
      </c>
      <c r="B641" s="36" t="s">
        <v>23</v>
      </c>
      <c r="C641" s="261">
        <v>5.5</v>
      </c>
      <c r="D641" s="30" t="str">
        <f t="shared" si="50"/>
        <v>E</v>
      </c>
      <c r="E641" s="439"/>
      <c r="F641" s="439"/>
    </row>
    <row r="642" spans="1:6" ht="15.75" x14ac:dyDescent="0.25">
      <c r="A642" s="37">
        <v>5</v>
      </c>
      <c r="B642" s="36" t="s">
        <v>39</v>
      </c>
      <c r="C642" s="25">
        <v>8.5</v>
      </c>
      <c r="D642" s="30" t="str">
        <f t="shared" si="50"/>
        <v>C2</v>
      </c>
      <c r="E642" s="439"/>
      <c r="F642" s="439"/>
    </row>
    <row r="643" spans="1:6" ht="15.75" x14ac:dyDescent="0.25">
      <c r="A643" s="37">
        <v>6</v>
      </c>
      <c r="B643" s="36" t="s">
        <v>40</v>
      </c>
      <c r="C643" s="25">
        <v>7</v>
      </c>
      <c r="D643" s="30" t="str">
        <f t="shared" si="50"/>
        <v>D</v>
      </c>
      <c r="E643" s="439"/>
      <c r="F643" s="439"/>
    </row>
    <row r="644" spans="1:6" ht="15.75" x14ac:dyDescent="0.25">
      <c r="A644" s="28"/>
      <c r="B644" s="28"/>
      <c r="C644" s="37"/>
      <c r="D644" s="28"/>
      <c r="E644" s="439"/>
      <c r="F644" s="439"/>
    </row>
    <row r="645" spans="1:6" ht="15.75" x14ac:dyDescent="0.25">
      <c r="A645" s="28"/>
      <c r="B645" s="37" t="s">
        <v>10</v>
      </c>
      <c r="C645" s="263">
        <f>SUM(C638:C642)</f>
        <v>35.5</v>
      </c>
      <c r="D645" s="130"/>
      <c r="E645" s="439"/>
      <c r="F645" s="439"/>
    </row>
    <row r="646" spans="1:6" ht="15.75" x14ac:dyDescent="0.25">
      <c r="A646" s="28"/>
      <c r="B646" s="31" t="s">
        <v>52</v>
      </c>
      <c r="C646" s="262">
        <f>(C645/100*100)</f>
        <v>35.5</v>
      </c>
      <c r="D646" s="130" t="str">
        <f t="shared" ref="D646" si="51">IF(C646&gt;=91,"A1",IF(C646&gt;=81,"A2",IF(C646&gt;=71,"B1",IF(C646&gt;=61,"B2",IF(C646&gt;=51,"C1",IF(C646&gt;=41,"C2",IF(C646&gt;=33,"D","E")))))))</f>
        <v>D</v>
      </c>
      <c r="E646" s="439"/>
      <c r="F646" s="439"/>
    </row>
    <row r="647" spans="1:6" ht="14.45" customHeight="1" x14ac:dyDescent="0.25">
      <c r="A647" s="440" t="s">
        <v>516</v>
      </c>
      <c r="B647" s="441" t="s">
        <v>407</v>
      </c>
      <c r="C647" s="441"/>
      <c r="D647" s="441" t="s">
        <v>51</v>
      </c>
      <c r="E647" s="441"/>
      <c r="F647" s="441"/>
    </row>
    <row r="648" spans="1:6" ht="16.899999999999999" customHeight="1" x14ac:dyDescent="0.25">
      <c r="A648" s="441"/>
      <c r="B648" s="441"/>
      <c r="C648" s="441"/>
      <c r="D648" s="441"/>
      <c r="E648" s="441"/>
      <c r="F648" s="441"/>
    </row>
    <row r="651" spans="1:6" ht="15.75" x14ac:dyDescent="0.25">
      <c r="A651" s="28"/>
      <c r="B651" s="442" t="s">
        <v>0</v>
      </c>
      <c r="C651" s="442"/>
      <c r="D651" s="442"/>
      <c r="E651" s="442"/>
      <c r="F651" s="442"/>
    </row>
    <row r="652" spans="1:6" ht="15.75" x14ac:dyDescent="0.25">
      <c r="A652" s="28"/>
      <c r="B652" s="442" t="s">
        <v>1</v>
      </c>
      <c r="C652" s="442"/>
      <c r="D652" s="442"/>
      <c r="E652" s="442"/>
      <c r="F652" s="442"/>
    </row>
    <row r="653" spans="1:6" ht="15.75" x14ac:dyDescent="0.25">
      <c r="A653" s="28"/>
      <c r="B653" s="442" t="s">
        <v>2</v>
      </c>
      <c r="C653" s="442"/>
      <c r="D653" s="442"/>
      <c r="E653" s="442"/>
      <c r="F653" s="442"/>
    </row>
    <row r="654" spans="1:6" ht="15.75" x14ac:dyDescent="0.25">
      <c r="A654" s="28"/>
      <c r="B654" s="443" t="s">
        <v>398</v>
      </c>
      <c r="C654" s="443"/>
      <c r="D654" s="443"/>
      <c r="E654" s="443"/>
      <c r="F654" s="443"/>
    </row>
    <row r="655" spans="1:6" ht="15.75" x14ac:dyDescent="0.25">
      <c r="A655" s="28"/>
      <c r="B655" s="442" t="s">
        <v>517</v>
      </c>
      <c r="C655" s="442"/>
      <c r="D655" s="442"/>
      <c r="E655" s="442"/>
      <c r="F655" s="442"/>
    </row>
    <row r="656" spans="1:6" ht="15.75" x14ac:dyDescent="0.25">
      <c r="A656" s="442" t="s">
        <v>61</v>
      </c>
      <c r="B656" s="442"/>
      <c r="C656" s="442"/>
      <c r="D656" s="442"/>
      <c r="E656" s="442"/>
      <c r="F656" s="442"/>
    </row>
    <row r="657" spans="1:6" ht="15.75" x14ac:dyDescent="0.25">
      <c r="A657" s="28" t="s">
        <v>3</v>
      </c>
      <c r="B657" s="446" t="s">
        <v>399</v>
      </c>
      <c r="C657" s="447"/>
      <c r="D657" s="29"/>
      <c r="E657" s="442"/>
      <c r="F657" s="442"/>
    </row>
    <row r="658" spans="1:6" ht="15.75" x14ac:dyDescent="0.25">
      <c r="A658" s="28" t="s">
        <v>4</v>
      </c>
      <c r="B658" s="446" t="s">
        <v>374</v>
      </c>
      <c r="C658" s="447"/>
      <c r="D658" s="28" t="s">
        <v>400</v>
      </c>
      <c r="E658" s="443">
        <v>27</v>
      </c>
      <c r="F658" s="443"/>
    </row>
    <row r="659" spans="1:6" ht="15.75" x14ac:dyDescent="0.25">
      <c r="A659" s="28" t="s">
        <v>401</v>
      </c>
      <c r="B659" s="41" t="s">
        <v>375</v>
      </c>
      <c r="C659" s="42"/>
      <c r="D659" s="28"/>
      <c r="E659" s="37"/>
      <c r="F659" s="37"/>
    </row>
    <row r="660" spans="1:6" ht="15.75" x14ac:dyDescent="0.25">
      <c r="A660" s="28" t="s">
        <v>18</v>
      </c>
      <c r="B660" s="41" t="s">
        <v>378</v>
      </c>
      <c r="C660" s="42"/>
      <c r="D660" s="28" t="s">
        <v>402</v>
      </c>
      <c r="E660" s="36" t="s">
        <v>377</v>
      </c>
      <c r="F660" s="37"/>
    </row>
    <row r="661" spans="1:6" ht="15.75" x14ac:dyDescent="0.25">
      <c r="A661" s="28"/>
      <c r="B661" s="41"/>
      <c r="C661" s="42"/>
      <c r="D661" s="28"/>
      <c r="E661" s="37"/>
      <c r="F661" s="37"/>
    </row>
    <row r="662" spans="1:6" ht="15.75" x14ac:dyDescent="0.25">
      <c r="A662" s="37" t="s">
        <v>8</v>
      </c>
      <c r="B662" s="37" t="s">
        <v>9</v>
      </c>
      <c r="C662" s="37" t="s">
        <v>50</v>
      </c>
      <c r="D662" s="37" t="s">
        <v>20</v>
      </c>
      <c r="E662" s="37" t="s">
        <v>403</v>
      </c>
      <c r="F662" s="37"/>
    </row>
    <row r="663" spans="1:6" ht="15.75" x14ac:dyDescent="0.25">
      <c r="A663" s="37">
        <v>1</v>
      </c>
      <c r="B663" s="36" t="s">
        <v>11</v>
      </c>
      <c r="C663" s="25">
        <v>13</v>
      </c>
      <c r="D663" s="30" t="str">
        <f>IF(C663&gt;=18,"A1",IF(C663&gt;=16,"A2",IF(C663&gt;=14,"B1",IF(C663&gt;=12,"B2",IF(C663&gt;=10,"C1",IF(C663&gt;=8,"C2",IF(C663&gt;=6.5,"D","E")))))))</f>
        <v>B2</v>
      </c>
      <c r="E663" s="132"/>
      <c r="F663" s="133"/>
    </row>
    <row r="664" spans="1:6" ht="15.75" x14ac:dyDescent="0.25">
      <c r="A664" s="37">
        <v>2</v>
      </c>
      <c r="B664" s="36" t="s">
        <v>12</v>
      </c>
      <c r="C664" s="258">
        <v>16.5</v>
      </c>
      <c r="D664" s="30" t="str">
        <f t="shared" ref="D664:D668" si="52">IF(C664&gt;=18,"A1",IF(C664&gt;=16,"A2",IF(C664&gt;=14,"B1",IF(C664&gt;=12,"B2",IF(C664&gt;=10,"C1",IF(C664&gt;=8,"C2",IF(C664&gt;=6.5,"D","E")))))))</f>
        <v>A2</v>
      </c>
      <c r="E664" s="138"/>
      <c r="F664" s="135"/>
    </row>
    <row r="665" spans="1:6" ht="15.75" x14ac:dyDescent="0.25">
      <c r="A665" s="37">
        <v>3</v>
      </c>
      <c r="B665" s="36" t="s">
        <v>13</v>
      </c>
      <c r="C665" s="25">
        <v>20</v>
      </c>
      <c r="D665" s="30" t="str">
        <f t="shared" si="52"/>
        <v>A1</v>
      </c>
      <c r="E665" s="139"/>
      <c r="F665" s="137"/>
    </row>
    <row r="666" spans="1:6" ht="15.75" x14ac:dyDescent="0.25">
      <c r="A666" s="37">
        <v>4</v>
      </c>
      <c r="B666" s="36" t="s">
        <v>23</v>
      </c>
      <c r="C666" s="25">
        <v>15.5</v>
      </c>
      <c r="D666" s="30" t="str">
        <f t="shared" si="52"/>
        <v>B1</v>
      </c>
      <c r="E666" s="139"/>
      <c r="F666" s="137"/>
    </row>
    <row r="667" spans="1:6" ht="15.75" x14ac:dyDescent="0.25">
      <c r="A667" s="37">
        <v>5</v>
      </c>
      <c r="B667" s="36" t="s">
        <v>39</v>
      </c>
      <c r="C667" s="25">
        <v>17.5</v>
      </c>
      <c r="D667" s="30" t="str">
        <f t="shared" si="52"/>
        <v>A2</v>
      </c>
      <c r="E667" s="448"/>
      <c r="F667" s="449"/>
    </row>
    <row r="668" spans="1:6" ht="15.75" x14ac:dyDescent="0.25">
      <c r="A668" s="37">
        <v>6</v>
      </c>
      <c r="B668" s="36" t="s">
        <v>40</v>
      </c>
      <c r="C668" s="25">
        <v>15</v>
      </c>
      <c r="D668" s="30" t="str">
        <f t="shared" si="52"/>
        <v>B1</v>
      </c>
      <c r="E668" s="448"/>
      <c r="F668" s="449"/>
    </row>
    <row r="669" spans="1:6" ht="15.75" x14ac:dyDescent="0.25">
      <c r="A669" s="28"/>
      <c r="B669" s="28"/>
      <c r="C669" s="37"/>
      <c r="D669" s="28"/>
      <c r="E669" s="448"/>
      <c r="F669" s="449"/>
    </row>
    <row r="670" spans="1:6" ht="15.75" x14ac:dyDescent="0.25">
      <c r="A670" s="28"/>
      <c r="B670" s="37" t="s">
        <v>10</v>
      </c>
      <c r="C670" s="263">
        <f>SUM(C663:C667)</f>
        <v>82.5</v>
      </c>
      <c r="D670" s="28"/>
      <c r="E670" s="448"/>
      <c r="F670" s="449"/>
    </row>
    <row r="671" spans="1:6" ht="15.75" x14ac:dyDescent="0.25">
      <c r="A671" s="28"/>
      <c r="B671" s="31" t="s">
        <v>52</v>
      </c>
      <c r="C671" s="262">
        <f>(C670/100*100)</f>
        <v>82.5</v>
      </c>
      <c r="D671" s="130" t="str">
        <f t="shared" ref="D671" si="53">IF(C671&gt;=91,"A1",IF(C671&gt;=81,"A2",IF(C671&gt;=71,"B1",IF(C671&gt;=61,"B2",IF(C671&gt;=51,"C1",IF(C671&gt;=41,"C2",IF(C671&gt;=33,"D","E")))))))</f>
        <v>A2</v>
      </c>
      <c r="E671" s="448"/>
      <c r="F671" s="449"/>
    </row>
    <row r="672" spans="1:6" ht="14.45" customHeight="1" x14ac:dyDescent="0.25">
      <c r="A672" s="440" t="s">
        <v>516</v>
      </c>
      <c r="B672" s="441" t="s">
        <v>407</v>
      </c>
      <c r="C672" s="441"/>
      <c r="D672" s="450" t="s">
        <v>51</v>
      </c>
      <c r="E672" s="451"/>
      <c r="F672" s="452"/>
    </row>
    <row r="673" spans="1:6" ht="17.45" customHeight="1" x14ac:dyDescent="0.25">
      <c r="A673" s="441"/>
      <c r="B673" s="441"/>
      <c r="C673" s="441"/>
      <c r="D673" s="453"/>
      <c r="E673" s="454"/>
      <c r="F673" s="455"/>
    </row>
    <row r="676" spans="1:6" ht="15.75" x14ac:dyDescent="0.25">
      <c r="A676" s="28"/>
      <c r="B676" s="442" t="s">
        <v>0</v>
      </c>
      <c r="C676" s="442"/>
      <c r="D676" s="442"/>
      <c r="E676" s="442"/>
      <c r="F676" s="442"/>
    </row>
    <row r="677" spans="1:6" ht="15.75" x14ac:dyDescent="0.25">
      <c r="A677" s="28"/>
      <c r="B677" s="442" t="s">
        <v>1</v>
      </c>
      <c r="C677" s="442"/>
      <c r="D677" s="442"/>
      <c r="E677" s="442"/>
      <c r="F677" s="442"/>
    </row>
    <row r="678" spans="1:6" ht="15.75" x14ac:dyDescent="0.25">
      <c r="A678" s="28"/>
      <c r="B678" s="442" t="s">
        <v>2</v>
      </c>
      <c r="C678" s="442"/>
      <c r="D678" s="442"/>
      <c r="E678" s="442"/>
      <c r="F678" s="442"/>
    </row>
    <row r="679" spans="1:6" ht="15.75" x14ac:dyDescent="0.25">
      <c r="A679" s="28"/>
      <c r="B679" s="443" t="s">
        <v>408</v>
      </c>
      <c r="C679" s="443"/>
      <c r="D679" s="443"/>
      <c r="E679" s="443"/>
      <c r="F679" s="443"/>
    </row>
    <row r="680" spans="1:6" ht="15.75" x14ac:dyDescent="0.25">
      <c r="A680" s="28"/>
      <c r="B680" s="442" t="s">
        <v>517</v>
      </c>
      <c r="C680" s="442"/>
      <c r="D680" s="442"/>
      <c r="E680" s="442"/>
      <c r="F680" s="442"/>
    </row>
    <row r="681" spans="1:6" ht="15.75" x14ac:dyDescent="0.25">
      <c r="A681" s="442" t="s">
        <v>61</v>
      </c>
      <c r="B681" s="442"/>
      <c r="C681" s="442"/>
      <c r="D681" s="442"/>
      <c r="E681" s="442"/>
      <c r="F681" s="442"/>
    </row>
    <row r="682" spans="1:6" ht="15.75" x14ac:dyDescent="0.25">
      <c r="A682" s="28" t="s">
        <v>3</v>
      </c>
      <c r="B682" s="446" t="s">
        <v>399</v>
      </c>
      <c r="C682" s="447"/>
      <c r="D682" s="29"/>
      <c r="E682" s="442"/>
      <c r="F682" s="442"/>
    </row>
    <row r="683" spans="1:6" ht="15.75" x14ac:dyDescent="0.25">
      <c r="A683" s="28" t="s">
        <v>4</v>
      </c>
      <c r="B683" s="446" t="s">
        <v>385</v>
      </c>
      <c r="C683" s="447"/>
      <c r="D683" s="28" t="s">
        <v>400</v>
      </c>
      <c r="E683" s="443">
        <v>28</v>
      </c>
      <c r="F683" s="443"/>
    </row>
    <row r="684" spans="1:6" ht="15.75" x14ac:dyDescent="0.25">
      <c r="A684" s="28" t="s">
        <v>401</v>
      </c>
      <c r="B684" s="41" t="s">
        <v>386</v>
      </c>
      <c r="C684" s="42"/>
      <c r="D684" s="28"/>
      <c r="E684" s="37"/>
      <c r="F684" s="37"/>
    </row>
    <row r="685" spans="1:6" ht="15.75" x14ac:dyDescent="0.25">
      <c r="A685" s="28" t="s">
        <v>18</v>
      </c>
      <c r="B685" s="41" t="s">
        <v>389</v>
      </c>
      <c r="C685" s="42"/>
      <c r="D685" s="28" t="s">
        <v>402</v>
      </c>
      <c r="E685" s="36" t="s">
        <v>388</v>
      </c>
      <c r="F685" s="37"/>
    </row>
    <row r="686" spans="1:6" ht="15.75" x14ac:dyDescent="0.25">
      <c r="A686" s="28"/>
      <c r="B686" s="41"/>
      <c r="C686" s="42"/>
      <c r="D686" s="28"/>
      <c r="E686" s="37"/>
      <c r="F686" s="37"/>
    </row>
    <row r="687" spans="1:6" ht="15.75" x14ac:dyDescent="0.25">
      <c r="A687" s="37" t="s">
        <v>8</v>
      </c>
      <c r="B687" s="37" t="s">
        <v>9</v>
      </c>
      <c r="C687" s="37" t="s">
        <v>50</v>
      </c>
      <c r="D687" s="37" t="s">
        <v>20</v>
      </c>
      <c r="E687" s="37" t="s">
        <v>403</v>
      </c>
      <c r="F687" s="37"/>
    </row>
    <row r="688" spans="1:6" ht="15.75" x14ac:dyDescent="0.25">
      <c r="A688" s="37">
        <v>1</v>
      </c>
      <c r="B688" s="36" t="s">
        <v>11</v>
      </c>
      <c r="C688" s="25">
        <v>12</v>
      </c>
      <c r="D688" s="30" t="str">
        <f>IF(C688&gt;=18,"A1",IF(C688&gt;=16,"A2",IF(C688&gt;=14,"B1",IF(C688&gt;=12,"B2",IF(C688&gt;=10,"C1",IF(C688&gt;=8,"C2",IF(C688&gt;=6.5,"D","E")))))))</f>
        <v>B2</v>
      </c>
      <c r="E688" s="132"/>
      <c r="F688" s="133"/>
    </row>
    <row r="689" spans="1:6" ht="15.75" x14ac:dyDescent="0.25">
      <c r="A689" s="37">
        <v>2</v>
      </c>
      <c r="B689" s="36" t="s">
        <v>12</v>
      </c>
      <c r="C689" s="258">
        <v>14.5</v>
      </c>
      <c r="D689" s="141" t="str">
        <f t="shared" ref="D689:D693" si="54">IF(C689&gt;=18,"A1",IF(C689&gt;=16,"A2",IF(C689&gt;=14,"B1",IF(C689&gt;=12,"B2",IF(C689&gt;=10,"C1",IF(C689&gt;=8,"C2",IF(C689&gt;=6.5,"D","E")))))))</f>
        <v>B1</v>
      </c>
      <c r="E689" s="138"/>
      <c r="F689" s="138"/>
    </row>
    <row r="690" spans="1:6" ht="15.75" x14ac:dyDescent="0.25">
      <c r="A690" s="37">
        <v>3</v>
      </c>
      <c r="B690" s="36" t="s">
        <v>13</v>
      </c>
      <c r="C690" s="25">
        <v>11</v>
      </c>
      <c r="D690" s="141" t="str">
        <f t="shared" si="54"/>
        <v>C1</v>
      </c>
      <c r="E690" s="139"/>
      <c r="F690" s="139"/>
    </row>
    <row r="691" spans="1:6" ht="15.75" x14ac:dyDescent="0.25">
      <c r="A691" s="37">
        <v>4</v>
      </c>
      <c r="B691" s="36" t="s">
        <v>23</v>
      </c>
      <c r="C691" s="25">
        <v>17</v>
      </c>
      <c r="D691" s="141" t="str">
        <f t="shared" si="54"/>
        <v>A2</v>
      </c>
      <c r="E691" s="139"/>
      <c r="F691" s="139"/>
    </row>
    <row r="692" spans="1:6" ht="15.75" x14ac:dyDescent="0.25">
      <c r="A692" s="37">
        <v>5</v>
      </c>
      <c r="B692" s="36" t="s">
        <v>39</v>
      </c>
      <c r="C692" s="25">
        <v>19.5</v>
      </c>
      <c r="D692" s="141" t="str">
        <f t="shared" si="54"/>
        <v>A1</v>
      </c>
      <c r="E692" s="439"/>
      <c r="F692" s="439"/>
    </row>
    <row r="693" spans="1:6" ht="15.75" x14ac:dyDescent="0.25">
      <c r="A693" s="37">
        <v>6</v>
      </c>
      <c r="B693" s="36" t="s">
        <v>40</v>
      </c>
      <c r="C693" s="25">
        <v>19</v>
      </c>
      <c r="D693" s="141" t="str">
        <f t="shared" si="54"/>
        <v>A1</v>
      </c>
      <c r="E693" s="439"/>
      <c r="F693" s="439"/>
    </row>
    <row r="694" spans="1:6" ht="15.75" x14ac:dyDescent="0.25">
      <c r="A694" s="28"/>
      <c r="B694" s="28"/>
      <c r="C694" s="37"/>
      <c r="D694" s="142"/>
      <c r="E694" s="439"/>
      <c r="F694" s="439"/>
    </row>
    <row r="695" spans="1:6" ht="15.75" x14ac:dyDescent="0.25">
      <c r="A695" s="28"/>
      <c r="B695" s="37" t="s">
        <v>10</v>
      </c>
      <c r="C695" s="263">
        <f>SUM(C688:C692)</f>
        <v>74</v>
      </c>
      <c r="D695" s="143"/>
      <c r="E695" s="439"/>
      <c r="F695" s="439"/>
    </row>
    <row r="696" spans="1:6" ht="15.75" x14ac:dyDescent="0.25">
      <c r="A696" s="28"/>
      <c r="B696" s="31" t="s">
        <v>52</v>
      </c>
      <c r="C696" s="262">
        <f>(C695/100*100)</f>
        <v>74</v>
      </c>
      <c r="D696" s="143" t="str">
        <f t="shared" ref="D696" si="55">IF(C696&gt;=91,"A1",IF(C696&gt;=81,"A2",IF(C696&gt;=71,"B1",IF(C696&gt;=61,"B2",IF(C696&gt;=51,"C1",IF(C696&gt;=41,"C2",IF(C696&gt;=33,"D","E")))))))</f>
        <v>B1</v>
      </c>
      <c r="E696" s="439"/>
      <c r="F696" s="439"/>
    </row>
    <row r="697" spans="1:6" ht="14.45" customHeight="1" x14ac:dyDescent="0.25">
      <c r="A697" s="440" t="s">
        <v>516</v>
      </c>
      <c r="B697" s="441" t="s">
        <v>407</v>
      </c>
      <c r="C697" s="441"/>
      <c r="D697" s="450" t="s">
        <v>51</v>
      </c>
      <c r="E697" s="458"/>
      <c r="F697" s="459"/>
    </row>
    <row r="698" spans="1:6" ht="18" customHeight="1" x14ac:dyDescent="0.25">
      <c r="A698" s="441"/>
      <c r="B698" s="441"/>
      <c r="C698" s="441"/>
      <c r="D698" s="453"/>
      <c r="E698" s="454"/>
      <c r="F698" s="455"/>
    </row>
    <row r="710" spans="7:7" x14ac:dyDescent="0.25">
      <c r="G710" s="140"/>
    </row>
    <row r="711" spans="7:7" x14ac:dyDescent="0.25">
      <c r="G711" s="140"/>
    </row>
    <row r="712" spans="7:7" x14ac:dyDescent="0.25">
      <c r="G712" s="140"/>
    </row>
    <row r="713" spans="7:7" x14ac:dyDescent="0.25">
      <c r="G713" s="140"/>
    </row>
    <row r="714" spans="7:7" x14ac:dyDescent="0.25">
      <c r="G714" s="140"/>
    </row>
    <row r="715" spans="7:7" x14ac:dyDescent="0.25">
      <c r="G715" s="140"/>
    </row>
    <row r="716" spans="7:7" x14ac:dyDescent="0.25">
      <c r="G716" s="140"/>
    </row>
    <row r="717" spans="7:7" x14ac:dyDescent="0.25">
      <c r="G717" s="140"/>
    </row>
    <row r="718" spans="7:7" x14ac:dyDescent="0.25">
      <c r="G718" s="140"/>
    </row>
    <row r="719" spans="7:7" x14ac:dyDescent="0.25">
      <c r="G719" s="140"/>
    </row>
    <row r="720" spans="7:7" ht="14.45" customHeight="1" x14ac:dyDescent="0.25">
      <c r="G720" s="140"/>
    </row>
    <row r="721" spans="7:7" ht="18" customHeight="1" x14ac:dyDescent="0.25">
      <c r="G721" s="140"/>
    </row>
  </sheetData>
  <mergeCells count="629">
    <mergeCell ref="A6:F6"/>
    <mergeCell ref="B1:F1"/>
    <mergeCell ref="B2:F2"/>
    <mergeCell ref="B3:F3"/>
    <mergeCell ref="B4:F4"/>
    <mergeCell ref="B5:F5"/>
    <mergeCell ref="E17:F17"/>
    <mergeCell ref="E18:F18"/>
    <mergeCell ref="E19:F19"/>
    <mergeCell ref="E20:F20"/>
    <mergeCell ref="E16:F16"/>
    <mergeCell ref="B7:C7"/>
    <mergeCell ref="E7:F7"/>
    <mergeCell ref="B8:C8"/>
    <mergeCell ref="E8:F8"/>
    <mergeCell ref="E12:F12"/>
    <mergeCell ref="E13:F13"/>
    <mergeCell ref="E14:F14"/>
    <mergeCell ref="E15:F15"/>
    <mergeCell ref="B27:F27"/>
    <mergeCell ref="B28:F28"/>
    <mergeCell ref="B29:F29"/>
    <mergeCell ref="B30:F30"/>
    <mergeCell ref="A31:F31"/>
    <mergeCell ref="E21:F21"/>
    <mergeCell ref="A22:A23"/>
    <mergeCell ref="B22:C23"/>
    <mergeCell ref="D22:F23"/>
    <mergeCell ref="B26:F26"/>
    <mergeCell ref="A47:A48"/>
    <mergeCell ref="B47:C48"/>
    <mergeCell ref="D47:F48"/>
    <mergeCell ref="E38:F38"/>
    <mergeCell ref="E39:F39"/>
    <mergeCell ref="E40:F40"/>
    <mergeCell ref="E41:F41"/>
    <mergeCell ref="E42:F42"/>
    <mergeCell ref="B32:C32"/>
    <mergeCell ref="E32:F32"/>
    <mergeCell ref="B33:C33"/>
    <mergeCell ref="E33:F33"/>
    <mergeCell ref="E37:F37"/>
    <mergeCell ref="B51:F51"/>
    <mergeCell ref="B52:F52"/>
    <mergeCell ref="B53:F53"/>
    <mergeCell ref="B54:F54"/>
    <mergeCell ref="B55:F55"/>
    <mergeCell ref="E43:F43"/>
    <mergeCell ref="E44:F44"/>
    <mergeCell ref="E45:F45"/>
    <mergeCell ref="E46:F46"/>
    <mergeCell ref="E62:F62"/>
    <mergeCell ref="E63:F63"/>
    <mergeCell ref="E64:F64"/>
    <mergeCell ref="E65:F65"/>
    <mergeCell ref="E66:F66"/>
    <mergeCell ref="A56:F56"/>
    <mergeCell ref="B57:C57"/>
    <mergeCell ref="E57:F57"/>
    <mergeCell ref="B58:C58"/>
    <mergeCell ref="E58:F58"/>
    <mergeCell ref="A72:A73"/>
    <mergeCell ref="B72:C73"/>
    <mergeCell ref="D72:F73"/>
    <mergeCell ref="B76:F76"/>
    <mergeCell ref="B77:F77"/>
    <mergeCell ref="E67:F67"/>
    <mergeCell ref="E68:F68"/>
    <mergeCell ref="E69:F69"/>
    <mergeCell ref="E70:F70"/>
    <mergeCell ref="E71:F71"/>
    <mergeCell ref="B83:C83"/>
    <mergeCell ref="E83:F83"/>
    <mergeCell ref="E87:F87"/>
    <mergeCell ref="E88:F88"/>
    <mergeCell ref="E89:F89"/>
    <mergeCell ref="B78:F78"/>
    <mergeCell ref="B79:F79"/>
    <mergeCell ref="B80:F80"/>
    <mergeCell ref="A81:F81"/>
    <mergeCell ref="B82:C82"/>
    <mergeCell ref="E82:F82"/>
    <mergeCell ref="E95:F95"/>
    <mergeCell ref="E96:F96"/>
    <mergeCell ref="A97:A98"/>
    <mergeCell ref="B97:C98"/>
    <mergeCell ref="D97:F98"/>
    <mergeCell ref="E90:F90"/>
    <mergeCell ref="E91:F91"/>
    <mergeCell ref="E92:F92"/>
    <mergeCell ref="E93:F93"/>
    <mergeCell ref="E94:F94"/>
    <mergeCell ref="A106:F106"/>
    <mergeCell ref="B107:C107"/>
    <mergeCell ref="E107:F107"/>
    <mergeCell ref="B108:C108"/>
    <mergeCell ref="E108:F108"/>
    <mergeCell ref="B101:F101"/>
    <mergeCell ref="B102:F102"/>
    <mergeCell ref="B103:F103"/>
    <mergeCell ref="B104:F104"/>
    <mergeCell ref="B105:F105"/>
    <mergeCell ref="E117:F117"/>
    <mergeCell ref="E118:F118"/>
    <mergeCell ref="E119:F119"/>
    <mergeCell ref="E120:F120"/>
    <mergeCell ref="E121:F121"/>
    <mergeCell ref="E112:F112"/>
    <mergeCell ref="E113:F113"/>
    <mergeCell ref="E114:F114"/>
    <mergeCell ref="E115:F115"/>
    <mergeCell ref="E116:F116"/>
    <mergeCell ref="B128:F128"/>
    <mergeCell ref="B129:F129"/>
    <mergeCell ref="B130:F130"/>
    <mergeCell ref="A131:F131"/>
    <mergeCell ref="B132:C132"/>
    <mergeCell ref="E132:F132"/>
    <mergeCell ref="A122:A123"/>
    <mergeCell ref="B122:C123"/>
    <mergeCell ref="D122:F123"/>
    <mergeCell ref="B126:F126"/>
    <mergeCell ref="B127:F127"/>
    <mergeCell ref="E140:F140"/>
    <mergeCell ref="E141:F141"/>
    <mergeCell ref="E142:F142"/>
    <mergeCell ref="E143:F143"/>
    <mergeCell ref="E144:F144"/>
    <mergeCell ref="B133:C133"/>
    <mergeCell ref="E133:F133"/>
    <mergeCell ref="E137:F137"/>
    <mergeCell ref="E138:F138"/>
    <mergeCell ref="E139:F139"/>
    <mergeCell ref="B151:F151"/>
    <mergeCell ref="B152:F152"/>
    <mergeCell ref="B153:F153"/>
    <mergeCell ref="B154:F154"/>
    <mergeCell ref="B155:F155"/>
    <mergeCell ref="E145:F145"/>
    <mergeCell ref="E146:F146"/>
    <mergeCell ref="A147:A148"/>
    <mergeCell ref="B147:C148"/>
    <mergeCell ref="D147:F148"/>
    <mergeCell ref="E162:F162"/>
    <mergeCell ref="E163:F163"/>
    <mergeCell ref="E164:F164"/>
    <mergeCell ref="E165:F165"/>
    <mergeCell ref="E166:F166"/>
    <mergeCell ref="A156:F156"/>
    <mergeCell ref="B157:C157"/>
    <mergeCell ref="E157:F157"/>
    <mergeCell ref="B158:C158"/>
    <mergeCell ref="E158:F158"/>
    <mergeCell ref="A172:A173"/>
    <mergeCell ref="B172:C173"/>
    <mergeCell ref="D172:F173"/>
    <mergeCell ref="B176:F176"/>
    <mergeCell ref="B177:F177"/>
    <mergeCell ref="E167:F167"/>
    <mergeCell ref="E168:F168"/>
    <mergeCell ref="E169:F169"/>
    <mergeCell ref="E170:F170"/>
    <mergeCell ref="E171:F171"/>
    <mergeCell ref="B183:C183"/>
    <mergeCell ref="E183:F183"/>
    <mergeCell ref="E187:F187"/>
    <mergeCell ref="E188:F188"/>
    <mergeCell ref="E189:F189"/>
    <mergeCell ref="B178:F178"/>
    <mergeCell ref="B179:F179"/>
    <mergeCell ref="B180:F180"/>
    <mergeCell ref="A181:F181"/>
    <mergeCell ref="B182:C182"/>
    <mergeCell ref="E182:F182"/>
    <mergeCell ref="E195:F195"/>
    <mergeCell ref="E196:F196"/>
    <mergeCell ref="A197:A198"/>
    <mergeCell ref="B197:C198"/>
    <mergeCell ref="D197:F198"/>
    <mergeCell ref="E190:F190"/>
    <mergeCell ref="E191:F191"/>
    <mergeCell ref="E192:F192"/>
    <mergeCell ref="E193:F193"/>
    <mergeCell ref="E194:F194"/>
    <mergeCell ref="A206:F206"/>
    <mergeCell ref="B207:C207"/>
    <mergeCell ref="E207:F207"/>
    <mergeCell ref="B208:C208"/>
    <mergeCell ref="E208:F208"/>
    <mergeCell ref="B201:F201"/>
    <mergeCell ref="B202:F202"/>
    <mergeCell ref="B203:F203"/>
    <mergeCell ref="B204:F204"/>
    <mergeCell ref="B205:F205"/>
    <mergeCell ref="E217:F217"/>
    <mergeCell ref="E218:F218"/>
    <mergeCell ref="E219:F219"/>
    <mergeCell ref="E220:F220"/>
    <mergeCell ref="E221:F221"/>
    <mergeCell ref="E212:F212"/>
    <mergeCell ref="E213:F213"/>
    <mergeCell ref="E214:F214"/>
    <mergeCell ref="E215:F215"/>
    <mergeCell ref="E216:F216"/>
    <mergeCell ref="B228:F228"/>
    <mergeCell ref="B229:F229"/>
    <mergeCell ref="B230:F230"/>
    <mergeCell ref="A231:F231"/>
    <mergeCell ref="B232:C232"/>
    <mergeCell ref="E232:F232"/>
    <mergeCell ref="A222:A223"/>
    <mergeCell ref="B222:C223"/>
    <mergeCell ref="D222:F223"/>
    <mergeCell ref="B226:F226"/>
    <mergeCell ref="B227:F227"/>
    <mergeCell ref="E240:F240"/>
    <mergeCell ref="E241:F241"/>
    <mergeCell ref="E242:F242"/>
    <mergeCell ref="E243:F243"/>
    <mergeCell ref="E244:F244"/>
    <mergeCell ref="B233:C233"/>
    <mergeCell ref="E233:F233"/>
    <mergeCell ref="E237:F237"/>
    <mergeCell ref="E238:F238"/>
    <mergeCell ref="E239:F239"/>
    <mergeCell ref="B251:F251"/>
    <mergeCell ref="B252:F252"/>
    <mergeCell ref="B253:F253"/>
    <mergeCell ref="B254:F254"/>
    <mergeCell ref="B255:F255"/>
    <mergeCell ref="E245:F245"/>
    <mergeCell ref="E246:F246"/>
    <mergeCell ref="A247:A248"/>
    <mergeCell ref="B247:C248"/>
    <mergeCell ref="D247:F248"/>
    <mergeCell ref="E262:F262"/>
    <mergeCell ref="E263:F263"/>
    <mergeCell ref="E264:F264"/>
    <mergeCell ref="E265:F265"/>
    <mergeCell ref="E266:F266"/>
    <mergeCell ref="A256:F256"/>
    <mergeCell ref="B257:C257"/>
    <mergeCell ref="E257:F257"/>
    <mergeCell ref="B258:C258"/>
    <mergeCell ref="E258:F258"/>
    <mergeCell ref="A272:A273"/>
    <mergeCell ref="B272:C273"/>
    <mergeCell ref="D272:F273"/>
    <mergeCell ref="B276:F276"/>
    <mergeCell ref="B277:F277"/>
    <mergeCell ref="E267:F267"/>
    <mergeCell ref="E268:F268"/>
    <mergeCell ref="E269:F269"/>
    <mergeCell ref="E270:F270"/>
    <mergeCell ref="E271:F271"/>
    <mergeCell ref="B283:C283"/>
    <mergeCell ref="E283:F283"/>
    <mergeCell ref="E287:F287"/>
    <mergeCell ref="E288:F288"/>
    <mergeCell ref="E289:F289"/>
    <mergeCell ref="B278:F278"/>
    <mergeCell ref="B279:F279"/>
    <mergeCell ref="B280:F280"/>
    <mergeCell ref="A281:F281"/>
    <mergeCell ref="B282:C282"/>
    <mergeCell ref="E282:F282"/>
    <mergeCell ref="E295:F295"/>
    <mergeCell ref="E296:F296"/>
    <mergeCell ref="A297:A298"/>
    <mergeCell ref="B297:C298"/>
    <mergeCell ref="D297:F298"/>
    <mergeCell ref="E290:F290"/>
    <mergeCell ref="E291:F291"/>
    <mergeCell ref="E292:F292"/>
    <mergeCell ref="E293:F293"/>
    <mergeCell ref="E294:F294"/>
    <mergeCell ref="A306:F306"/>
    <mergeCell ref="B307:C307"/>
    <mergeCell ref="E307:F307"/>
    <mergeCell ref="B308:C308"/>
    <mergeCell ref="E308:F308"/>
    <mergeCell ref="B301:F301"/>
    <mergeCell ref="B302:F302"/>
    <mergeCell ref="B303:F303"/>
    <mergeCell ref="B304:F304"/>
    <mergeCell ref="B305:F305"/>
    <mergeCell ref="E317:F317"/>
    <mergeCell ref="E318:F318"/>
    <mergeCell ref="E319:F319"/>
    <mergeCell ref="E320:F320"/>
    <mergeCell ref="E321:F321"/>
    <mergeCell ref="E312:F312"/>
    <mergeCell ref="E313:F313"/>
    <mergeCell ref="E314:F314"/>
    <mergeCell ref="E315:F315"/>
    <mergeCell ref="E316:F316"/>
    <mergeCell ref="B328:F328"/>
    <mergeCell ref="B329:F329"/>
    <mergeCell ref="B330:F330"/>
    <mergeCell ref="A331:F331"/>
    <mergeCell ref="B332:C332"/>
    <mergeCell ref="E332:F332"/>
    <mergeCell ref="A322:A323"/>
    <mergeCell ref="B322:C323"/>
    <mergeCell ref="D322:F323"/>
    <mergeCell ref="B326:F326"/>
    <mergeCell ref="B327:F327"/>
    <mergeCell ref="E340:F340"/>
    <mergeCell ref="E341:F341"/>
    <mergeCell ref="E342:F342"/>
    <mergeCell ref="E343:F343"/>
    <mergeCell ref="E344:F344"/>
    <mergeCell ref="B333:C333"/>
    <mergeCell ref="E333:F333"/>
    <mergeCell ref="E337:F337"/>
    <mergeCell ref="E338:F338"/>
    <mergeCell ref="E339:F339"/>
    <mergeCell ref="B351:F351"/>
    <mergeCell ref="B352:F352"/>
    <mergeCell ref="B353:F353"/>
    <mergeCell ref="B354:F354"/>
    <mergeCell ref="B355:F355"/>
    <mergeCell ref="E345:F345"/>
    <mergeCell ref="E346:F346"/>
    <mergeCell ref="A347:A348"/>
    <mergeCell ref="B347:C348"/>
    <mergeCell ref="D347:F348"/>
    <mergeCell ref="E362:F362"/>
    <mergeCell ref="E363:F363"/>
    <mergeCell ref="E364:F364"/>
    <mergeCell ref="E365:F365"/>
    <mergeCell ref="E366:F366"/>
    <mergeCell ref="A356:F356"/>
    <mergeCell ref="B357:C357"/>
    <mergeCell ref="E357:F357"/>
    <mergeCell ref="B358:C358"/>
    <mergeCell ref="E358:F358"/>
    <mergeCell ref="A372:A373"/>
    <mergeCell ref="B372:C373"/>
    <mergeCell ref="D372:F373"/>
    <mergeCell ref="B376:F376"/>
    <mergeCell ref="B377:F377"/>
    <mergeCell ref="E367:F367"/>
    <mergeCell ref="E368:F368"/>
    <mergeCell ref="E369:F369"/>
    <mergeCell ref="E370:F370"/>
    <mergeCell ref="E371:F371"/>
    <mergeCell ref="B383:C383"/>
    <mergeCell ref="E383:F383"/>
    <mergeCell ref="E387:F387"/>
    <mergeCell ref="E388:F388"/>
    <mergeCell ref="E389:F389"/>
    <mergeCell ref="B378:F378"/>
    <mergeCell ref="B379:F379"/>
    <mergeCell ref="B380:F380"/>
    <mergeCell ref="A381:F381"/>
    <mergeCell ref="B382:C382"/>
    <mergeCell ref="E382:F382"/>
    <mergeCell ref="E395:F395"/>
    <mergeCell ref="E396:F396"/>
    <mergeCell ref="A397:A398"/>
    <mergeCell ref="B397:C398"/>
    <mergeCell ref="D397:F398"/>
    <mergeCell ref="E390:F390"/>
    <mergeCell ref="E391:F391"/>
    <mergeCell ref="E392:F392"/>
    <mergeCell ref="E393:F393"/>
    <mergeCell ref="E394:F394"/>
    <mergeCell ref="A406:F406"/>
    <mergeCell ref="B407:C407"/>
    <mergeCell ref="E407:F407"/>
    <mergeCell ref="B408:C408"/>
    <mergeCell ref="E408:F408"/>
    <mergeCell ref="B401:F401"/>
    <mergeCell ref="B402:F402"/>
    <mergeCell ref="B403:F403"/>
    <mergeCell ref="B404:F404"/>
    <mergeCell ref="B405:F405"/>
    <mergeCell ref="E417:F417"/>
    <mergeCell ref="E418:F418"/>
    <mergeCell ref="E419:F419"/>
    <mergeCell ref="E420:F420"/>
    <mergeCell ref="E421:F421"/>
    <mergeCell ref="E412:F412"/>
    <mergeCell ref="E413:F413"/>
    <mergeCell ref="E414:F414"/>
    <mergeCell ref="E415:F415"/>
    <mergeCell ref="E416:F416"/>
    <mergeCell ref="B428:F428"/>
    <mergeCell ref="B429:F429"/>
    <mergeCell ref="B430:F430"/>
    <mergeCell ref="A431:F431"/>
    <mergeCell ref="B432:C432"/>
    <mergeCell ref="E432:F432"/>
    <mergeCell ref="A422:A423"/>
    <mergeCell ref="B422:C423"/>
    <mergeCell ref="D422:F423"/>
    <mergeCell ref="B426:F426"/>
    <mergeCell ref="B427:F427"/>
    <mergeCell ref="E440:F440"/>
    <mergeCell ref="E441:F441"/>
    <mergeCell ref="E442:F442"/>
    <mergeCell ref="E443:F443"/>
    <mergeCell ref="E444:F444"/>
    <mergeCell ref="B433:C433"/>
    <mergeCell ref="E433:F433"/>
    <mergeCell ref="E437:F437"/>
    <mergeCell ref="E438:F438"/>
    <mergeCell ref="E439:F439"/>
    <mergeCell ref="B451:F451"/>
    <mergeCell ref="B452:F452"/>
    <mergeCell ref="B453:F453"/>
    <mergeCell ref="B454:F454"/>
    <mergeCell ref="B455:F455"/>
    <mergeCell ref="E445:F445"/>
    <mergeCell ref="E446:F446"/>
    <mergeCell ref="A447:A448"/>
    <mergeCell ref="B447:C448"/>
    <mergeCell ref="D447:F448"/>
    <mergeCell ref="E462:F462"/>
    <mergeCell ref="E463:F463"/>
    <mergeCell ref="E464:F464"/>
    <mergeCell ref="E465:F465"/>
    <mergeCell ref="E466:F466"/>
    <mergeCell ref="A456:F456"/>
    <mergeCell ref="B457:C457"/>
    <mergeCell ref="E457:F457"/>
    <mergeCell ref="B458:C458"/>
    <mergeCell ref="E458:F458"/>
    <mergeCell ref="A472:A473"/>
    <mergeCell ref="B472:C473"/>
    <mergeCell ref="D472:F473"/>
    <mergeCell ref="B476:F476"/>
    <mergeCell ref="B477:F477"/>
    <mergeCell ref="E467:F467"/>
    <mergeCell ref="E468:F468"/>
    <mergeCell ref="E469:F469"/>
    <mergeCell ref="E470:F470"/>
    <mergeCell ref="E471:F471"/>
    <mergeCell ref="B483:C483"/>
    <mergeCell ref="E483:F483"/>
    <mergeCell ref="E492:F492"/>
    <mergeCell ref="E493:F493"/>
    <mergeCell ref="E494:F494"/>
    <mergeCell ref="B478:F478"/>
    <mergeCell ref="B479:F479"/>
    <mergeCell ref="B480:F480"/>
    <mergeCell ref="A481:F481"/>
    <mergeCell ref="B482:C482"/>
    <mergeCell ref="E482:F482"/>
    <mergeCell ref="B501:F501"/>
    <mergeCell ref="B502:F502"/>
    <mergeCell ref="B503:F503"/>
    <mergeCell ref="B504:F504"/>
    <mergeCell ref="B505:F505"/>
    <mergeCell ref="E495:F495"/>
    <mergeCell ref="E496:F496"/>
    <mergeCell ref="A497:A498"/>
    <mergeCell ref="B497:C498"/>
    <mergeCell ref="D497:F498"/>
    <mergeCell ref="E512:F512"/>
    <mergeCell ref="E513:F513"/>
    <mergeCell ref="E514:F514"/>
    <mergeCell ref="E515:F515"/>
    <mergeCell ref="E516:F516"/>
    <mergeCell ref="A506:F506"/>
    <mergeCell ref="B507:C507"/>
    <mergeCell ref="E507:F507"/>
    <mergeCell ref="B508:C508"/>
    <mergeCell ref="E508:F508"/>
    <mergeCell ref="A522:A523"/>
    <mergeCell ref="B522:C523"/>
    <mergeCell ref="D522:F523"/>
    <mergeCell ref="B526:F526"/>
    <mergeCell ref="B527:F527"/>
    <mergeCell ref="E517:F517"/>
    <mergeCell ref="E518:F518"/>
    <mergeCell ref="E519:F519"/>
    <mergeCell ref="E520:F520"/>
    <mergeCell ref="E521:F521"/>
    <mergeCell ref="B533:C533"/>
    <mergeCell ref="E533:F533"/>
    <mergeCell ref="E537:F537"/>
    <mergeCell ref="E538:F538"/>
    <mergeCell ref="E539:F539"/>
    <mergeCell ref="B528:F528"/>
    <mergeCell ref="B529:F529"/>
    <mergeCell ref="B530:F530"/>
    <mergeCell ref="A531:F531"/>
    <mergeCell ref="B532:C532"/>
    <mergeCell ref="E532:F532"/>
    <mergeCell ref="E545:F545"/>
    <mergeCell ref="E546:F546"/>
    <mergeCell ref="A547:A548"/>
    <mergeCell ref="B547:C548"/>
    <mergeCell ref="D547:F548"/>
    <mergeCell ref="E540:F540"/>
    <mergeCell ref="E541:F541"/>
    <mergeCell ref="E542:F542"/>
    <mergeCell ref="E543:F543"/>
    <mergeCell ref="E544:F544"/>
    <mergeCell ref="A556:F556"/>
    <mergeCell ref="B557:C557"/>
    <mergeCell ref="E557:F557"/>
    <mergeCell ref="B558:C558"/>
    <mergeCell ref="E558:F558"/>
    <mergeCell ref="B551:F551"/>
    <mergeCell ref="B552:F552"/>
    <mergeCell ref="B553:F553"/>
    <mergeCell ref="B554:F554"/>
    <mergeCell ref="B555:F555"/>
    <mergeCell ref="E567:F567"/>
    <mergeCell ref="E568:F568"/>
    <mergeCell ref="E569:F569"/>
    <mergeCell ref="E570:F570"/>
    <mergeCell ref="E571:F571"/>
    <mergeCell ref="E562:F562"/>
    <mergeCell ref="E563:F563"/>
    <mergeCell ref="E564:F564"/>
    <mergeCell ref="E565:F565"/>
    <mergeCell ref="E566:F566"/>
    <mergeCell ref="B578:F578"/>
    <mergeCell ref="B579:F579"/>
    <mergeCell ref="B580:F580"/>
    <mergeCell ref="A581:F581"/>
    <mergeCell ref="B582:C582"/>
    <mergeCell ref="E582:F582"/>
    <mergeCell ref="A572:A573"/>
    <mergeCell ref="B572:C573"/>
    <mergeCell ref="D572:F573"/>
    <mergeCell ref="B576:F576"/>
    <mergeCell ref="B577:F577"/>
    <mergeCell ref="E590:F590"/>
    <mergeCell ref="E591:F591"/>
    <mergeCell ref="E592:F592"/>
    <mergeCell ref="E593:F593"/>
    <mergeCell ref="E594:F594"/>
    <mergeCell ref="B583:C583"/>
    <mergeCell ref="E583:F583"/>
    <mergeCell ref="E587:F587"/>
    <mergeCell ref="E588:F588"/>
    <mergeCell ref="E589:F589"/>
    <mergeCell ref="B603:F603"/>
    <mergeCell ref="B604:F604"/>
    <mergeCell ref="B605:F605"/>
    <mergeCell ref="A606:F606"/>
    <mergeCell ref="B607:C607"/>
    <mergeCell ref="E607:F607"/>
    <mergeCell ref="B601:F601"/>
    <mergeCell ref="B602:F602"/>
    <mergeCell ref="E595:F595"/>
    <mergeCell ref="E596:F596"/>
    <mergeCell ref="A597:A598"/>
    <mergeCell ref="B597:C598"/>
    <mergeCell ref="D597:F598"/>
    <mergeCell ref="E615:F615"/>
    <mergeCell ref="E616:F616"/>
    <mergeCell ref="E617:F617"/>
    <mergeCell ref="E618:F618"/>
    <mergeCell ref="E619:F619"/>
    <mergeCell ref="B608:C608"/>
    <mergeCell ref="E608:F608"/>
    <mergeCell ref="E612:F612"/>
    <mergeCell ref="E613:F613"/>
    <mergeCell ref="E614:F614"/>
    <mergeCell ref="B626:F626"/>
    <mergeCell ref="B627:F627"/>
    <mergeCell ref="B628:F628"/>
    <mergeCell ref="B629:F629"/>
    <mergeCell ref="B630:F630"/>
    <mergeCell ref="E620:F620"/>
    <mergeCell ref="E621:F621"/>
    <mergeCell ref="A622:A623"/>
    <mergeCell ref="B622:C623"/>
    <mergeCell ref="D622:F623"/>
    <mergeCell ref="E637:F637"/>
    <mergeCell ref="E638:F638"/>
    <mergeCell ref="E639:F639"/>
    <mergeCell ref="E640:F640"/>
    <mergeCell ref="E641:F641"/>
    <mergeCell ref="A631:F631"/>
    <mergeCell ref="B632:C632"/>
    <mergeCell ref="E632:F632"/>
    <mergeCell ref="B633:C633"/>
    <mergeCell ref="E633:F633"/>
    <mergeCell ref="A647:A648"/>
    <mergeCell ref="B647:C648"/>
    <mergeCell ref="D647:F648"/>
    <mergeCell ref="B651:F651"/>
    <mergeCell ref="B652:F652"/>
    <mergeCell ref="E642:F642"/>
    <mergeCell ref="E643:F643"/>
    <mergeCell ref="E644:F644"/>
    <mergeCell ref="E645:F645"/>
    <mergeCell ref="E646:F646"/>
    <mergeCell ref="B658:C658"/>
    <mergeCell ref="E658:F658"/>
    <mergeCell ref="E667:F667"/>
    <mergeCell ref="E668:F668"/>
    <mergeCell ref="E669:F669"/>
    <mergeCell ref="B653:F653"/>
    <mergeCell ref="B654:F654"/>
    <mergeCell ref="B655:F655"/>
    <mergeCell ref="A656:F656"/>
    <mergeCell ref="B657:C657"/>
    <mergeCell ref="E657:F657"/>
    <mergeCell ref="B676:F676"/>
    <mergeCell ref="B677:F677"/>
    <mergeCell ref="B678:F678"/>
    <mergeCell ref="B679:F679"/>
    <mergeCell ref="B680:F680"/>
    <mergeCell ref="E670:F670"/>
    <mergeCell ref="E671:F671"/>
    <mergeCell ref="A672:A673"/>
    <mergeCell ref="B672:C673"/>
    <mergeCell ref="D672:F673"/>
    <mergeCell ref="A697:A698"/>
    <mergeCell ref="B697:C698"/>
    <mergeCell ref="D697:F698"/>
    <mergeCell ref="E692:F692"/>
    <mergeCell ref="E693:F693"/>
    <mergeCell ref="E694:F694"/>
    <mergeCell ref="E695:F695"/>
    <mergeCell ref="E696:F696"/>
    <mergeCell ref="A681:F681"/>
    <mergeCell ref="B682:C682"/>
    <mergeCell ref="E682:F682"/>
    <mergeCell ref="B683:C683"/>
    <mergeCell ref="E683:F683"/>
  </mergeCells>
  <pageMargins left="0.7" right="0.7" top="0.75" bottom="0.75" header="0.3" footer="0.3"/>
  <pageSetup scale="86" orientation="portrait" r:id="rId1"/>
  <rowBreaks count="1" manualBreakCount="1">
    <brk id="49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6"/>
  <sheetViews>
    <sheetView topLeftCell="BG11" workbookViewId="0">
      <selection activeCell="CD5" sqref="CD5:CE34"/>
    </sheetView>
  </sheetViews>
  <sheetFormatPr defaultRowHeight="15" x14ac:dyDescent="0.25"/>
  <cols>
    <col min="1" max="1" width="5.5703125" customWidth="1"/>
    <col min="2" max="2" width="23.85546875" customWidth="1"/>
    <col min="3" max="6" width="6.5703125" customWidth="1"/>
    <col min="7" max="7" width="7.7109375" style="296" customWidth="1"/>
    <col min="8" max="8" width="6.7109375" style="321" customWidth="1"/>
    <col min="9" max="12" width="6.7109375" style="296" customWidth="1"/>
    <col min="13" max="13" width="7.7109375" style="296" customWidth="1"/>
    <col min="14" max="14" width="6.7109375" style="296" customWidth="1"/>
    <col min="15" max="18" width="6.7109375" customWidth="1"/>
    <col min="19" max="19" width="7.7109375" style="321" customWidth="1"/>
    <col min="20" max="20" width="6.7109375" style="321" customWidth="1"/>
    <col min="21" max="24" width="6.7109375" style="296" customWidth="1"/>
    <col min="25" max="25" width="7.7109375" style="296" customWidth="1"/>
    <col min="26" max="26" width="6.5703125" style="296" customWidth="1"/>
    <col min="27" max="27" width="5.42578125" customWidth="1"/>
    <col min="28" max="28" width="24" style="412" customWidth="1"/>
    <col min="29" max="32" width="6.7109375" customWidth="1"/>
    <col min="33" max="33" width="7.7109375" style="296" customWidth="1"/>
    <col min="34" max="34" width="3.85546875" style="321" customWidth="1"/>
    <col min="35" max="35" width="5.28515625" style="296" customWidth="1"/>
    <col min="36" max="36" width="4.28515625" style="296" bestFit="1" customWidth="1"/>
    <col min="37" max="37" width="3.42578125" style="296" customWidth="1"/>
    <col min="38" max="38" width="6.7109375" style="296" customWidth="1"/>
    <col min="39" max="39" width="7.7109375" style="296" customWidth="1"/>
    <col min="40" max="40" width="6.28515625" style="296" customWidth="1"/>
    <col min="41" max="44" width="6.28515625" customWidth="1"/>
    <col min="45" max="45" width="7.7109375" style="321" customWidth="1"/>
    <col min="46" max="46" width="6.5703125" style="321" customWidth="1"/>
    <col min="47" max="50" width="6.5703125" style="296" customWidth="1"/>
    <col min="51" max="51" width="7.7109375" style="296" customWidth="1"/>
    <col min="52" max="52" width="6.7109375" style="296" customWidth="1"/>
    <col min="53" max="53" width="5.7109375" customWidth="1"/>
    <col min="54" max="54" width="24.28515625" style="412" customWidth="1"/>
    <col min="55" max="58" width="6.7109375" customWidth="1"/>
    <col min="59" max="59" width="7.7109375" style="321" customWidth="1"/>
    <col min="60" max="60" width="6.5703125" style="321" customWidth="1"/>
    <col min="61" max="64" width="6.5703125" style="296" customWidth="1"/>
    <col min="65" max="65" width="7.7109375" style="296" customWidth="1"/>
    <col min="66" max="66" width="6.5703125" style="296" customWidth="1"/>
    <col min="67" max="67" width="5.7109375" customWidth="1"/>
    <col min="68" max="68" width="23.5703125" style="412" customWidth="1"/>
    <col min="69" max="69" width="9.28515625" customWidth="1"/>
    <col min="70" max="70" width="10.28515625" customWidth="1"/>
    <col min="71" max="76" width="6.85546875" customWidth="1"/>
    <col min="77" max="79" width="10" customWidth="1"/>
    <col min="80" max="80" width="10" style="414" customWidth="1"/>
    <col min="81" max="81" width="7.7109375" customWidth="1"/>
    <col min="82" max="82" width="12.140625" customWidth="1"/>
    <col min="83" max="83" width="12.5703125" customWidth="1"/>
  </cols>
  <sheetData>
    <row r="1" spans="1:83" ht="18" x14ac:dyDescent="0.35">
      <c r="A1" s="529" t="s">
        <v>679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0"/>
      <c r="X1" s="530"/>
      <c r="Y1" s="530"/>
      <c r="Z1" s="531"/>
      <c r="AA1" s="529" t="s">
        <v>679</v>
      </c>
      <c r="AB1" s="530"/>
      <c r="AC1" s="530"/>
      <c r="AD1" s="530"/>
      <c r="AE1" s="530"/>
      <c r="AF1" s="530"/>
      <c r="AG1" s="530"/>
      <c r="AH1" s="530"/>
      <c r="AI1" s="530"/>
      <c r="AJ1" s="530"/>
      <c r="AK1" s="530"/>
      <c r="AL1" s="530"/>
      <c r="AM1" s="530"/>
      <c r="AN1" s="530"/>
      <c r="AO1" s="530"/>
      <c r="AP1" s="530"/>
      <c r="AQ1" s="530"/>
      <c r="AR1" s="530"/>
      <c r="AS1" s="530"/>
      <c r="AT1" s="530"/>
      <c r="AU1" s="530"/>
      <c r="AV1" s="530"/>
      <c r="AW1" s="530"/>
      <c r="AX1" s="530"/>
      <c r="AY1" s="530"/>
      <c r="AZ1" s="531"/>
      <c r="BA1" s="529" t="s">
        <v>679</v>
      </c>
      <c r="BB1" s="530"/>
      <c r="BC1" s="530"/>
      <c r="BD1" s="530"/>
      <c r="BE1" s="530"/>
      <c r="BF1" s="530"/>
      <c r="BG1" s="530"/>
      <c r="BH1" s="530"/>
      <c r="BI1" s="530"/>
      <c r="BJ1" s="530"/>
      <c r="BK1" s="530"/>
      <c r="BL1" s="530"/>
      <c r="BM1" s="530"/>
      <c r="BN1" s="530"/>
      <c r="BO1" s="528" t="s">
        <v>679</v>
      </c>
      <c r="BP1" s="528"/>
      <c r="BQ1" s="528"/>
      <c r="BR1" s="528"/>
      <c r="BS1" s="528"/>
      <c r="BT1" s="528"/>
      <c r="BU1" s="528"/>
      <c r="BV1" s="528"/>
      <c r="BW1" s="528"/>
      <c r="BX1" s="528"/>
      <c r="BY1" s="528"/>
      <c r="BZ1" s="528"/>
      <c r="CA1" s="528"/>
      <c r="CB1" s="528"/>
      <c r="CC1" s="528"/>
      <c r="CD1" s="348"/>
      <c r="CE1" s="348"/>
    </row>
    <row r="2" spans="1:83" ht="18" x14ac:dyDescent="0.35">
      <c r="A2" s="529" t="s">
        <v>680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  <c r="Y2" s="530"/>
      <c r="Z2" s="531"/>
      <c r="AA2" s="529" t="s">
        <v>680</v>
      </c>
      <c r="AB2" s="530"/>
      <c r="AC2" s="530"/>
      <c r="AD2" s="530"/>
      <c r="AE2" s="530"/>
      <c r="AF2" s="530"/>
      <c r="AG2" s="530"/>
      <c r="AH2" s="530"/>
      <c r="AI2" s="530"/>
      <c r="AJ2" s="530"/>
      <c r="AK2" s="530"/>
      <c r="AL2" s="530"/>
      <c r="AM2" s="530"/>
      <c r="AN2" s="530"/>
      <c r="AO2" s="530"/>
      <c r="AP2" s="530"/>
      <c r="AQ2" s="530"/>
      <c r="AR2" s="530"/>
      <c r="AS2" s="530"/>
      <c r="AT2" s="530"/>
      <c r="AU2" s="530"/>
      <c r="AV2" s="530"/>
      <c r="AW2" s="530"/>
      <c r="AX2" s="530"/>
      <c r="AY2" s="530"/>
      <c r="AZ2" s="531"/>
      <c r="BA2" s="529" t="s">
        <v>680</v>
      </c>
      <c r="BB2" s="530"/>
      <c r="BC2" s="530"/>
      <c r="BD2" s="530"/>
      <c r="BE2" s="530"/>
      <c r="BF2" s="530"/>
      <c r="BG2" s="530"/>
      <c r="BH2" s="530"/>
      <c r="BI2" s="530"/>
      <c r="BJ2" s="530"/>
      <c r="BK2" s="530"/>
      <c r="BL2" s="530"/>
      <c r="BM2" s="530"/>
      <c r="BN2" s="530"/>
      <c r="BO2" s="528" t="s">
        <v>680</v>
      </c>
      <c r="BP2" s="528"/>
      <c r="BQ2" s="528"/>
      <c r="BR2" s="528"/>
      <c r="BS2" s="528"/>
      <c r="BT2" s="528"/>
      <c r="BU2" s="528"/>
      <c r="BV2" s="528"/>
      <c r="BW2" s="528"/>
      <c r="BX2" s="528"/>
      <c r="BY2" s="528"/>
      <c r="BZ2" s="528"/>
      <c r="CA2" s="528"/>
      <c r="CB2" s="528"/>
      <c r="CC2" s="528"/>
      <c r="CD2" s="349"/>
      <c r="CE2" s="349"/>
    </row>
    <row r="3" spans="1:83" ht="18" x14ac:dyDescent="0.35">
      <c r="A3" s="350" t="s">
        <v>479</v>
      </c>
      <c r="B3" s="351"/>
      <c r="C3" s="351"/>
      <c r="D3" s="351"/>
      <c r="E3" s="351"/>
      <c r="F3" s="351"/>
      <c r="G3" s="352"/>
      <c r="H3" s="351"/>
      <c r="I3" s="351"/>
      <c r="J3" s="351"/>
      <c r="K3" s="351"/>
      <c r="L3" s="530" t="s">
        <v>681</v>
      </c>
      <c r="M3" s="530"/>
      <c r="N3" s="530"/>
      <c r="O3" s="530"/>
      <c r="P3" s="530"/>
      <c r="Q3" s="530" t="s">
        <v>565</v>
      </c>
      <c r="R3" s="530"/>
      <c r="S3" s="530"/>
      <c r="T3" s="530"/>
      <c r="U3" s="530"/>
      <c r="V3" s="530"/>
      <c r="W3" s="530"/>
      <c r="X3" s="353"/>
      <c r="Y3" s="353"/>
      <c r="Z3" s="353"/>
      <c r="AA3" s="350" t="s">
        <v>479</v>
      </c>
      <c r="AB3" s="354"/>
      <c r="AC3" s="351"/>
      <c r="AD3" s="351"/>
      <c r="AE3" s="351"/>
      <c r="AF3" s="351"/>
      <c r="AG3" s="352"/>
      <c r="AH3" s="351"/>
      <c r="AI3" s="351"/>
      <c r="AJ3" s="351"/>
      <c r="AK3" s="351"/>
      <c r="AL3" s="530" t="s">
        <v>681</v>
      </c>
      <c r="AM3" s="530"/>
      <c r="AN3" s="530"/>
      <c r="AO3" s="530"/>
      <c r="AP3" s="530"/>
      <c r="AQ3" s="530" t="s">
        <v>565</v>
      </c>
      <c r="AR3" s="530"/>
      <c r="AS3" s="530"/>
      <c r="AT3" s="530"/>
      <c r="AU3" s="530"/>
      <c r="AV3" s="530"/>
      <c r="AW3" s="530"/>
      <c r="AX3" s="353"/>
      <c r="AY3" s="353"/>
      <c r="AZ3" s="353"/>
      <c r="BA3" s="350" t="s">
        <v>479</v>
      </c>
      <c r="BB3" s="354"/>
      <c r="BC3" s="351"/>
      <c r="BD3" s="351"/>
      <c r="BE3" s="351"/>
      <c r="BF3" s="530" t="s">
        <v>682</v>
      </c>
      <c r="BG3" s="530"/>
      <c r="BH3" s="530"/>
      <c r="BI3" s="530"/>
      <c r="BJ3" s="530"/>
      <c r="BK3" s="530"/>
      <c r="BL3" s="530"/>
      <c r="BM3" s="530"/>
      <c r="BN3" s="531"/>
      <c r="BO3" s="355" t="s">
        <v>479</v>
      </c>
      <c r="BP3" s="356"/>
      <c r="BQ3" s="355"/>
      <c r="BR3" s="357"/>
      <c r="BS3" s="355"/>
      <c r="BT3" s="355"/>
      <c r="BU3" s="355"/>
      <c r="BV3" s="355"/>
      <c r="BW3" s="355"/>
      <c r="BX3" s="355"/>
      <c r="BY3" s="355"/>
      <c r="BZ3" s="528" t="s">
        <v>682</v>
      </c>
      <c r="CA3" s="528"/>
      <c r="CB3" s="528"/>
      <c r="CC3" s="528"/>
      <c r="CD3" s="349"/>
      <c r="CE3" s="349"/>
    </row>
    <row r="4" spans="1:83" ht="15.6" x14ac:dyDescent="0.3">
      <c r="A4" s="358"/>
      <c r="B4" s="358"/>
      <c r="C4" s="533" t="s">
        <v>11</v>
      </c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5"/>
      <c r="O4" s="533" t="s">
        <v>12</v>
      </c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5"/>
      <c r="AA4" s="358"/>
      <c r="AB4" s="359"/>
      <c r="AC4" s="533" t="s">
        <v>13</v>
      </c>
      <c r="AD4" s="534"/>
      <c r="AE4" s="534"/>
      <c r="AF4" s="534"/>
      <c r="AG4" s="535"/>
      <c r="AH4" s="352"/>
      <c r="AI4" s="352"/>
      <c r="AJ4" s="352"/>
      <c r="AK4" s="352"/>
      <c r="AL4" s="352"/>
      <c r="AM4" s="352"/>
      <c r="AN4" s="352"/>
      <c r="AO4" s="533" t="s">
        <v>23</v>
      </c>
      <c r="AP4" s="534"/>
      <c r="AQ4" s="534"/>
      <c r="AR4" s="534"/>
      <c r="AS4" s="534"/>
      <c r="AT4" s="352"/>
      <c r="AU4" s="352"/>
      <c r="AV4" s="352"/>
      <c r="AW4" s="352"/>
      <c r="AX4" s="352"/>
      <c r="AY4" s="352"/>
      <c r="AZ4" s="352"/>
      <c r="BA4" s="533" t="s">
        <v>39</v>
      </c>
      <c r="BB4" s="534"/>
      <c r="BC4" s="534"/>
      <c r="BD4" s="534"/>
      <c r="BE4" s="534"/>
      <c r="BF4" s="534"/>
      <c r="BG4" s="534"/>
      <c r="BH4" s="534"/>
      <c r="BI4" s="534"/>
      <c r="BJ4" s="534"/>
      <c r="BK4" s="534"/>
      <c r="BL4" s="534"/>
      <c r="BM4" s="534"/>
      <c r="BN4" s="534"/>
      <c r="BO4" s="355"/>
      <c r="BP4" s="356" t="s">
        <v>683</v>
      </c>
      <c r="BQ4" s="360" t="s">
        <v>40</v>
      </c>
      <c r="BR4" s="357"/>
      <c r="BS4" s="532" t="s">
        <v>56</v>
      </c>
      <c r="BT4" s="532"/>
      <c r="BU4" s="532" t="s">
        <v>684</v>
      </c>
      <c r="BV4" s="532"/>
      <c r="BW4" s="361" t="s">
        <v>685</v>
      </c>
      <c r="BX4" s="361"/>
      <c r="BY4" s="532"/>
      <c r="BZ4" s="532"/>
      <c r="CA4" s="532"/>
      <c r="CB4" s="532"/>
      <c r="CC4" s="361"/>
      <c r="CD4" s="357"/>
      <c r="CE4" s="357"/>
    </row>
    <row r="5" spans="1:83" ht="31.15" x14ac:dyDescent="0.3">
      <c r="A5" s="362" t="s">
        <v>686</v>
      </c>
      <c r="B5" s="355" t="s">
        <v>687</v>
      </c>
      <c r="C5" s="363" t="s">
        <v>688</v>
      </c>
      <c r="D5" s="363" t="s">
        <v>689</v>
      </c>
      <c r="E5" s="364" t="s">
        <v>690</v>
      </c>
      <c r="F5" s="363" t="s">
        <v>54</v>
      </c>
      <c r="G5" s="363" t="s">
        <v>691</v>
      </c>
      <c r="H5" s="363" t="s">
        <v>36</v>
      </c>
      <c r="I5" s="363" t="s">
        <v>692</v>
      </c>
      <c r="J5" s="363" t="s">
        <v>689</v>
      </c>
      <c r="K5" s="363" t="s">
        <v>690</v>
      </c>
      <c r="L5" s="363" t="s">
        <v>55</v>
      </c>
      <c r="M5" s="363"/>
      <c r="N5" s="363"/>
      <c r="O5" s="363" t="s">
        <v>688</v>
      </c>
      <c r="P5" s="363" t="s">
        <v>689</v>
      </c>
      <c r="Q5" s="364" t="s">
        <v>690</v>
      </c>
      <c r="R5" s="363" t="s">
        <v>54</v>
      </c>
      <c r="S5" s="363" t="s">
        <v>691</v>
      </c>
      <c r="T5" s="363" t="s">
        <v>36</v>
      </c>
      <c r="U5" s="363" t="s">
        <v>692</v>
      </c>
      <c r="V5" s="363" t="s">
        <v>689</v>
      </c>
      <c r="W5" s="363" t="s">
        <v>690</v>
      </c>
      <c r="X5" s="363" t="s">
        <v>55</v>
      </c>
      <c r="Y5" s="363" t="s">
        <v>10</v>
      </c>
      <c r="Z5" s="363" t="s">
        <v>36</v>
      </c>
      <c r="AA5" s="365" t="s">
        <v>693</v>
      </c>
      <c r="AB5" s="356" t="s">
        <v>687</v>
      </c>
      <c r="AC5" s="363" t="s">
        <v>688</v>
      </c>
      <c r="AD5" s="363" t="s">
        <v>689</v>
      </c>
      <c r="AE5" s="364" t="s">
        <v>690</v>
      </c>
      <c r="AF5" s="363" t="s">
        <v>54</v>
      </c>
      <c r="AG5" s="363" t="s">
        <v>691</v>
      </c>
      <c r="AH5" s="363" t="s">
        <v>36</v>
      </c>
      <c r="AI5" s="363" t="s">
        <v>692</v>
      </c>
      <c r="AJ5" s="363" t="s">
        <v>689</v>
      </c>
      <c r="AK5" s="363" t="s">
        <v>690</v>
      </c>
      <c r="AL5" s="363" t="s">
        <v>55</v>
      </c>
      <c r="AM5" s="363" t="s">
        <v>10</v>
      </c>
      <c r="AN5" s="363" t="s">
        <v>36</v>
      </c>
      <c r="AO5" s="363" t="s">
        <v>688</v>
      </c>
      <c r="AP5" s="363" t="s">
        <v>689</v>
      </c>
      <c r="AQ5" s="364" t="s">
        <v>690</v>
      </c>
      <c r="AR5" s="363" t="s">
        <v>54</v>
      </c>
      <c r="AS5" s="363" t="s">
        <v>691</v>
      </c>
      <c r="AT5" s="363" t="s">
        <v>36</v>
      </c>
      <c r="AU5" s="363" t="s">
        <v>692</v>
      </c>
      <c r="AV5" s="363" t="s">
        <v>689</v>
      </c>
      <c r="AW5" s="363" t="s">
        <v>690</v>
      </c>
      <c r="AX5" s="363" t="s">
        <v>55</v>
      </c>
      <c r="AY5" s="363" t="s">
        <v>10</v>
      </c>
      <c r="AZ5" s="363" t="s">
        <v>36</v>
      </c>
      <c r="BA5" s="365" t="s">
        <v>693</v>
      </c>
      <c r="BB5" s="356" t="s">
        <v>687</v>
      </c>
      <c r="BC5" s="363" t="s">
        <v>688</v>
      </c>
      <c r="BD5" s="363" t="s">
        <v>689</v>
      </c>
      <c r="BE5" s="364" t="s">
        <v>690</v>
      </c>
      <c r="BF5" s="363" t="s">
        <v>54</v>
      </c>
      <c r="BG5" s="363" t="s">
        <v>691</v>
      </c>
      <c r="BH5" s="363" t="s">
        <v>36</v>
      </c>
      <c r="BI5" s="363" t="s">
        <v>692</v>
      </c>
      <c r="BJ5" s="363" t="s">
        <v>689</v>
      </c>
      <c r="BK5" s="363" t="s">
        <v>690</v>
      </c>
      <c r="BL5" s="363" t="s">
        <v>55</v>
      </c>
      <c r="BM5" s="363" t="s">
        <v>10</v>
      </c>
      <c r="BN5" s="363" t="s">
        <v>36</v>
      </c>
      <c r="BO5" s="365" t="s">
        <v>693</v>
      </c>
      <c r="BP5" s="356" t="s">
        <v>687</v>
      </c>
      <c r="BQ5" s="363" t="s">
        <v>54</v>
      </c>
      <c r="BR5" s="364" t="s">
        <v>55</v>
      </c>
      <c r="BS5" s="363" t="s">
        <v>54</v>
      </c>
      <c r="BT5" s="364" t="s">
        <v>55</v>
      </c>
      <c r="BU5" s="363" t="s">
        <v>54</v>
      </c>
      <c r="BV5" s="364" t="s">
        <v>55</v>
      </c>
      <c r="BW5" s="364" t="s">
        <v>54</v>
      </c>
      <c r="BX5" s="364" t="s">
        <v>55</v>
      </c>
      <c r="BY5" s="364" t="s">
        <v>7</v>
      </c>
      <c r="BZ5" s="364" t="s">
        <v>694</v>
      </c>
      <c r="CA5" s="364" t="s">
        <v>37</v>
      </c>
      <c r="CB5" s="366" t="s">
        <v>16</v>
      </c>
      <c r="CC5" s="363" t="s">
        <v>36</v>
      </c>
      <c r="CD5" s="364" t="s">
        <v>695</v>
      </c>
      <c r="CE5" s="364" t="s">
        <v>696</v>
      </c>
    </row>
    <row r="6" spans="1:83" s="40" customFormat="1" ht="18" x14ac:dyDescent="0.35">
      <c r="A6" s="367"/>
      <c r="B6" s="367"/>
      <c r="C6" s="368">
        <v>10</v>
      </c>
      <c r="D6" s="368">
        <v>5</v>
      </c>
      <c r="E6" s="368">
        <v>5</v>
      </c>
      <c r="F6" s="368">
        <v>80</v>
      </c>
      <c r="G6" s="368">
        <f>SUM(C6:F6)</f>
        <v>100</v>
      </c>
      <c r="H6" s="368"/>
      <c r="I6" s="368">
        <v>10</v>
      </c>
      <c r="J6" s="368">
        <v>5</v>
      </c>
      <c r="K6" s="368">
        <v>5</v>
      </c>
      <c r="L6" s="368">
        <v>80</v>
      </c>
      <c r="M6" s="368">
        <v>100</v>
      </c>
      <c r="N6" s="368" t="s">
        <v>36</v>
      </c>
      <c r="O6" s="368">
        <v>10</v>
      </c>
      <c r="P6" s="368">
        <v>5</v>
      </c>
      <c r="Q6" s="368">
        <v>5</v>
      </c>
      <c r="R6" s="368">
        <v>80</v>
      </c>
      <c r="S6" s="368">
        <f>SUM(O6:R6)</f>
        <v>100</v>
      </c>
      <c r="T6" s="368"/>
      <c r="U6" s="368">
        <v>10</v>
      </c>
      <c r="V6" s="368">
        <v>5</v>
      </c>
      <c r="W6" s="368">
        <v>5</v>
      </c>
      <c r="X6" s="368">
        <v>80</v>
      </c>
      <c r="Y6" s="368">
        <v>100</v>
      </c>
      <c r="Z6" s="368"/>
      <c r="AA6" s="368"/>
      <c r="AB6" s="369"/>
      <c r="AC6" s="368">
        <v>10</v>
      </c>
      <c r="AD6" s="368">
        <v>5</v>
      </c>
      <c r="AE6" s="368">
        <v>5</v>
      </c>
      <c r="AF6" s="368">
        <v>80</v>
      </c>
      <c r="AG6" s="368">
        <f>SUM(AC6:AF6)</f>
        <v>100</v>
      </c>
      <c r="AH6" s="368"/>
      <c r="AI6" s="368">
        <v>10</v>
      </c>
      <c r="AJ6" s="368">
        <v>5</v>
      </c>
      <c r="AK6" s="368">
        <v>5</v>
      </c>
      <c r="AL6" s="368">
        <v>80</v>
      </c>
      <c r="AM6" s="368">
        <v>100</v>
      </c>
      <c r="AN6" s="368" t="s">
        <v>36</v>
      </c>
      <c r="AO6" s="368">
        <v>10</v>
      </c>
      <c r="AP6" s="368">
        <v>5</v>
      </c>
      <c r="AQ6" s="368">
        <v>5</v>
      </c>
      <c r="AR6" s="368">
        <v>80</v>
      </c>
      <c r="AS6" s="368">
        <f>SUM(AO6:AR6)</f>
        <v>100</v>
      </c>
      <c r="AT6" s="368"/>
      <c r="AU6" s="368">
        <v>10</v>
      </c>
      <c r="AV6" s="368">
        <v>5</v>
      </c>
      <c r="AW6" s="368">
        <v>5</v>
      </c>
      <c r="AX6" s="368">
        <v>80</v>
      </c>
      <c r="AY6" s="368">
        <v>100</v>
      </c>
      <c r="AZ6" s="368"/>
      <c r="BA6" s="368"/>
      <c r="BB6" s="369"/>
      <c r="BC6" s="368">
        <v>10</v>
      </c>
      <c r="BD6" s="368">
        <v>5</v>
      </c>
      <c r="BE6" s="368">
        <v>5</v>
      </c>
      <c r="BF6" s="368">
        <v>80</v>
      </c>
      <c r="BG6" s="368">
        <f>SUM(BC6:BF6)</f>
        <v>100</v>
      </c>
      <c r="BH6" s="368"/>
      <c r="BI6" s="368">
        <v>10</v>
      </c>
      <c r="BJ6" s="368">
        <v>5</v>
      </c>
      <c r="BK6" s="368">
        <v>5</v>
      </c>
      <c r="BL6" s="368">
        <v>80</v>
      </c>
      <c r="BM6" s="368">
        <v>100</v>
      </c>
      <c r="BN6" s="368"/>
      <c r="BO6" s="368"/>
      <c r="BP6" s="369"/>
      <c r="BQ6" s="370">
        <v>50</v>
      </c>
      <c r="BR6" s="368">
        <v>50</v>
      </c>
      <c r="BS6" s="368">
        <v>50</v>
      </c>
      <c r="BT6" s="368">
        <v>50</v>
      </c>
      <c r="BU6" s="368">
        <v>50</v>
      </c>
      <c r="BV6" s="368">
        <v>50</v>
      </c>
      <c r="BW6" s="368">
        <v>50</v>
      </c>
      <c r="BX6" s="368">
        <v>50</v>
      </c>
      <c r="BY6" s="368">
        <f>(G6+S6+AG6+AS6+BG6)</f>
        <v>500</v>
      </c>
      <c r="BZ6" s="368">
        <f>(M6+Y6+AM6+AY6+BM6)</f>
        <v>500</v>
      </c>
      <c r="CA6" s="368">
        <f>SUM(BY6:BZ6)</f>
        <v>1000</v>
      </c>
      <c r="CB6" s="371"/>
      <c r="CC6" s="368"/>
      <c r="CD6" s="368">
        <v>203</v>
      </c>
      <c r="CE6" s="372"/>
    </row>
    <row r="7" spans="1:83" ht="18" x14ac:dyDescent="0.35">
      <c r="A7" s="373">
        <v>1</v>
      </c>
      <c r="B7" s="374" t="s">
        <v>101</v>
      </c>
      <c r="C7" s="171">
        <v>7.5</v>
      </c>
      <c r="D7" s="171">
        <v>4</v>
      </c>
      <c r="E7" s="171">
        <v>4</v>
      </c>
      <c r="F7" s="227">
        <v>60.25</v>
      </c>
      <c r="G7" s="332">
        <f>SUM(C7:F7)</f>
        <v>75.75</v>
      </c>
      <c r="H7" s="333" t="str">
        <f>IF(G7&gt;=91,"A1",IF(G7&gt;=81,"A2",IF(G7&gt;=71,"B1",IF(G7&gt;=61,"B2",IF(G7&gt;=51,"C1",IF(G7&gt;=41,"C2",IF(G7&gt;=33,"D","E")))))))</f>
        <v>B1</v>
      </c>
      <c r="I7" s="334">
        <v>7.25</v>
      </c>
      <c r="J7" s="334">
        <v>4</v>
      </c>
      <c r="K7" s="334">
        <v>4</v>
      </c>
      <c r="L7" s="375">
        <v>67.5</v>
      </c>
      <c r="M7" s="332">
        <f t="shared" ref="M7:M34" si="0">SUM(I7:L7)</f>
        <v>82.75</v>
      </c>
      <c r="N7" s="333" t="str">
        <f>IF(M7&gt;=91,"A1",IF(M7&gt;=81,"A2",IF(M7&gt;=71,"B1",IF(M7&gt;=61,"B2",IF(M7&gt;=51,"C1",IF(M7&gt;=41,"C2",IF(M7&gt;=33,"D","E")))))))</f>
        <v>A2</v>
      </c>
      <c r="O7" s="184">
        <v>6.5</v>
      </c>
      <c r="P7" s="171">
        <v>4</v>
      </c>
      <c r="Q7" s="171">
        <v>3.5</v>
      </c>
      <c r="R7" s="171">
        <v>55</v>
      </c>
      <c r="S7" s="332">
        <f>(O7+P7+Q7+R7)</f>
        <v>69</v>
      </c>
      <c r="T7" s="333" t="str">
        <f>IF(S7&gt;=91,"A1",IF(S7&gt;=81,"A2",IF(S7&gt;=71,"B1",IF(S7&gt;=61,"B2",IF(S7&gt;=51,"C1",IF(S7&gt;=41,"C2",IF(S7&gt;=33,"D","E")))))))</f>
        <v>B2</v>
      </c>
      <c r="U7" s="334">
        <v>4.5</v>
      </c>
      <c r="V7" s="334">
        <v>3</v>
      </c>
      <c r="W7" s="334">
        <v>4</v>
      </c>
      <c r="X7" s="334">
        <v>50</v>
      </c>
      <c r="Y7" s="332">
        <f t="shared" ref="Y7:Y8" si="1">SUM(U7:X7)</f>
        <v>61.5</v>
      </c>
      <c r="Z7" s="333" t="str">
        <f>IF(Y7&gt;=91,"A1",IF(Y7&gt;=81,"A2",IF(Y7&gt;=71,"B1",IF(Y7&gt;=61,"B2",IF(Y7&gt;=51,"C1",IF(Y7&gt;=41,"C2",IF(Y7&gt;=33,"D","E")))))))</f>
        <v>B2</v>
      </c>
      <c r="AA7" s="333">
        <v>1</v>
      </c>
      <c r="AB7" s="374" t="s">
        <v>101</v>
      </c>
      <c r="AC7" s="171">
        <v>4.5</v>
      </c>
      <c r="AD7" s="171">
        <v>3</v>
      </c>
      <c r="AE7" s="171">
        <v>4</v>
      </c>
      <c r="AF7" s="171">
        <v>44.5</v>
      </c>
      <c r="AG7" s="333">
        <f>(AC7+AD7+AE7+AF7)</f>
        <v>56</v>
      </c>
      <c r="AH7" s="333" t="str">
        <f>IF(AG7&gt;=91,"A1",IF(AG7&gt;=81,"A2",IF(AG7&gt;=71,"B1",IF(AG7&gt;=61,"B2",IF(AG7&gt;=51,"C1",IF(AG7&gt;=41,"C2",IF(AG7&gt;=33,"D","E")))))))</f>
        <v>C1</v>
      </c>
      <c r="AI7" s="334">
        <v>6.5</v>
      </c>
      <c r="AJ7" s="334">
        <v>3</v>
      </c>
      <c r="AK7" s="334">
        <v>3</v>
      </c>
      <c r="AL7" s="336">
        <v>36</v>
      </c>
      <c r="AM7" s="332">
        <f>SUM(AI7:AL7)</f>
        <v>48.5</v>
      </c>
      <c r="AN7" s="333" t="str">
        <f>IF(AM7&gt;=91,"A1",IF(AM7&gt;=81,"A2",IF(AM7&gt;=71,"B1",IF(AM7&gt;=61,"B2",IF(AM7&gt;=51,"C1",IF(AM7&gt;=41,"C2",IF(AM7&gt;=33,"D","E")))))))</f>
        <v>C2</v>
      </c>
      <c r="AO7" s="171">
        <v>6.25</v>
      </c>
      <c r="AP7" s="171">
        <v>4</v>
      </c>
      <c r="AQ7" s="171">
        <v>4</v>
      </c>
      <c r="AR7" s="171">
        <v>42</v>
      </c>
      <c r="AS7" s="333">
        <f>(AO7+AP7+AQ7+AR7)</f>
        <v>56.25</v>
      </c>
      <c r="AT7" s="333" t="str">
        <f>IF(AS7&gt;=91,"A1",IF(AS7&gt;=81,"A2",IF(AS7&gt;=71,"B1",IF(AS7&gt;=61,"B2",IF(AS7&gt;=51,"C1",IF(AS7&gt;=41,"C2",IF(AS7&gt;=33,"D","E")))))))</f>
        <v>C1</v>
      </c>
      <c r="AU7" s="184">
        <v>6</v>
      </c>
      <c r="AV7" s="375">
        <v>4.5</v>
      </c>
      <c r="AW7" s="335">
        <v>5</v>
      </c>
      <c r="AX7" s="336">
        <v>58.5</v>
      </c>
      <c r="AY7" s="332">
        <f t="shared" ref="AY7:AY8" si="2">SUM(AU7:AX7)</f>
        <v>74</v>
      </c>
      <c r="AZ7" s="332" t="str">
        <f>IF(AY7&gt;=91,"A1",IF(AY7&gt;=81,"A2",IF(AY7&gt;=71,"B1",IF(AY7&gt;=61,"B2",IF(AY7&gt;=51,"C1",IF(AY7&gt;=41,"C2",IF(AY7&gt;=33,"D","E")))))))</f>
        <v>B1</v>
      </c>
      <c r="BA7" s="333">
        <v>1</v>
      </c>
      <c r="BB7" s="374" t="s">
        <v>101</v>
      </c>
      <c r="BC7" s="171">
        <v>7.25</v>
      </c>
      <c r="BD7" s="171">
        <v>4</v>
      </c>
      <c r="BE7" s="171">
        <v>4</v>
      </c>
      <c r="BF7" s="171">
        <v>60.5</v>
      </c>
      <c r="BG7" s="332">
        <f>(BC7+BD7+BE7+BF7)</f>
        <v>75.75</v>
      </c>
      <c r="BH7" s="333" t="str">
        <f>IF(BG7&gt;=91,"A1",IF(BG7&gt;=81,"A2",IF(BG7&gt;=71,"B1",IF(BG7&gt;=61,"B2",IF(BG7&gt;=51,"C1",IF(BG7&gt;=41,"C2",IF(BG7&gt;=33,"D","E")))))))</f>
        <v>B1</v>
      </c>
      <c r="BI7" s="184">
        <v>9.5</v>
      </c>
      <c r="BJ7" s="334">
        <v>5</v>
      </c>
      <c r="BK7" s="334">
        <v>5</v>
      </c>
      <c r="BL7" s="336">
        <v>63</v>
      </c>
      <c r="BM7" s="332">
        <f t="shared" ref="BM7:BM8" si="3">SUM(BI7:BL7)</f>
        <v>82.5</v>
      </c>
      <c r="BN7" s="333" t="str">
        <f>IF(BM7&gt;=91,"A1",IF(BM7&gt;=81,"A2",IF(BM7&gt;=71,"B1",IF(BM7&gt;=61,"B2",IF(BM7&gt;=51,"C1",IF(BM7&gt;=41,"C2",IF(BM7&gt;=33,"D","E")))))))</f>
        <v>A2</v>
      </c>
      <c r="BO7" s="333">
        <v>1</v>
      </c>
      <c r="BP7" s="374" t="s">
        <v>101</v>
      </c>
      <c r="BQ7" s="376">
        <v>38</v>
      </c>
      <c r="BR7" s="336">
        <v>40</v>
      </c>
      <c r="BS7" s="377">
        <v>15</v>
      </c>
      <c r="BT7" s="334">
        <v>36</v>
      </c>
      <c r="BU7" s="377"/>
      <c r="BV7" s="334">
        <v>34.5</v>
      </c>
      <c r="BW7" s="377">
        <v>13</v>
      </c>
      <c r="BX7" s="334">
        <v>20</v>
      </c>
      <c r="BY7" s="368">
        <f t="shared" ref="BY7:BY34" si="4">(G7+S7+AG7+AS7+BG7)</f>
        <v>332.75</v>
      </c>
      <c r="BZ7" s="371">
        <f>(M7+Y7+AM7+AY7+BM7)</f>
        <v>349.25</v>
      </c>
      <c r="CA7" s="333">
        <f t="shared" ref="CA7:CA29" si="5">SUM(BY7:BZ7)</f>
        <v>682</v>
      </c>
      <c r="CB7" s="332">
        <f>CA7/1000*100</f>
        <v>68.2</v>
      </c>
      <c r="CC7" s="333" t="str">
        <f>IF(CB7&gt;=91,"A1",IF(CB7&gt;=81,"A2",IF(CB7&gt;=71,"B1",IF(CB7&gt;=61,"B2",IF(CB7&gt;=51,"C1",IF(CB7&gt;=41,"C2",IF(CB7&gt;=33,"D","E")))))))</f>
        <v>B2</v>
      </c>
      <c r="CD7" s="334">
        <v>171</v>
      </c>
      <c r="CE7" s="378">
        <f>CD7/203*100</f>
        <v>84.236453201970434</v>
      </c>
    </row>
    <row r="8" spans="1:83" ht="18" x14ac:dyDescent="0.35">
      <c r="A8" s="373">
        <v>2</v>
      </c>
      <c r="B8" s="374" t="s">
        <v>119</v>
      </c>
      <c r="C8" s="171">
        <v>4.5</v>
      </c>
      <c r="D8" s="171">
        <v>4</v>
      </c>
      <c r="E8" s="171">
        <v>4</v>
      </c>
      <c r="F8" s="227">
        <v>46.5</v>
      </c>
      <c r="G8" s="332">
        <f t="shared" ref="G8:G34" si="6">SUM(C8:F8)</f>
        <v>59</v>
      </c>
      <c r="H8" s="333" t="str">
        <f t="shared" ref="H8:H34" si="7">IF(G8&gt;=91,"A1",IF(G8&gt;=81,"A2",IF(G8&gt;=71,"B1",IF(G8&gt;=61,"B2",IF(G8&gt;=51,"C1",IF(G8&gt;=41,"C2",IF(G8&gt;=33,"D","E")))))))</f>
        <v>C1</v>
      </c>
      <c r="I8" s="334">
        <v>4.25</v>
      </c>
      <c r="J8" s="334">
        <v>3</v>
      </c>
      <c r="K8" s="334">
        <v>3</v>
      </c>
      <c r="L8" s="375">
        <v>43.5</v>
      </c>
      <c r="M8" s="332">
        <f t="shared" si="0"/>
        <v>53.75</v>
      </c>
      <c r="N8" s="333" t="str">
        <f t="shared" ref="N8:N34" si="8">IF(M8&gt;=91,"A1",IF(M8&gt;=81,"A2",IF(M8&gt;=71,"B1",IF(M8&gt;=61,"B2",IF(M8&gt;=51,"C1",IF(M8&gt;=41,"C2",IF(M8&gt;=33,"D","E")))))))</f>
        <v>C1</v>
      </c>
      <c r="O8" s="184">
        <v>4.5</v>
      </c>
      <c r="P8" s="171">
        <v>4</v>
      </c>
      <c r="Q8" s="171">
        <v>4</v>
      </c>
      <c r="R8" s="171">
        <v>40</v>
      </c>
      <c r="S8" s="332">
        <f t="shared" ref="S8:S34" si="9">(O8+P8+Q8+R8)</f>
        <v>52.5</v>
      </c>
      <c r="T8" s="333" t="str">
        <f t="shared" ref="T8:T34" si="10">IF(S8&gt;=91,"A1",IF(S8&gt;=81,"A2",IF(S8&gt;=71,"B1",IF(S8&gt;=61,"B2",IF(S8&gt;=51,"C1",IF(S8&gt;=41,"C2",IF(S8&gt;=33,"D","E")))))))</f>
        <v>C1</v>
      </c>
      <c r="U8" s="334">
        <v>4</v>
      </c>
      <c r="V8" s="334">
        <v>3</v>
      </c>
      <c r="W8" s="334">
        <v>3</v>
      </c>
      <c r="X8" s="334">
        <v>40</v>
      </c>
      <c r="Y8" s="332">
        <f t="shared" si="1"/>
        <v>50</v>
      </c>
      <c r="Z8" s="333" t="str">
        <f t="shared" ref="Z8:Z34" si="11">IF(Y8&gt;=91,"A1",IF(Y8&gt;=81,"A2",IF(Y8&gt;=71,"B1",IF(Y8&gt;=61,"B2",IF(Y8&gt;=51,"C1",IF(Y8&gt;=41,"C2",IF(Y8&gt;=33,"D","E")))))))</f>
        <v>C2</v>
      </c>
      <c r="AA8" s="333">
        <v>2</v>
      </c>
      <c r="AB8" s="374" t="s">
        <v>119</v>
      </c>
      <c r="AC8" s="171">
        <v>3.5</v>
      </c>
      <c r="AD8" s="171">
        <v>3</v>
      </c>
      <c r="AE8" s="171">
        <v>3.5</v>
      </c>
      <c r="AF8" s="171">
        <v>30.5</v>
      </c>
      <c r="AG8" s="333">
        <f t="shared" ref="AG8:AG34" si="12">(AC8+AD8+AE8+AF8)</f>
        <v>40.5</v>
      </c>
      <c r="AH8" s="333" t="str">
        <f t="shared" ref="AH8:AH34" si="13">IF(AG8&gt;=91,"A1",IF(AG8&gt;=81,"A2",IF(AG8&gt;=71,"B1",IF(AG8&gt;=61,"B2",IF(AG8&gt;=51,"C1",IF(AG8&gt;=41,"C2",IF(AG8&gt;=33,"D","E")))))))</f>
        <v>D</v>
      </c>
      <c r="AI8" s="334">
        <v>5.25</v>
      </c>
      <c r="AJ8" s="334">
        <v>3</v>
      </c>
      <c r="AK8" s="334">
        <v>3</v>
      </c>
      <c r="AL8" s="334">
        <v>36</v>
      </c>
      <c r="AM8" s="332">
        <f t="shared" ref="AM8:AM9" si="14">SUM(AI8:AL8)</f>
        <v>47.25</v>
      </c>
      <c r="AN8" s="333" t="str">
        <f t="shared" ref="AN8:AN34" si="15">IF(AM8&gt;=91,"A1",IF(AM8&gt;=81,"A2",IF(AM8&gt;=71,"B1",IF(AM8&gt;=61,"B2",IF(AM8&gt;=51,"C1",IF(AM8&gt;=41,"C2",IF(AM8&gt;=33,"D","E")))))))</f>
        <v>C2</v>
      </c>
      <c r="AO8" s="171">
        <v>3.75</v>
      </c>
      <c r="AP8" s="171">
        <v>2</v>
      </c>
      <c r="AQ8" s="171">
        <v>2</v>
      </c>
      <c r="AR8" s="379">
        <v>20</v>
      </c>
      <c r="AS8" s="380">
        <f t="shared" ref="AS8:AS34" si="16">(AO8+AP8+AQ8+AR8)</f>
        <v>27.75</v>
      </c>
      <c r="AT8" s="333" t="str">
        <f t="shared" ref="AT8:AT34" si="17">IF(AS8&gt;=91,"A1",IF(AS8&gt;=81,"A2",IF(AS8&gt;=71,"B1",IF(AS8&gt;=61,"B2",IF(AS8&gt;=51,"C1",IF(AS8&gt;=41,"C2",IF(AS8&gt;=33,"D","E")))))))</f>
        <v>E</v>
      </c>
      <c r="AU8" s="184">
        <v>2.25</v>
      </c>
      <c r="AV8" s="381">
        <v>2</v>
      </c>
      <c r="AW8" s="381">
        <v>3</v>
      </c>
      <c r="AX8" s="334">
        <v>27</v>
      </c>
      <c r="AY8" s="332">
        <f t="shared" si="2"/>
        <v>34.25</v>
      </c>
      <c r="AZ8" s="332" t="str">
        <f t="shared" ref="AZ8:AZ34" si="18">IF(AY8&gt;=91,"A1",IF(AY8&gt;=81,"A2",IF(AY8&gt;=71,"B1",IF(AY8&gt;=61,"B2",IF(AY8&gt;=51,"C1",IF(AY8&gt;=41,"C2",IF(AY8&gt;=33,"D","E")))))))</f>
        <v>D</v>
      </c>
      <c r="BA8" s="333">
        <v>2</v>
      </c>
      <c r="BB8" s="374" t="s">
        <v>119</v>
      </c>
      <c r="BC8" s="171">
        <v>5.75</v>
      </c>
      <c r="BD8" s="171">
        <v>2</v>
      </c>
      <c r="BE8" s="171">
        <v>2</v>
      </c>
      <c r="BF8" s="171">
        <v>32.5</v>
      </c>
      <c r="BG8" s="332">
        <f t="shared" ref="BG8:BG34" si="19">(BC8+BD8+BE8+BF8)</f>
        <v>42.25</v>
      </c>
      <c r="BH8" s="333" t="str">
        <f t="shared" ref="BH8:BH34" si="20">IF(BG8&gt;=91,"A1",IF(BG8&gt;=81,"A2",IF(BG8&gt;=71,"B1",IF(BG8&gt;=61,"B2",IF(BG8&gt;=51,"C1",IF(BG8&gt;=41,"C2",IF(BG8&gt;=33,"D","E")))))))</f>
        <v>C2</v>
      </c>
      <c r="BI8" s="184">
        <v>5.5</v>
      </c>
      <c r="BJ8" s="334">
        <v>3</v>
      </c>
      <c r="BK8" s="334">
        <v>3</v>
      </c>
      <c r="BL8" s="334">
        <v>31.5</v>
      </c>
      <c r="BM8" s="332">
        <f t="shared" si="3"/>
        <v>43</v>
      </c>
      <c r="BN8" s="333" t="str">
        <f t="shared" ref="BN8:BN34" si="21">IF(BM8&gt;=91,"A1",IF(BM8&gt;=81,"A2",IF(BM8&gt;=71,"B1",IF(BM8&gt;=61,"B2",IF(BM8&gt;=51,"C1",IF(BM8&gt;=41,"C2",IF(BM8&gt;=33,"D","E")))))))</f>
        <v>C2</v>
      </c>
      <c r="BO8" s="333">
        <v>2</v>
      </c>
      <c r="BP8" s="374" t="s">
        <v>119</v>
      </c>
      <c r="BQ8" s="376">
        <v>28.5</v>
      </c>
      <c r="BR8" s="334">
        <v>36</v>
      </c>
      <c r="BS8" s="382">
        <v>7</v>
      </c>
      <c r="BT8" s="334">
        <v>35</v>
      </c>
      <c r="BU8" s="383">
        <v>17</v>
      </c>
      <c r="BV8" s="384">
        <v>12.5</v>
      </c>
      <c r="BW8" s="383">
        <v>16.5</v>
      </c>
      <c r="BX8" s="334">
        <v>17</v>
      </c>
      <c r="BY8" s="368">
        <f t="shared" si="4"/>
        <v>222</v>
      </c>
      <c r="BZ8" s="368">
        <f t="shared" ref="BZ8:BZ34" si="22">(M8+Y8+AM8+AY8+BM8)</f>
        <v>228.25</v>
      </c>
      <c r="CA8" s="333">
        <f t="shared" si="5"/>
        <v>450.25</v>
      </c>
      <c r="CB8" s="332">
        <f t="shared" ref="CB8:CB34" si="23">CA8/1000*100</f>
        <v>45.024999999999999</v>
      </c>
      <c r="CC8" s="333" t="str">
        <f t="shared" ref="CC8:CC34" si="24">IF(CB8&gt;=91,"A1",IF(CB8&gt;=81,"A2",IF(CB8&gt;=71,"B1",IF(CB8&gt;=61,"B2",IF(CB8&gt;=51,"C1",IF(CB8&gt;=41,"C2",IF(CB8&gt;=33,"D","E")))))))</f>
        <v>C2</v>
      </c>
      <c r="CD8" s="334">
        <v>187</v>
      </c>
      <c r="CE8" s="378">
        <f t="shared" ref="CE8:CE34" si="25">CD8/203*100</f>
        <v>92.118226600985224</v>
      </c>
    </row>
    <row r="9" spans="1:83" ht="18" x14ac:dyDescent="0.35">
      <c r="A9" s="373">
        <v>3</v>
      </c>
      <c r="B9" s="374" t="s">
        <v>133</v>
      </c>
      <c r="C9" s="171">
        <v>4</v>
      </c>
      <c r="D9" s="171">
        <v>3</v>
      </c>
      <c r="E9" s="171">
        <v>3</v>
      </c>
      <c r="F9" s="233">
        <v>27.5</v>
      </c>
      <c r="G9" s="332">
        <f t="shared" si="6"/>
        <v>37.5</v>
      </c>
      <c r="H9" s="333" t="str">
        <f t="shared" si="7"/>
        <v>D</v>
      </c>
      <c r="I9" s="334">
        <v>2.25</v>
      </c>
      <c r="J9" s="334">
        <v>1</v>
      </c>
      <c r="K9" s="334">
        <v>1</v>
      </c>
      <c r="L9" s="385">
        <v>19</v>
      </c>
      <c r="M9" s="386">
        <f t="shared" si="0"/>
        <v>23.25</v>
      </c>
      <c r="N9" s="333" t="str">
        <f t="shared" si="8"/>
        <v>E</v>
      </c>
      <c r="O9" s="233">
        <v>2</v>
      </c>
      <c r="P9" s="171">
        <v>3</v>
      </c>
      <c r="Q9" s="171">
        <v>4</v>
      </c>
      <c r="R9" s="379">
        <v>22.5</v>
      </c>
      <c r="S9" s="386">
        <f t="shared" si="9"/>
        <v>31.5</v>
      </c>
      <c r="T9" s="333" t="str">
        <f t="shared" si="10"/>
        <v>E</v>
      </c>
      <c r="U9" s="334">
        <v>3.75</v>
      </c>
      <c r="V9" s="334">
        <v>2</v>
      </c>
      <c r="W9" s="334">
        <v>2</v>
      </c>
      <c r="X9" s="384">
        <v>17</v>
      </c>
      <c r="Y9" s="386">
        <f>SUM(U9:X9)</f>
        <v>24.75</v>
      </c>
      <c r="Z9" s="333" t="str">
        <f t="shared" si="11"/>
        <v>E</v>
      </c>
      <c r="AA9" s="333">
        <v>3</v>
      </c>
      <c r="AB9" s="374" t="s">
        <v>133</v>
      </c>
      <c r="AC9" s="171">
        <v>1.5</v>
      </c>
      <c r="AD9" s="171">
        <v>2.5</v>
      </c>
      <c r="AE9" s="171">
        <v>2.5</v>
      </c>
      <c r="AF9" s="379">
        <v>22</v>
      </c>
      <c r="AG9" s="380">
        <f t="shared" si="12"/>
        <v>28.5</v>
      </c>
      <c r="AH9" s="333" t="str">
        <f t="shared" si="13"/>
        <v>E</v>
      </c>
      <c r="AI9" s="334">
        <v>2</v>
      </c>
      <c r="AJ9" s="334">
        <v>3</v>
      </c>
      <c r="AK9" s="334">
        <v>3</v>
      </c>
      <c r="AL9" s="336">
        <v>44</v>
      </c>
      <c r="AM9" s="332">
        <f t="shared" si="14"/>
        <v>52</v>
      </c>
      <c r="AN9" s="333" t="str">
        <f t="shared" si="15"/>
        <v>C1</v>
      </c>
      <c r="AO9" s="171">
        <v>2.75</v>
      </c>
      <c r="AP9" s="171">
        <v>2</v>
      </c>
      <c r="AQ9" s="171">
        <v>2</v>
      </c>
      <c r="AR9" s="379">
        <v>14</v>
      </c>
      <c r="AS9" s="380">
        <f t="shared" si="16"/>
        <v>20.75</v>
      </c>
      <c r="AT9" s="333" t="str">
        <f t="shared" si="17"/>
        <v>E</v>
      </c>
      <c r="AU9" s="184">
        <v>3.5</v>
      </c>
      <c r="AV9" s="335">
        <v>2</v>
      </c>
      <c r="AW9" s="335">
        <v>2</v>
      </c>
      <c r="AX9" s="384">
        <v>17.5</v>
      </c>
      <c r="AY9" s="386">
        <f>SUM(AU9:AX9)</f>
        <v>25</v>
      </c>
      <c r="AZ9" s="332" t="str">
        <f t="shared" si="18"/>
        <v>E</v>
      </c>
      <c r="BA9" s="333">
        <v>3</v>
      </c>
      <c r="BB9" s="374" t="s">
        <v>133</v>
      </c>
      <c r="BC9" s="171">
        <v>3</v>
      </c>
      <c r="BD9" s="171">
        <v>2</v>
      </c>
      <c r="BE9" s="171">
        <v>2</v>
      </c>
      <c r="BF9" s="379">
        <v>17.5</v>
      </c>
      <c r="BG9" s="386">
        <f t="shared" si="19"/>
        <v>24.5</v>
      </c>
      <c r="BH9" s="333" t="str">
        <f t="shared" si="20"/>
        <v>E</v>
      </c>
      <c r="BI9" s="184">
        <v>2.5</v>
      </c>
      <c r="BJ9" s="334">
        <v>2</v>
      </c>
      <c r="BK9" s="334">
        <v>2</v>
      </c>
      <c r="BL9" s="384">
        <v>24</v>
      </c>
      <c r="BM9" s="386">
        <f>SUM(BI9:BL9)</f>
        <v>30.5</v>
      </c>
      <c r="BN9" s="333" t="str">
        <f t="shared" si="21"/>
        <v>E</v>
      </c>
      <c r="BO9" s="387">
        <v>3</v>
      </c>
      <c r="BP9" s="388" t="s">
        <v>133</v>
      </c>
      <c r="BQ9" s="389">
        <v>8</v>
      </c>
      <c r="BR9" s="390">
        <v>7</v>
      </c>
      <c r="BS9" s="391">
        <v>0</v>
      </c>
      <c r="BT9" s="390">
        <v>2</v>
      </c>
      <c r="BU9" s="392">
        <v>6.5</v>
      </c>
      <c r="BV9" s="390">
        <v>3</v>
      </c>
      <c r="BW9" s="391">
        <v>3</v>
      </c>
      <c r="BX9" s="390">
        <v>7.5</v>
      </c>
      <c r="BY9" s="393">
        <f t="shared" si="4"/>
        <v>142.75</v>
      </c>
      <c r="BZ9" s="393">
        <f t="shared" si="22"/>
        <v>155.5</v>
      </c>
      <c r="CA9" s="393">
        <f t="shared" si="5"/>
        <v>298.25</v>
      </c>
      <c r="CB9" s="394">
        <f t="shared" si="23"/>
        <v>29.825000000000003</v>
      </c>
      <c r="CC9" s="393" t="str">
        <f t="shared" si="24"/>
        <v>E</v>
      </c>
      <c r="CD9" s="334">
        <v>178</v>
      </c>
      <c r="CE9" s="378">
        <f t="shared" si="25"/>
        <v>87.684729064039416</v>
      </c>
    </row>
    <row r="10" spans="1:83" ht="18" x14ac:dyDescent="0.35">
      <c r="A10" s="373">
        <v>4</v>
      </c>
      <c r="B10" s="374" t="s">
        <v>411</v>
      </c>
      <c r="C10" s="171">
        <v>4.75</v>
      </c>
      <c r="D10" s="171">
        <v>5</v>
      </c>
      <c r="E10" s="171">
        <v>4</v>
      </c>
      <c r="F10" s="233">
        <v>44.5</v>
      </c>
      <c r="G10" s="332">
        <f t="shared" si="6"/>
        <v>58.25</v>
      </c>
      <c r="H10" s="333" t="str">
        <f t="shared" si="7"/>
        <v>C1</v>
      </c>
      <c r="I10" s="334">
        <v>4.375</v>
      </c>
      <c r="J10" s="334">
        <v>3</v>
      </c>
      <c r="K10" s="334">
        <v>3.5</v>
      </c>
      <c r="L10" s="335">
        <v>34</v>
      </c>
      <c r="M10" s="332">
        <f t="shared" si="0"/>
        <v>44.875</v>
      </c>
      <c r="N10" s="333" t="str">
        <f t="shared" si="8"/>
        <v>C2</v>
      </c>
      <c r="O10" s="233">
        <v>5</v>
      </c>
      <c r="P10" s="171">
        <v>3</v>
      </c>
      <c r="Q10" s="171">
        <v>4</v>
      </c>
      <c r="R10" s="171">
        <v>35</v>
      </c>
      <c r="S10" s="332">
        <f t="shared" si="9"/>
        <v>47</v>
      </c>
      <c r="T10" s="333" t="str">
        <f t="shared" si="10"/>
        <v>C2</v>
      </c>
      <c r="U10" s="334">
        <v>4.75</v>
      </c>
      <c r="V10" s="334">
        <v>2</v>
      </c>
      <c r="W10" s="334">
        <v>3</v>
      </c>
      <c r="X10" s="336">
        <v>46</v>
      </c>
      <c r="Y10" s="332">
        <f>SUM(U10:X10)</f>
        <v>55.75</v>
      </c>
      <c r="Z10" s="333" t="str">
        <f t="shared" si="11"/>
        <v>C1</v>
      </c>
      <c r="AA10" s="333">
        <v>4</v>
      </c>
      <c r="AB10" s="374" t="s">
        <v>411</v>
      </c>
      <c r="AC10" s="171">
        <v>5</v>
      </c>
      <c r="AD10" s="171">
        <v>3</v>
      </c>
      <c r="AE10" s="171">
        <v>3</v>
      </c>
      <c r="AF10" s="171">
        <v>34</v>
      </c>
      <c r="AG10" s="333">
        <f t="shared" si="12"/>
        <v>45</v>
      </c>
      <c r="AH10" s="333" t="str">
        <f t="shared" si="13"/>
        <v>C2</v>
      </c>
      <c r="AI10" s="334">
        <v>5.5</v>
      </c>
      <c r="AJ10" s="334">
        <v>3</v>
      </c>
      <c r="AK10" s="334">
        <v>3</v>
      </c>
      <c r="AL10" s="336">
        <v>28</v>
      </c>
      <c r="AM10" s="332">
        <f t="shared" ref="AM10:AM29" si="26">SUM(AI10:AL10)</f>
        <v>39.5</v>
      </c>
      <c r="AN10" s="333" t="str">
        <f t="shared" si="15"/>
        <v>D</v>
      </c>
      <c r="AO10" s="171">
        <v>5.25</v>
      </c>
      <c r="AP10" s="171">
        <v>4</v>
      </c>
      <c r="AQ10" s="171">
        <v>5</v>
      </c>
      <c r="AR10" s="171">
        <v>30.5</v>
      </c>
      <c r="AS10" s="333">
        <f t="shared" si="16"/>
        <v>44.75</v>
      </c>
      <c r="AT10" s="333" t="str">
        <f t="shared" si="17"/>
        <v>C2</v>
      </c>
      <c r="AU10" s="184">
        <v>4.75</v>
      </c>
      <c r="AV10" s="395">
        <v>3.5</v>
      </c>
      <c r="AW10" s="375">
        <v>4.5</v>
      </c>
      <c r="AX10" s="336">
        <v>38</v>
      </c>
      <c r="AY10" s="332">
        <f>SUM(AU10:AX10)</f>
        <v>50.75</v>
      </c>
      <c r="AZ10" s="332" t="str">
        <f t="shared" si="18"/>
        <v>C2</v>
      </c>
      <c r="BA10" s="333">
        <v>4</v>
      </c>
      <c r="BB10" s="374" t="s">
        <v>411</v>
      </c>
      <c r="BC10" s="171">
        <v>4.75</v>
      </c>
      <c r="BD10" s="171">
        <v>4</v>
      </c>
      <c r="BE10" s="171">
        <v>5</v>
      </c>
      <c r="BF10" s="171">
        <v>27</v>
      </c>
      <c r="BG10" s="332">
        <f t="shared" si="19"/>
        <v>40.75</v>
      </c>
      <c r="BH10" s="333" t="str">
        <f t="shared" si="20"/>
        <v>D</v>
      </c>
      <c r="BI10" s="184">
        <v>6</v>
      </c>
      <c r="BJ10" s="334">
        <v>4</v>
      </c>
      <c r="BK10" s="334">
        <v>4</v>
      </c>
      <c r="BL10" s="336">
        <v>50.5</v>
      </c>
      <c r="BM10" s="332">
        <f>SUM(BI10:BL10)</f>
        <v>64.5</v>
      </c>
      <c r="BN10" s="333" t="str">
        <f t="shared" si="21"/>
        <v>B2</v>
      </c>
      <c r="BO10" s="333">
        <v>4</v>
      </c>
      <c r="BP10" s="374" t="s">
        <v>411</v>
      </c>
      <c r="BQ10" s="376">
        <v>22</v>
      </c>
      <c r="BR10" s="336">
        <v>24</v>
      </c>
      <c r="BS10" s="396">
        <v>12.5</v>
      </c>
      <c r="BT10" s="334">
        <v>29.5</v>
      </c>
      <c r="BU10" s="397">
        <v>28</v>
      </c>
      <c r="BV10" s="384">
        <v>12.5</v>
      </c>
      <c r="BW10" s="396">
        <v>14.5</v>
      </c>
      <c r="BX10" s="334">
        <v>22</v>
      </c>
      <c r="BY10" s="368">
        <f t="shared" si="4"/>
        <v>235.75</v>
      </c>
      <c r="BZ10" s="368">
        <f t="shared" si="22"/>
        <v>255.375</v>
      </c>
      <c r="CA10" s="333">
        <f t="shared" si="5"/>
        <v>491.125</v>
      </c>
      <c r="CB10" s="332">
        <f t="shared" si="23"/>
        <v>49.112499999999997</v>
      </c>
      <c r="CC10" s="333" t="str">
        <f t="shared" si="24"/>
        <v>C2</v>
      </c>
      <c r="CD10" s="334">
        <v>197</v>
      </c>
      <c r="CE10" s="378">
        <f t="shared" si="25"/>
        <v>97.044334975369466</v>
      </c>
    </row>
    <row r="11" spans="1:83" ht="18" x14ac:dyDescent="0.35">
      <c r="A11" s="373">
        <v>5</v>
      </c>
      <c r="B11" s="374" t="s">
        <v>158</v>
      </c>
      <c r="C11" s="171">
        <v>9</v>
      </c>
      <c r="D11" s="171">
        <v>5</v>
      </c>
      <c r="E11" s="171">
        <v>5</v>
      </c>
      <c r="F11" s="233">
        <v>78.5</v>
      </c>
      <c r="G11" s="332">
        <f t="shared" si="6"/>
        <v>97.5</v>
      </c>
      <c r="H11" s="333" t="str">
        <f t="shared" si="7"/>
        <v>A1</v>
      </c>
      <c r="I11" s="334">
        <v>9</v>
      </c>
      <c r="J11" s="334">
        <v>5</v>
      </c>
      <c r="K11" s="334">
        <v>5</v>
      </c>
      <c r="L11" s="335">
        <v>76</v>
      </c>
      <c r="M11" s="332">
        <f t="shared" si="0"/>
        <v>95</v>
      </c>
      <c r="N11" s="333" t="str">
        <f t="shared" si="8"/>
        <v>A1</v>
      </c>
      <c r="O11" s="233">
        <v>8.5</v>
      </c>
      <c r="P11" s="171">
        <v>5</v>
      </c>
      <c r="Q11" s="171">
        <v>5</v>
      </c>
      <c r="R11" s="171">
        <v>66.5</v>
      </c>
      <c r="S11" s="332">
        <f t="shared" si="9"/>
        <v>85</v>
      </c>
      <c r="T11" s="333" t="str">
        <f t="shared" si="10"/>
        <v>A2</v>
      </c>
      <c r="U11" s="334">
        <v>9</v>
      </c>
      <c r="V11" s="334">
        <v>4</v>
      </c>
      <c r="W11" s="334">
        <v>4</v>
      </c>
      <c r="X11" s="336">
        <v>71</v>
      </c>
      <c r="Y11" s="332">
        <f t="shared" ref="Y11:Y34" si="27">SUM(U11:X11)</f>
        <v>88</v>
      </c>
      <c r="Z11" s="333" t="str">
        <f t="shared" si="11"/>
        <v>A2</v>
      </c>
      <c r="AA11" s="333">
        <v>5</v>
      </c>
      <c r="AB11" s="374" t="s">
        <v>158</v>
      </c>
      <c r="AC11" s="171">
        <v>9</v>
      </c>
      <c r="AD11" s="171">
        <v>4.5</v>
      </c>
      <c r="AE11" s="171">
        <v>4.5</v>
      </c>
      <c r="AF11" s="171">
        <v>65.5</v>
      </c>
      <c r="AG11" s="333">
        <f t="shared" si="12"/>
        <v>83.5</v>
      </c>
      <c r="AH11" s="333" t="str">
        <f t="shared" si="13"/>
        <v>A2</v>
      </c>
      <c r="AI11" s="334">
        <v>10</v>
      </c>
      <c r="AJ11" s="334">
        <v>5</v>
      </c>
      <c r="AK11" s="334">
        <v>5</v>
      </c>
      <c r="AL11" s="336">
        <v>73</v>
      </c>
      <c r="AM11" s="332">
        <f t="shared" si="26"/>
        <v>93</v>
      </c>
      <c r="AN11" s="333" t="str">
        <f t="shared" si="15"/>
        <v>A1</v>
      </c>
      <c r="AO11" s="171">
        <v>9</v>
      </c>
      <c r="AP11" s="171">
        <v>5</v>
      </c>
      <c r="AQ11" s="171">
        <v>5</v>
      </c>
      <c r="AR11" s="171">
        <v>63</v>
      </c>
      <c r="AS11" s="333">
        <f t="shared" si="16"/>
        <v>82</v>
      </c>
      <c r="AT11" s="333" t="str">
        <f t="shared" si="17"/>
        <v>A2</v>
      </c>
      <c r="AU11" s="184">
        <v>10</v>
      </c>
      <c r="AV11" s="337">
        <v>5</v>
      </c>
      <c r="AW11" s="335">
        <v>5</v>
      </c>
      <c r="AX11" s="336">
        <v>67.5</v>
      </c>
      <c r="AY11" s="332">
        <f t="shared" ref="AY11:AY29" si="28">SUM(AU11:AX11)</f>
        <v>87.5</v>
      </c>
      <c r="AZ11" s="332" t="str">
        <f t="shared" si="18"/>
        <v>A2</v>
      </c>
      <c r="BA11" s="333">
        <v>5</v>
      </c>
      <c r="BB11" s="374" t="s">
        <v>158</v>
      </c>
      <c r="BC11" s="171">
        <v>9</v>
      </c>
      <c r="BD11" s="171">
        <v>5</v>
      </c>
      <c r="BE11" s="171">
        <v>5</v>
      </c>
      <c r="BF11" s="171">
        <v>75</v>
      </c>
      <c r="BG11" s="332">
        <f t="shared" si="19"/>
        <v>94</v>
      </c>
      <c r="BH11" s="333" t="str">
        <f t="shared" si="20"/>
        <v>A1</v>
      </c>
      <c r="BI11" s="184">
        <v>10</v>
      </c>
      <c r="BJ11" s="334">
        <v>5</v>
      </c>
      <c r="BK11" s="334">
        <v>5</v>
      </c>
      <c r="BL11" s="336">
        <v>77.5</v>
      </c>
      <c r="BM11" s="332">
        <f t="shared" ref="BM11:BM29" si="29">SUM(BI11:BL11)</f>
        <v>97.5</v>
      </c>
      <c r="BN11" s="333" t="str">
        <f t="shared" si="21"/>
        <v>A1</v>
      </c>
      <c r="BO11" s="333">
        <v>5</v>
      </c>
      <c r="BP11" s="374" t="s">
        <v>158</v>
      </c>
      <c r="BQ11" s="376">
        <v>49</v>
      </c>
      <c r="BR11" s="336">
        <v>48</v>
      </c>
      <c r="BS11" s="397">
        <v>31</v>
      </c>
      <c r="BT11" s="334">
        <v>48</v>
      </c>
      <c r="BU11" s="397">
        <v>43.5</v>
      </c>
      <c r="BV11" s="334">
        <v>40</v>
      </c>
      <c r="BW11" s="397">
        <v>30</v>
      </c>
      <c r="BX11" s="334">
        <v>35</v>
      </c>
      <c r="BY11" s="368">
        <f t="shared" si="4"/>
        <v>442</v>
      </c>
      <c r="BZ11" s="368">
        <f t="shared" si="22"/>
        <v>461</v>
      </c>
      <c r="CA11" s="333">
        <f t="shared" si="5"/>
        <v>903</v>
      </c>
      <c r="CB11" s="332">
        <f t="shared" si="23"/>
        <v>90.3</v>
      </c>
      <c r="CC11" s="333" t="str">
        <f t="shared" si="24"/>
        <v>A2</v>
      </c>
      <c r="CD11" s="334">
        <v>187</v>
      </c>
      <c r="CE11" s="378">
        <f t="shared" si="25"/>
        <v>92.118226600985224</v>
      </c>
    </row>
    <row r="12" spans="1:83" ht="18" x14ac:dyDescent="0.35">
      <c r="A12" s="373">
        <v>6</v>
      </c>
      <c r="B12" s="374" t="s">
        <v>169</v>
      </c>
      <c r="C12" s="171">
        <v>7.25</v>
      </c>
      <c r="D12" s="171">
        <v>5</v>
      </c>
      <c r="E12" s="171">
        <v>5</v>
      </c>
      <c r="F12" s="233">
        <v>70.5</v>
      </c>
      <c r="G12" s="332">
        <f t="shared" si="6"/>
        <v>87.75</v>
      </c>
      <c r="H12" s="333" t="str">
        <f t="shared" si="7"/>
        <v>A2</v>
      </c>
      <c r="I12" s="334">
        <v>7</v>
      </c>
      <c r="J12" s="334">
        <v>5</v>
      </c>
      <c r="K12" s="334">
        <v>5</v>
      </c>
      <c r="L12" s="335">
        <v>69</v>
      </c>
      <c r="M12" s="332">
        <f t="shared" si="0"/>
        <v>86</v>
      </c>
      <c r="N12" s="333" t="str">
        <f t="shared" si="8"/>
        <v>A2</v>
      </c>
      <c r="O12" s="233">
        <v>7.5</v>
      </c>
      <c r="P12" s="171">
        <v>4</v>
      </c>
      <c r="Q12" s="171">
        <v>4.5</v>
      </c>
      <c r="R12" s="171">
        <v>45.5</v>
      </c>
      <c r="S12" s="332">
        <f t="shared" si="9"/>
        <v>61.5</v>
      </c>
      <c r="T12" s="333" t="str">
        <f t="shared" si="10"/>
        <v>B2</v>
      </c>
      <c r="U12" s="334">
        <v>6.5</v>
      </c>
      <c r="V12" s="334">
        <v>3</v>
      </c>
      <c r="W12" s="334">
        <v>4</v>
      </c>
      <c r="X12" s="336">
        <v>49.5</v>
      </c>
      <c r="Y12" s="332">
        <f t="shared" si="27"/>
        <v>63</v>
      </c>
      <c r="Z12" s="333" t="str">
        <f t="shared" si="11"/>
        <v>B2</v>
      </c>
      <c r="AA12" s="333">
        <v>6</v>
      </c>
      <c r="AB12" s="374" t="s">
        <v>169</v>
      </c>
      <c r="AC12" s="171">
        <v>5.5</v>
      </c>
      <c r="AD12" s="171">
        <v>4.5</v>
      </c>
      <c r="AE12" s="171">
        <v>4.5</v>
      </c>
      <c r="AF12" s="171">
        <v>57</v>
      </c>
      <c r="AG12" s="333">
        <f t="shared" si="12"/>
        <v>71.5</v>
      </c>
      <c r="AH12" s="333" t="str">
        <f t="shared" si="13"/>
        <v>B1</v>
      </c>
      <c r="AI12" s="334">
        <v>7.5</v>
      </c>
      <c r="AJ12" s="334">
        <v>4</v>
      </c>
      <c r="AK12" s="334">
        <v>5</v>
      </c>
      <c r="AL12" s="336">
        <v>53</v>
      </c>
      <c r="AM12" s="332">
        <f t="shared" si="26"/>
        <v>69.5</v>
      </c>
      <c r="AN12" s="333" t="str">
        <f t="shared" si="15"/>
        <v>B2</v>
      </c>
      <c r="AO12" s="171">
        <v>8.25</v>
      </c>
      <c r="AP12" s="171">
        <v>5</v>
      </c>
      <c r="AQ12" s="171">
        <v>4</v>
      </c>
      <c r="AR12" s="171">
        <v>56.5</v>
      </c>
      <c r="AS12" s="333">
        <f t="shared" si="16"/>
        <v>73.75</v>
      </c>
      <c r="AT12" s="333" t="str">
        <f t="shared" si="17"/>
        <v>B1</v>
      </c>
      <c r="AU12" s="184">
        <v>7.75</v>
      </c>
      <c r="AV12" s="337">
        <v>4</v>
      </c>
      <c r="AW12" s="335">
        <v>5</v>
      </c>
      <c r="AX12" s="336">
        <v>53.5</v>
      </c>
      <c r="AY12" s="332">
        <f t="shared" si="28"/>
        <v>70.25</v>
      </c>
      <c r="AZ12" s="332" t="str">
        <f t="shared" si="18"/>
        <v>B2</v>
      </c>
      <c r="BA12" s="333">
        <v>6</v>
      </c>
      <c r="BB12" s="374" t="s">
        <v>169</v>
      </c>
      <c r="BC12" s="171">
        <v>8.25</v>
      </c>
      <c r="BD12" s="171">
        <v>5</v>
      </c>
      <c r="BE12" s="171">
        <v>4</v>
      </c>
      <c r="BF12" s="171">
        <v>59.5</v>
      </c>
      <c r="BG12" s="332">
        <f t="shared" si="19"/>
        <v>76.75</v>
      </c>
      <c r="BH12" s="333" t="str">
        <f t="shared" si="20"/>
        <v>B1</v>
      </c>
      <c r="BI12" s="184">
        <v>9.5</v>
      </c>
      <c r="BJ12" s="334">
        <v>4</v>
      </c>
      <c r="BK12" s="334">
        <v>4</v>
      </c>
      <c r="BL12" s="336">
        <v>59.5</v>
      </c>
      <c r="BM12" s="332">
        <f t="shared" si="29"/>
        <v>77</v>
      </c>
      <c r="BN12" s="333" t="str">
        <f t="shared" si="21"/>
        <v>B1</v>
      </c>
      <c r="BO12" s="333">
        <v>6</v>
      </c>
      <c r="BP12" s="374" t="s">
        <v>169</v>
      </c>
      <c r="BQ12" s="376">
        <v>48.5</v>
      </c>
      <c r="BR12" s="336">
        <v>42</v>
      </c>
      <c r="BS12" s="398">
        <v>16.5</v>
      </c>
      <c r="BT12" s="334">
        <v>41</v>
      </c>
      <c r="BU12" s="397">
        <v>39</v>
      </c>
      <c r="BV12" s="334">
        <v>37</v>
      </c>
      <c r="BW12" s="396">
        <v>16</v>
      </c>
      <c r="BX12" s="334">
        <v>35.5</v>
      </c>
      <c r="BY12" s="368">
        <f t="shared" si="4"/>
        <v>371.25</v>
      </c>
      <c r="BZ12" s="368">
        <f t="shared" si="22"/>
        <v>365.75</v>
      </c>
      <c r="CA12" s="333">
        <f t="shared" si="5"/>
        <v>737</v>
      </c>
      <c r="CB12" s="332">
        <f t="shared" si="23"/>
        <v>73.7</v>
      </c>
      <c r="CC12" s="333" t="str">
        <f t="shared" si="24"/>
        <v>B1</v>
      </c>
      <c r="CD12" s="334">
        <v>199</v>
      </c>
      <c r="CE12" s="378">
        <f t="shared" si="25"/>
        <v>98.029556650246306</v>
      </c>
    </row>
    <row r="13" spans="1:83" ht="18" x14ac:dyDescent="0.35">
      <c r="A13" s="373">
        <v>7</v>
      </c>
      <c r="B13" s="374" t="s">
        <v>179</v>
      </c>
      <c r="C13" s="171">
        <v>5.25</v>
      </c>
      <c r="D13" s="171">
        <v>4.5</v>
      </c>
      <c r="E13" s="171">
        <v>3.5</v>
      </c>
      <c r="F13" s="233">
        <v>54.5</v>
      </c>
      <c r="G13" s="332">
        <f t="shared" si="6"/>
        <v>67.75</v>
      </c>
      <c r="H13" s="333" t="str">
        <f t="shared" si="7"/>
        <v>B2</v>
      </c>
      <c r="I13" s="334">
        <v>7.25</v>
      </c>
      <c r="J13" s="334">
        <v>4</v>
      </c>
      <c r="K13" s="334">
        <v>3.5</v>
      </c>
      <c r="L13" s="375">
        <v>66.5</v>
      </c>
      <c r="M13" s="332">
        <f t="shared" si="0"/>
        <v>81.25</v>
      </c>
      <c r="N13" s="333" t="str">
        <f t="shared" si="8"/>
        <v>A2</v>
      </c>
      <c r="O13" s="233">
        <v>7</v>
      </c>
      <c r="P13" s="171">
        <v>4</v>
      </c>
      <c r="Q13" s="171">
        <v>4</v>
      </c>
      <c r="R13" s="171">
        <v>51</v>
      </c>
      <c r="S13" s="332">
        <f t="shared" si="9"/>
        <v>66</v>
      </c>
      <c r="T13" s="333" t="str">
        <f t="shared" si="10"/>
        <v>B2</v>
      </c>
      <c r="U13" s="334">
        <v>6.5</v>
      </c>
      <c r="V13" s="334">
        <v>4</v>
      </c>
      <c r="W13" s="334">
        <v>3</v>
      </c>
      <c r="X13" s="336">
        <v>44.5</v>
      </c>
      <c r="Y13" s="332">
        <f t="shared" si="27"/>
        <v>58</v>
      </c>
      <c r="Z13" s="333" t="str">
        <f t="shared" si="11"/>
        <v>C1</v>
      </c>
      <c r="AA13" s="333">
        <v>7</v>
      </c>
      <c r="AB13" s="374" t="s">
        <v>179</v>
      </c>
      <c r="AC13" s="171">
        <v>5.5</v>
      </c>
      <c r="AD13" s="171">
        <v>4</v>
      </c>
      <c r="AE13" s="171">
        <v>4</v>
      </c>
      <c r="AF13" s="171">
        <v>48</v>
      </c>
      <c r="AG13" s="333">
        <f t="shared" si="12"/>
        <v>61.5</v>
      </c>
      <c r="AH13" s="333" t="str">
        <f t="shared" si="13"/>
        <v>B2</v>
      </c>
      <c r="AI13" s="334">
        <v>8.5</v>
      </c>
      <c r="AJ13" s="334">
        <v>3</v>
      </c>
      <c r="AK13" s="334">
        <v>3</v>
      </c>
      <c r="AL13" s="336">
        <v>46</v>
      </c>
      <c r="AM13" s="332">
        <f t="shared" si="26"/>
        <v>60.5</v>
      </c>
      <c r="AN13" s="333" t="str">
        <f t="shared" si="15"/>
        <v>C1</v>
      </c>
      <c r="AO13" s="171">
        <v>6.25</v>
      </c>
      <c r="AP13" s="171">
        <v>3</v>
      </c>
      <c r="AQ13" s="171">
        <v>3</v>
      </c>
      <c r="AR13" s="171">
        <v>34.5</v>
      </c>
      <c r="AS13" s="333">
        <f t="shared" si="16"/>
        <v>46.75</v>
      </c>
      <c r="AT13" s="333" t="str">
        <f t="shared" si="17"/>
        <v>C2</v>
      </c>
      <c r="AU13" s="184">
        <v>8.25</v>
      </c>
      <c r="AV13" s="337">
        <v>4</v>
      </c>
      <c r="AW13" s="335">
        <v>4</v>
      </c>
      <c r="AX13" s="336">
        <v>48.5</v>
      </c>
      <c r="AY13" s="332">
        <f t="shared" si="28"/>
        <v>64.75</v>
      </c>
      <c r="AZ13" s="332" t="str">
        <f t="shared" si="18"/>
        <v>B2</v>
      </c>
      <c r="BA13" s="333">
        <v>7</v>
      </c>
      <c r="BB13" s="374" t="s">
        <v>179</v>
      </c>
      <c r="BC13" s="171">
        <v>8.25</v>
      </c>
      <c r="BD13" s="171">
        <v>3</v>
      </c>
      <c r="BE13" s="171">
        <v>3</v>
      </c>
      <c r="BF13" s="171">
        <v>48</v>
      </c>
      <c r="BG13" s="332">
        <f t="shared" si="19"/>
        <v>62.25</v>
      </c>
      <c r="BH13" s="333" t="str">
        <f t="shared" si="20"/>
        <v>B2</v>
      </c>
      <c r="BI13" s="184">
        <v>9.25</v>
      </c>
      <c r="BJ13" s="334">
        <v>4</v>
      </c>
      <c r="BK13" s="334">
        <v>4</v>
      </c>
      <c r="BL13" s="336">
        <v>53</v>
      </c>
      <c r="BM13" s="332">
        <f t="shared" si="29"/>
        <v>70.25</v>
      </c>
      <c r="BN13" s="333" t="str">
        <f t="shared" si="21"/>
        <v>B2</v>
      </c>
      <c r="BO13" s="333">
        <v>7</v>
      </c>
      <c r="BP13" s="374" t="s">
        <v>179</v>
      </c>
      <c r="BQ13" s="376">
        <v>38.5</v>
      </c>
      <c r="BR13" s="336">
        <v>41</v>
      </c>
      <c r="BS13" s="397">
        <v>22</v>
      </c>
      <c r="BT13" s="334">
        <v>44</v>
      </c>
      <c r="BU13" s="397">
        <v>33</v>
      </c>
      <c r="BV13" s="334">
        <v>26</v>
      </c>
      <c r="BW13" s="397">
        <v>30</v>
      </c>
      <c r="BX13" s="334">
        <v>30</v>
      </c>
      <c r="BY13" s="368">
        <f t="shared" si="4"/>
        <v>304.25</v>
      </c>
      <c r="BZ13" s="368">
        <f t="shared" si="22"/>
        <v>334.75</v>
      </c>
      <c r="CA13" s="333">
        <f t="shared" si="5"/>
        <v>639</v>
      </c>
      <c r="CB13" s="332">
        <f t="shared" si="23"/>
        <v>63.9</v>
      </c>
      <c r="CC13" s="333" t="str">
        <f t="shared" si="24"/>
        <v>B2</v>
      </c>
      <c r="CD13" s="334">
        <v>197</v>
      </c>
      <c r="CE13" s="378">
        <f t="shared" si="25"/>
        <v>97.044334975369466</v>
      </c>
    </row>
    <row r="14" spans="1:83" ht="18" x14ac:dyDescent="0.35">
      <c r="A14" s="373">
        <v>8</v>
      </c>
      <c r="B14" s="374" t="s">
        <v>191</v>
      </c>
      <c r="C14" s="171">
        <v>5.25</v>
      </c>
      <c r="D14" s="171">
        <v>4</v>
      </c>
      <c r="E14" s="171">
        <v>4</v>
      </c>
      <c r="F14" s="233">
        <v>62.5</v>
      </c>
      <c r="G14" s="332">
        <f t="shared" si="6"/>
        <v>75.75</v>
      </c>
      <c r="H14" s="333" t="str">
        <f t="shared" si="7"/>
        <v>B1</v>
      </c>
      <c r="I14" s="334">
        <v>6</v>
      </c>
      <c r="J14" s="334">
        <v>3.5</v>
      </c>
      <c r="K14" s="334">
        <v>3.5</v>
      </c>
      <c r="L14" s="335">
        <v>55</v>
      </c>
      <c r="M14" s="332">
        <f t="shared" si="0"/>
        <v>68</v>
      </c>
      <c r="N14" s="333" t="str">
        <f t="shared" si="8"/>
        <v>B2</v>
      </c>
      <c r="O14" s="233">
        <v>5.75</v>
      </c>
      <c r="P14" s="171">
        <v>4</v>
      </c>
      <c r="Q14" s="171">
        <v>4.5</v>
      </c>
      <c r="R14" s="171">
        <v>56</v>
      </c>
      <c r="S14" s="332">
        <f t="shared" si="9"/>
        <v>70.25</v>
      </c>
      <c r="T14" s="333" t="str">
        <f t="shared" si="10"/>
        <v>B2</v>
      </c>
      <c r="U14" s="334">
        <v>7.25</v>
      </c>
      <c r="V14" s="334">
        <v>3</v>
      </c>
      <c r="W14" s="334">
        <v>4</v>
      </c>
      <c r="X14" s="334">
        <v>52.5</v>
      </c>
      <c r="Y14" s="332">
        <f t="shared" si="27"/>
        <v>66.75</v>
      </c>
      <c r="Z14" s="333" t="str">
        <f t="shared" si="11"/>
        <v>B2</v>
      </c>
      <c r="AA14" s="333">
        <v>8</v>
      </c>
      <c r="AB14" s="374" t="s">
        <v>191</v>
      </c>
      <c r="AC14" s="171">
        <v>4.25</v>
      </c>
      <c r="AD14" s="171">
        <v>3.5</v>
      </c>
      <c r="AE14" s="171">
        <v>4</v>
      </c>
      <c r="AF14" s="171">
        <v>44.5</v>
      </c>
      <c r="AG14" s="333">
        <f t="shared" si="12"/>
        <v>56.25</v>
      </c>
      <c r="AH14" s="333" t="str">
        <f t="shared" si="13"/>
        <v>C1</v>
      </c>
      <c r="AI14" s="334">
        <v>7.25</v>
      </c>
      <c r="AJ14" s="334">
        <v>3</v>
      </c>
      <c r="AK14" s="334">
        <v>4</v>
      </c>
      <c r="AL14" s="334">
        <v>48</v>
      </c>
      <c r="AM14" s="332">
        <f t="shared" si="26"/>
        <v>62.25</v>
      </c>
      <c r="AN14" s="333" t="str">
        <f t="shared" si="15"/>
        <v>B2</v>
      </c>
      <c r="AO14" s="171">
        <v>6.75</v>
      </c>
      <c r="AP14" s="171">
        <v>4</v>
      </c>
      <c r="AQ14" s="171">
        <v>4</v>
      </c>
      <c r="AR14" s="171">
        <v>40.5</v>
      </c>
      <c r="AS14" s="333">
        <f t="shared" si="16"/>
        <v>55.25</v>
      </c>
      <c r="AT14" s="333" t="str">
        <f t="shared" si="17"/>
        <v>C1</v>
      </c>
      <c r="AU14" s="184">
        <v>4.5</v>
      </c>
      <c r="AV14" s="395">
        <v>3.5</v>
      </c>
      <c r="AW14" s="335">
        <v>4</v>
      </c>
      <c r="AX14" s="334">
        <v>43.5</v>
      </c>
      <c r="AY14" s="332">
        <f t="shared" si="28"/>
        <v>55.5</v>
      </c>
      <c r="AZ14" s="332" t="str">
        <f t="shared" si="18"/>
        <v>C1</v>
      </c>
      <c r="BA14" s="333">
        <v>8</v>
      </c>
      <c r="BB14" s="374" t="s">
        <v>191</v>
      </c>
      <c r="BC14" s="171">
        <v>6.75</v>
      </c>
      <c r="BD14" s="171">
        <v>4</v>
      </c>
      <c r="BE14" s="171">
        <v>4</v>
      </c>
      <c r="BF14" s="171">
        <v>54.5</v>
      </c>
      <c r="BG14" s="332">
        <f t="shared" si="19"/>
        <v>69.25</v>
      </c>
      <c r="BH14" s="333" t="str">
        <f t="shared" si="20"/>
        <v>B2</v>
      </c>
      <c r="BI14" s="184">
        <v>9</v>
      </c>
      <c r="BJ14" s="334">
        <v>4</v>
      </c>
      <c r="BK14" s="334">
        <v>5</v>
      </c>
      <c r="BL14" s="334">
        <v>64.5</v>
      </c>
      <c r="BM14" s="332">
        <f t="shared" si="29"/>
        <v>82.5</v>
      </c>
      <c r="BN14" s="333" t="str">
        <f t="shared" si="21"/>
        <v>A2</v>
      </c>
      <c r="BO14" s="333">
        <v>8</v>
      </c>
      <c r="BP14" s="374" t="s">
        <v>191</v>
      </c>
      <c r="BQ14" s="376">
        <v>34.5</v>
      </c>
      <c r="BR14" s="334">
        <v>34.5</v>
      </c>
      <c r="BS14" s="397">
        <v>22</v>
      </c>
      <c r="BT14" s="334">
        <v>29.5</v>
      </c>
      <c r="BU14" s="397">
        <v>32.5</v>
      </c>
      <c r="BV14" s="334">
        <v>26.5</v>
      </c>
      <c r="BW14" s="397">
        <v>31.5</v>
      </c>
      <c r="BX14" s="334">
        <v>33.5</v>
      </c>
      <c r="BY14" s="368">
        <f t="shared" si="4"/>
        <v>326.75</v>
      </c>
      <c r="BZ14" s="368">
        <f t="shared" si="22"/>
        <v>335</v>
      </c>
      <c r="CA14" s="333">
        <f t="shared" si="5"/>
        <v>661.75</v>
      </c>
      <c r="CB14" s="332">
        <f t="shared" si="23"/>
        <v>66.174999999999997</v>
      </c>
      <c r="CC14" s="333" t="str">
        <f t="shared" si="24"/>
        <v>B2</v>
      </c>
      <c r="CD14" s="334">
        <v>168</v>
      </c>
      <c r="CE14" s="378">
        <f t="shared" si="25"/>
        <v>82.758620689655174</v>
      </c>
    </row>
    <row r="15" spans="1:83" ht="18" x14ac:dyDescent="0.35">
      <c r="A15" s="373">
        <v>9</v>
      </c>
      <c r="B15" s="374" t="s">
        <v>202</v>
      </c>
      <c r="C15" s="171">
        <v>4.75</v>
      </c>
      <c r="D15" s="171">
        <v>4</v>
      </c>
      <c r="E15" s="171">
        <v>4</v>
      </c>
      <c r="F15" s="233">
        <v>57</v>
      </c>
      <c r="G15" s="332">
        <f t="shared" si="6"/>
        <v>69.75</v>
      </c>
      <c r="H15" s="333" t="str">
        <f t="shared" si="7"/>
        <v>B2</v>
      </c>
      <c r="I15" s="334">
        <v>5.25</v>
      </c>
      <c r="J15" s="334">
        <v>4</v>
      </c>
      <c r="K15" s="334">
        <v>4</v>
      </c>
      <c r="L15" s="375">
        <v>47.5</v>
      </c>
      <c r="M15" s="332">
        <f t="shared" si="0"/>
        <v>60.75</v>
      </c>
      <c r="N15" s="333" t="str">
        <f t="shared" si="8"/>
        <v>C1</v>
      </c>
      <c r="O15" s="233">
        <v>5.5</v>
      </c>
      <c r="P15" s="171">
        <v>4</v>
      </c>
      <c r="Q15" s="171">
        <v>4</v>
      </c>
      <c r="R15" s="171">
        <v>47</v>
      </c>
      <c r="S15" s="332">
        <f t="shared" si="9"/>
        <v>60.5</v>
      </c>
      <c r="T15" s="333" t="str">
        <f t="shared" si="10"/>
        <v>C1</v>
      </c>
      <c r="U15" s="334">
        <v>6</v>
      </c>
      <c r="V15" s="334">
        <v>3</v>
      </c>
      <c r="W15" s="334">
        <v>4</v>
      </c>
      <c r="X15" s="334">
        <v>33</v>
      </c>
      <c r="Y15" s="332">
        <f t="shared" si="27"/>
        <v>46</v>
      </c>
      <c r="Z15" s="333" t="str">
        <f t="shared" si="11"/>
        <v>C2</v>
      </c>
      <c r="AA15" s="333">
        <v>9</v>
      </c>
      <c r="AB15" s="374" t="s">
        <v>202</v>
      </c>
      <c r="AC15" s="171">
        <v>3.5</v>
      </c>
      <c r="AD15" s="171">
        <v>3</v>
      </c>
      <c r="AE15" s="171">
        <v>3.5</v>
      </c>
      <c r="AF15" s="171">
        <v>35</v>
      </c>
      <c r="AG15" s="333">
        <f t="shared" si="12"/>
        <v>45</v>
      </c>
      <c r="AH15" s="333" t="str">
        <f t="shared" si="13"/>
        <v>C2</v>
      </c>
      <c r="AI15" s="334">
        <v>8</v>
      </c>
      <c r="AJ15" s="334">
        <v>3</v>
      </c>
      <c r="AK15" s="334">
        <v>3</v>
      </c>
      <c r="AL15" s="334">
        <v>29</v>
      </c>
      <c r="AM15" s="332">
        <f t="shared" si="26"/>
        <v>43</v>
      </c>
      <c r="AN15" s="333" t="str">
        <f t="shared" si="15"/>
        <v>C2</v>
      </c>
      <c r="AO15" s="171">
        <v>5.25</v>
      </c>
      <c r="AP15" s="171">
        <v>3</v>
      </c>
      <c r="AQ15" s="171">
        <v>3</v>
      </c>
      <c r="AR15" s="171">
        <v>31</v>
      </c>
      <c r="AS15" s="333">
        <f t="shared" si="16"/>
        <v>42.25</v>
      </c>
      <c r="AT15" s="333" t="str">
        <f t="shared" si="17"/>
        <v>C2</v>
      </c>
      <c r="AU15" s="184"/>
      <c r="AV15" s="337">
        <v>2</v>
      </c>
      <c r="AW15" s="335">
        <v>3</v>
      </c>
      <c r="AX15" s="334">
        <v>33</v>
      </c>
      <c r="AY15" s="332">
        <f t="shared" si="28"/>
        <v>38</v>
      </c>
      <c r="AZ15" s="332" t="str">
        <f t="shared" si="18"/>
        <v>D</v>
      </c>
      <c r="BA15" s="333">
        <v>9</v>
      </c>
      <c r="BB15" s="374" t="s">
        <v>202</v>
      </c>
      <c r="BC15" s="171">
        <v>3.75</v>
      </c>
      <c r="BD15" s="171">
        <v>3</v>
      </c>
      <c r="BE15" s="171">
        <v>3</v>
      </c>
      <c r="BF15" s="171">
        <v>28.5</v>
      </c>
      <c r="BG15" s="332">
        <f t="shared" si="19"/>
        <v>38.25</v>
      </c>
      <c r="BH15" s="333" t="str">
        <f t="shared" si="20"/>
        <v>D</v>
      </c>
      <c r="BI15" s="184">
        <v>3.5</v>
      </c>
      <c r="BJ15" s="334">
        <v>3</v>
      </c>
      <c r="BK15" s="334">
        <v>3</v>
      </c>
      <c r="BL15" s="334">
        <v>41.5</v>
      </c>
      <c r="BM15" s="332">
        <f t="shared" si="29"/>
        <v>51</v>
      </c>
      <c r="BN15" s="333" t="str">
        <f t="shared" si="21"/>
        <v>C1</v>
      </c>
      <c r="BO15" s="333">
        <v>9</v>
      </c>
      <c r="BP15" s="374" t="s">
        <v>202</v>
      </c>
      <c r="BQ15" s="376">
        <v>30.5</v>
      </c>
      <c r="BR15" s="334">
        <v>21</v>
      </c>
      <c r="BS15" s="396">
        <v>8.5</v>
      </c>
      <c r="BT15" s="334">
        <v>24</v>
      </c>
      <c r="BU15" s="397">
        <v>26.5</v>
      </c>
      <c r="BV15" s="334">
        <v>20</v>
      </c>
      <c r="BW15" s="396">
        <v>11</v>
      </c>
      <c r="BX15" s="334">
        <v>22</v>
      </c>
      <c r="BY15" s="368">
        <f t="shared" si="4"/>
        <v>255.75</v>
      </c>
      <c r="BZ15" s="368">
        <f t="shared" si="22"/>
        <v>238.75</v>
      </c>
      <c r="CA15" s="333">
        <f t="shared" si="5"/>
        <v>494.5</v>
      </c>
      <c r="CB15" s="332">
        <f t="shared" si="23"/>
        <v>49.45</v>
      </c>
      <c r="CC15" s="333" t="str">
        <f t="shared" si="24"/>
        <v>C2</v>
      </c>
      <c r="CD15" s="334">
        <v>186</v>
      </c>
      <c r="CE15" s="378">
        <f t="shared" si="25"/>
        <v>91.62561576354679</v>
      </c>
    </row>
    <row r="16" spans="1:83" ht="18" x14ac:dyDescent="0.35">
      <c r="A16" s="373">
        <v>10</v>
      </c>
      <c r="B16" s="374" t="s">
        <v>213</v>
      </c>
      <c r="C16" s="171">
        <v>4</v>
      </c>
      <c r="D16" s="171">
        <v>3</v>
      </c>
      <c r="E16" s="171">
        <v>3</v>
      </c>
      <c r="F16" s="233">
        <v>28</v>
      </c>
      <c r="G16" s="332">
        <f t="shared" si="6"/>
        <v>38</v>
      </c>
      <c r="H16" s="333" t="str">
        <f t="shared" si="7"/>
        <v>D</v>
      </c>
      <c r="I16" s="334">
        <v>4.25</v>
      </c>
      <c r="J16" s="334">
        <v>1</v>
      </c>
      <c r="K16" s="334">
        <v>1</v>
      </c>
      <c r="L16" s="375">
        <v>39.5</v>
      </c>
      <c r="M16" s="332">
        <f t="shared" si="0"/>
        <v>45.75</v>
      </c>
      <c r="N16" s="333" t="str">
        <f t="shared" si="8"/>
        <v>C2</v>
      </c>
      <c r="O16" s="233">
        <v>4.5</v>
      </c>
      <c r="P16" s="171">
        <v>4</v>
      </c>
      <c r="Q16" s="171">
        <v>4.5</v>
      </c>
      <c r="R16" s="171">
        <v>30</v>
      </c>
      <c r="S16" s="332">
        <f t="shared" si="9"/>
        <v>43</v>
      </c>
      <c r="T16" s="333" t="str">
        <f t="shared" si="10"/>
        <v>C2</v>
      </c>
      <c r="U16" s="334">
        <v>4.5</v>
      </c>
      <c r="V16" s="334">
        <v>2</v>
      </c>
      <c r="W16" s="334">
        <v>3</v>
      </c>
      <c r="X16" s="384">
        <v>22</v>
      </c>
      <c r="Y16" s="386">
        <f t="shared" si="27"/>
        <v>31.5</v>
      </c>
      <c r="Z16" s="333" t="str">
        <f t="shared" si="11"/>
        <v>E</v>
      </c>
      <c r="AA16" s="333">
        <v>10</v>
      </c>
      <c r="AB16" s="374" t="s">
        <v>213</v>
      </c>
      <c r="AC16" s="171">
        <v>3.5</v>
      </c>
      <c r="AD16" s="171">
        <v>3</v>
      </c>
      <c r="AE16" s="171">
        <v>3.5</v>
      </c>
      <c r="AF16" s="171">
        <v>36</v>
      </c>
      <c r="AG16" s="333">
        <f t="shared" si="12"/>
        <v>46</v>
      </c>
      <c r="AH16" s="333" t="str">
        <f t="shared" si="13"/>
        <v>C2</v>
      </c>
      <c r="AI16" s="334">
        <v>5.5</v>
      </c>
      <c r="AJ16" s="334">
        <v>2</v>
      </c>
      <c r="AK16" s="334">
        <v>3</v>
      </c>
      <c r="AL16" s="384">
        <v>18</v>
      </c>
      <c r="AM16" s="386">
        <f t="shared" si="26"/>
        <v>28.5</v>
      </c>
      <c r="AN16" s="333" t="str">
        <f t="shared" si="15"/>
        <v>E</v>
      </c>
      <c r="AO16" s="171">
        <v>3.75</v>
      </c>
      <c r="AP16" s="171">
        <v>2</v>
      </c>
      <c r="AQ16" s="171">
        <v>2</v>
      </c>
      <c r="AR16" s="379">
        <v>14</v>
      </c>
      <c r="AS16" s="380">
        <f t="shared" si="16"/>
        <v>21.75</v>
      </c>
      <c r="AT16" s="333" t="str">
        <f t="shared" si="17"/>
        <v>E</v>
      </c>
      <c r="AU16" s="184">
        <v>3.75</v>
      </c>
      <c r="AV16" s="337">
        <v>2</v>
      </c>
      <c r="AW16" s="335">
        <v>3</v>
      </c>
      <c r="AX16" s="334">
        <v>36.5</v>
      </c>
      <c r="AY16" s="332">
        <f t="shared" si="28"/>
        <v>45.25</v>
      </c>
      <c r="AZ16" s="332" t="str">
        <f t="shared" si="18"/>
        <v>C2</v>
      </c>
      <c r="BA16" s="333">
        <v>10</v>
      </c>
      <c r="BB16" s="374" t="s">
        <v>213</v>
      </c>
      <c r="BC16" s="171">
        <v>4.5</v>
      </c>
      <c r="BD16" s="171">
        <v>2</v>
      </c>
      <c r="BE16" s="171">
        <v>2</v>
      </c>
      <c r="BF16" s="171">
        <v>34</v>
      </c>
      <c r="BG16" s="332">
        <f t="shared" si="19"/>
        <v>42.5</v>
      </c>
      <c r="BH16" s="333" t="str">
        <f t="shared" si="20"/>
        <v>C2</v>
      </c>
      <c r="BI16" s="184">
        <v>4.5</v>
      </c>
      <c r="BJ16" s="334">
        <v>2</v>
      </c>
      <c r="BK16" s="334">
        <v>2</v>
      </c>
      <c r="BL16" s="384">
        <v>25</v>
      </c>
      <c r="BM16" s="332">
        <f t="shared" si="29"/>
        <v>33.5</v>
      </c>
      <c r="BN16" s="333" t="str">
        <f t="shared" si="21"/>
        <v>D</v>
      </c>
      <c r="BO16" s="333">
        <v>10</v>
      </c>
      <c r="BP16" s="374" t="s">
        <v>213</v>
      </c>
      <c r="BQ16" s="376">
        <v>18.5</v>
      </c>
      <c r="BR16" s="334">
        <v>20</v>
      </c>
      <c r="BS16" s="396">
        <v>5.5</v>
      </c>
      <c r="BT16" s="334">
        <v>22</v>
      </c>
      <c r="BU16" s="397">
        <v>7.5</v>
      </c>
      <c r="BV16" s="384">
        <v>3.5</v>
      </c>
      <c r="BW16" s="396">
        <v>11</v>
      </c>
      <c r="BX16" s="384">
        <v>10</v>
      </c>
      <c r="BY16" s="368">
        <f t="shared" si="4"/>
        <v>191.25</v>
      </c>
      <c r="BZ16" s="368">
        <f t="shared" si="22"/>
        <v>184.5</v>
      </c>
      <c r="CA16" s="333">
        <f t="shared" si="5"/>
        <v>375.75</v>
      </c>
      <c r="CB16" s="332">
        <f t="shared" si="23"/>
        <v>37.574999999999996</v>
      </c>
      <c r="CC16" s="333" t="str">
        <f t="shared" si="24"/>
        <v>D</v>
      </c>
      <c r="CD16" s="334">
        <v>194</v>
      </c>
      <c r="CE16" s="378">
        <f t="shared" si="25"/>
        <v>95.566502463054192</v>
      </c>
    </row>
    <row r="17" spans="1:83" ht="18" x14ac:dyDescent="0.35">
      <c r="A17" s="373">
        <v>11</v>
      </c>
      <c r="B17" s="374" t="s">
        <v>219</v>
      </c>
      <c r="C17" s="171">
        <v>7.25</v>
      </c>
      <c r="D17" s="171">
        <v>4.5</v>
      </c>
      <c r="E17" s="171">
        <v>4</v>
      </c>
      <c r="F17" s="233">
        <v>66</v>
      </c>
      <c r="G17" s="332">
        <f t="shared" si="6"/>
        <v>81.75</v>
      </c>
      <c r="H17" s="333" t="str">
        <f t="shared" si="7"/>
        <v>A2</v>
      </c>
      <c r="I17" s="336">
        <v>8.5</v>
      </c>
      <c r="J17" s="334">
        <v>5</v>
      </c>
      <c r="K17" s="334">
        <v>5</v>
      </c>
      <c r="L17" s="375">
        <v>73.5</v>
      </c>
      <c r="M17" s="332">
        <f t="shared" si="0"/>
        <v>92</v>
      </c>
      <c r="N17" s="333" t="str">
        <f t="shared" si="8"/>
        <v>A1</v>
      </c>
      <c r="O17" s="233">
        <v>7.5</v>
      </c>
      <c r="P17" s="171">
        <v>4.5</v>
      </c>
      <c r="Q17" s="171">
        <v>4</v>
      </c>
      <c r="R17" s="171">
        <v>57</v>
      </c>
      <c r="S17" s="332">
        <f t="shared" si="9"/>
        <v>73</v>
      </c>
      <c r="T17" s="333" t="str">
        <f t="shared" si="10"/>
        <v>B1</v>
      </c>
      <c r="U17" s="336">
        <v>7</v>
      </c>
      <c r="V17" s="334">
        <v>4</v>
      </c>
      <c r="W17" s="334">
        <v>5</v>
      </c>
      <c r="X17" s="334">
        <v>64.5</v>
      </c>
      <c r="Y17" s="332">
        <f t="shared" si="27"/>
        <v>80.5</v>
      </c>
      <c r="Z17" s="333" t="str">
        <f t="shared" si="11"/>
        <v>B1</v>
      </c>
      <c r="AA17" s="333">
        <v>11</v>
      </c>
      <c r="AB17" s="374" t="s">
        <v>219</v>
      </c>
      <c r="AC17" s="171">
        <v>5.5</v>
      </c>
      <c r="AD17" s="171">
        <v>4.5</v>
      </c>
      <c r="AE17" s="171">
        <v>4.5</v>
      </c>
      <c r="AF17" s="171">
        <v>52</v>
      </c>
      <c r="AG17" s="333">
        <f t="shared" si="12"/>
        <v>66.5</v>
      </c>
      <c r="AH17" s="333" t="str">
        <f t="shared" si="13"/>
        <v>B2</v>
      </c>
      <c r="AI17" s="336">
        <v>7.25</v>
      </c>
      <c r="AJ17" s="334">
        <v>4</v>
      </c>
      <c r="AK17" s="334">
        <v>5</v>
      </c>
      <c r="AL17" s="334">
        <v>52</v>
      </c>
      <c r="AM17" s="332">
        <f t="shared" si="26"/>
        <v>68.25</v>
      </c>
      <c r="AN17" s="333" t="str">
        <f t="shared" si="15"/>
        <v>B2</v>
      </c>
      <c r="AO17" s="171">
        <v>9</v>
      </c>
      <c r="AP17" s="171">
        <v>5</v>
      </c>
      <c r="AQ17" s="171">
        <v>5</v>
      </c>
      <c r="AR17" s="171">
        <v>51</v>
      </c>
      <c r="AS17" s="333">
        <f t="shared" si="16"/>
        <v>70</v>
      </c>
      <c r="AT17" s="333" t="str">
        <f t="shared" si="17"/>
        <v>B2</v>
      </c>
      <c r="AU17" s="184">
        <v>8</v>
      </c>
      <c r="AV17" s="337">
        <v>5</v>
      </c>
      <c r="AW17" s="335">
        <v>5</v>
      </c>
      <c r="AX17" s="334">
        <v>69</v>
      </c>
      <c r="AY17" s="332">
        <f t="shared" si="28"/>
        <v>87</v>
      </c>
      <c r="AZ17" s="332" t="str">
        <f t="shared" si="18"/>
        <v>A2</v>
      </c>
      <c r="BA17" s="333">
        <v>11</v>
      </c>
      <c r="BB17" s="374" t="s">
        <v>219</v>
      </c>
      <c r="BC17" s="171">
        <v>9.25</v>
      </c>
      <c r="BD17" s="171">
        <v>5</v>
      </c>
      <c r="BE17" s="171">
        <v>5</v>
      </c>
      <c r="BF17" s="171">
        <v>53.5</v>
      </c>
      <c r="BG17" s="332">
        <f t="shared" si="19"/>
        <v>72.75</v>
      </c>
      <c r="BH17" s="333" t="str">
        <f t="shared" si="20"/>
        <v>B1</v>
      </c>
      <c r="BI17" s="184">
        <v>9.75</v>
      </c>
      <c r="BJ17" s="334">
        <v>5</v>
      </c>
      <c r="BK17" s="334">
        <v>5</v>
      </c>
      <c r="BL17" s="334">
        <v>74</v>
      </c>
      <c r="BM17" s="332">
        <f t="shared" si="29"/>
        <v>93.75</v>
      </c>
      <c r="BN17" s="333" t="str">
        <f t="shared" si="21"/>
        <v>A1</v>
      </c>
      <c r="BO17" s="333">
        <v>11</v>
      </c>
      <c r="BP17" s="374" t="s">
        <v>219</v>
      </c>
      <c r="BQ17" s="376">
        <v>44</v>
      </c>
      <c r="BR17" s="334">
        <v>46</v>
      </c>
      <c r="BS17" s="397">
        <v>18</v>
      </c>
      <c r="BT17" s="334">
        <v>35</v>
      </c>
      <c r="BU17" s="397">
        <v>48</v>
      </c>
      <c r="BV17" s="334">
        <v>44.5</v>
      </c>
      <c r="BW17" s="396">
        <v>15</v>
      </c>
      <c r="BX17" s="334">
        <v>34</v>
      </c>
      <c r="BY17" s="368">
        <f t="shared" si="4"/>
        <v>364</v>
      </c>
      <c r="BZ17" s="368">
        <f t="shared" si="22"/>
        <v>421.5</v>
      </c>
      <c r="CA17" s="333">
        <f t="shared" si="5"/>
        <v>785.5</v>
      </c>
      <c r="CB17" s="332">
        <f t="shared" si="23"/>
        <v>78.55</v>
      </c>
      <c r="CC17" s="333" t="str">
        <f t="shared" si="24"/>
        <v>B1</v>
      </c>
      <c r="CD17" s="334">
        <v>203</v>
      </c>
      <c r="CE17" s="378">
        <f t="shared" si="25"/>
        <v>100</v>
      </c>
    </row>
    <row r="18" spans="1:83" ht="18" x14ac:dyDescent="0.35">
      <c r="A18" s="373">
        <v>12</v>
      </c>
      <c r="B18" s="374" t="s">
        <v>230</v>
      </c>
      <c r="C18" s="171">
        <v>7.25</v>
      </c>
      <c r="D18" s="171">
        <v>4</v>
      </c>
      <c r="E18" s="171">
        <v>5</v>
      </c>
      <c r="F18" s="233">
        <v>66.5</v>
      </c>
      <c r="G18" s="332">
        <f t="shared" si="6"/>
        <v>82.75</v>
      </c>
      <c r="H18" s="333" t="str">
        <f t="shared" si="7"/>
        <v>A2</v>
      </c>
      <c r="I18" s="334">
        <v>7.5</v>
      </c>
      <c r="J18" s="334">
        <v>4</v>
      </c>
      <c r="K18" s="334">
        <v>4</v>
      </c>
      <c r="L18" s="335">
        <v>66</v>
      </c>
      <c r="M18" s="332">
        <f t="shared" si="0"/>
        <v>81.5</v>
      </c>
      <c r="N18" s="333" t="str">
        <f t="shared" si="8"/>
        <v>A2</v>
      </c>
      <c r="O18" s="233">
        <v>7.5</v>
      </c>
      <c r="P18" s="171">
        <v>4</v>
      </c>
      <c r="Q18" s="171">
        <v>4.5</v>
      </c>
      <c r="R18" s="171">
        <v>56.5</v>
      </c>
      <c r="S18" s="332">
        <f t="shared" si="9"/>
        <v>72.5</v>
      </c>
      <c r="T18" s="333" t="str">
        <f t="shared" si="10"/>
        <v>B1</v>
      </c>
      <c r="U18" s="334">
        <v>8</v>
      </c>
      <c r="V18" s="334">
        <v>4</v>
      </c>
      <c r="W18" s="334">
        <v>5</v>
      </c>
      <c r="X18" s="334">
        <v>55</v>
      </c>
      <c r="Y18" s="332">
        <f t="shared" si="27"/>
        <v>72</v>
      </c>
      <c r="Z18" s="333" t="str">
        <f t="shared" si="11"/>
        <v>B1</v>
      </c>
      <c r="AA18" s="333">
        <v>12</v>
      </c>
      <c r="AB18" s="374" t="s">
        <v>230</v>
      </c>
      <c r="AC18" s="171">
        <v>5.75</v>
      </c>
      <c r="AD18" s="171">
        <v>4.5</v>
      </c>
      <c r="AE18" s="171">
        <v>4.5</v>
      </c>
      <c r="AF18" s="171">
        <v>56</v>
      </c>
      <c r="AG18" s="333">
        <f t="shared" si="12"/>
        <v>70.75</v>
      </c>
      <c r="AH18" s="333" t="str">
        <f t="shared" si="13"/>
        <v>B2</v>
      </c>
      <c r="AI18" s="334">
        <v>5</v>
      </c>
      <c r="AJ18" s="334">
        <v>4</v>
      </c>
      <c r="AK18" s="334">
        <v>5</v>
      </c>
      <c r="AL18" s="334">
        <v>54</v>
      </c>
      <c r="AM18" s="332">
        <f t="shared" si="26"/>
        <v>68</v>
      </c>
      <c r="AN18" s="333" t="str">
        <f t="shared" si="15"/>
        <v>B2</v>
      </c>
      <c r="AO18" s="171">
        <v>6.5</v>
      </c>
      <c r="AP18" s="171">
        <v>5</v>
      </c>
      <c r="AQ18" s="171">
        <v>5</v>
      </c>
      <c r="AR18" s="171">
        <v>50</v>
      </c>
      <c r="AS18" s="333">
        <f t="shared" si="16"/>
        <v>66.5</v>
      </c>
      <c r="AT18" s="333" t="str">
        <f t="shared" si="17"/>
        <v>B2</v>
      </c>
      <c r="AU18" s="184">
        <v>7.125</v>
      </c>
      <c r="AV18" s="337">
        <v>4</v>
      </c>
      <c r="AW18" s="335">
        <v>5</v>
      </c>
      <c r="AX18" s="334">
        <v>56.5</v>
      </c>
      <c r="AY18" s="332">
        <f t="shared" si="28"/>
        <v>72.625</v>
      </c>
      <c r="AZ18" s="332" t="str">
        <f t="shared" si="18"/>
        <v>B1</v>
      </c>
      <c r="BA18" s="333">
        <v>12</v>
      </c>
      <c r="BB18" s="374" t="s">
        <v>230</v>
      </c>
      <c r="BC18" s="171">
        <v>8.5</v>
      </c>
      <c r="BD18" s="171">
        <v>5</v>
      </c>
      <c r="BE18" s="171">
        <v>5</v>
      </c>
      <c r="BF18" s="171">
        <v>56</v>
      </c>
      <c r="BG18" s="332">
        <f t="shared" si="19"/>
        <v>74.5</v>
      </c>
      <c r="BH18" s="333" t="str">
        <f t="shared" si="20"/>
        <v>B1</v>
      </c>
      <c r="BI18" s="184">
        <v>9.5</v>
      </c>
      <c r="BJ18" s="334">
        <v>4</v>
      </c>
      <c r="BK18" s="334">
        <v>5</v>
      </c>
      <c r="BL18" s="334">
        <v>51.5</v>
      </c>
      <c r="BM18" s="332">
        <f t="shared" si="29"/>
        <v>70</v>
      </c>
      <c r="BN18" s="333" t="str">
        <f t="shared" si="21"/>
        <v>B2</v>
      </c>
      <c r="BO18" s="333">
        <v>12</v>
      </c>
      <c r="BP18" s="374" t="s">
        <v>230</v>
      </c>
      <c r="BQ18" s="376">
        <v>41</v>
      </c>
      <c r="BR18" s="334">
        <v>30</v>
      </c>
      <c r="BS18" s="397">
        <v>23</v>
      </c>
      <c r="BT18" s="334">
        <v>27</v>
      </c>
      <c r="BU18" s="397">
        <v>37</v>
      </c>
      <c r="BV18" s="334">
        <v>25.5</v>
      </c>
      <c r="BW18" s="397">
        <v>35.5</v>
      </c>
      <c r="BX18" s="334">
        <v>30.5</v>
      </c>
      <c r="BY18" s="368">
        <f t="shared" si="4"/>
        <v>367</v>
      </c>
      <c r="BZ18" s="368">
        <f t="shared" si="22"/>
        <v>364.125</v>
      </c>
      <c r="CA18" s="333">
        <f t="shared" si="5"/>
        <v>731.125</v>
      </c>
      <c r="CB18" s="332">
        <f t="shared" si="23"/>
        <v>73.112499999999997</v>
      </c>
      <c r="CC18" s="333" t="str">
        <f t="shared" si="24"/>
        <v>B1</v>
      </c>
      <c r="CD18" s="334">
        <v>201</v>
      </c>
      <c r="CE18" s="378">
        <f t="shared" si="25"/>
        <v>99.01477832512316</v>
      </c>
    </row>
    <row r="19" spans="1:83" ht="18" x14ac:dyDescent="0.35">
      <c r="A19" s="373">
        <v>13</v>
      </c>
      <c r="B19" s="374" t="s">
        <v>238</v>
      </c>
      <c r="C19" s="171">
        <v>4.75</v>
      </c>
      <c r="D19" s="171">
        <v>4</v>
      </c>
      <c r="E19" s="171">
        <v>4</v>
      </c>
      <c r="F19" s="233">
        <v>56</v>
      </c>
      <c r="G19" s="332">
        <f t="shared" si="6"/>
        <v>68.75</v>
      </c>
      <c r="H19" s="333" t="str">
        <f t="shared" si="7"/>
        <v>B2</v>
      </c>
      <c r="I19" s="334">
        <v>6.25</v>
      </c>
      <c r="J19" s="334">
        <v>4</v>
      </c>
      <c r="K19" s="334">
        <v>4</v>
      </c>
      <c r="L19" s="375">
        <v>52.5</v>
      </c>
      <c r="M19" s="332">
        <f t="shared" si="0"/>
        <v>66.75</v>
      </c>
      <c r="N19" s="333" t="str">
        <f t="shared" si="8"/>
        <v>B2</v>
      </c>
      <c r="O19" s="233">
        <v>7</v>
      </c>
      <c r="P19" s="171">
        <v>4</v>
      </c>
      <c r="Q19" s="171">
        <v>4.5</v>
      </c>
      <c r="R19" s="171">
        <v>57.5</v>
      </c>
      <c r="S19" s="332">
        <f t="shared" si="9"/>
        <v>73</v>
      </c>
      <c r="T19" s="333" t="str">
        <f t="shared" si="10"/>
        <v>B1</v>
      </c>
      <c r="U19" s="334">
        <v>7.5</v>
      </c>
      <c r="V19" s="334">
        <v>4</v>
      </c>
      <c r="W19" s="334">
        <v>4</v>
      </c>
      <c r="X19" s="334">
        <v>56.5</v>
      </c>
      <c r="Y19" s="332">
        <f t="shared" si="27"/>
        <v>72</v>
      </c>
      <c r="Z19" s="333" t="str">
        <f t="shared" si="11"/>
        <v>B1</v>
      </c>
      <c r="AA19" s="333">
        <v>13</v>
      </c>
      <c r="AB19" s="374" t="s">
        <v>238</v>
      </c>
      <c r="AC19" s="171">
        <v>1</v>
      </c>
      <c r="AD19" s="171">
        <v>3</v>
      </c>
      <c r="AE19" s="171">
        <v>3</v>
      </c>
      <c r="AF19" s="171">
        <v>35.5</v>
      </c>
      <c r="AG19" s="333">
        <f t="shared" si="12"/>
        <v>42.5</v>
      </c>
      <c r="AH19" s="333" t="str">
        <f t="shared" si="13"/>
        <v>C2</v>
      </c>
      <c r="AI19" s="334">
        <v>2</v>
      </c>
      <c r="AJ19" s="334">
        <v>3</v>
      </c>
      <c r="AK19" s="334">
        <v>4</v>
      </c>
      <c r="AL19" s="334">
        <v>36</v>
      </c>
      <c r="AM19" s="332">
        <f t="shared" si="26"/>
        <v>45</v>
      </c>
      <c r="AN19" s="333" t="str">
        <f t="shared" si="15"/>
        <v>C2</v>
      </c>
      <c r="AO19" s="171">
        <v>5.75</v>
      </c>
      <c r="AP19" s="171">
        <v>4</v>
      </c>
      <c r="AQ19" s="171">
        <v>4</v>
      </c>
      <c r="AR19" s="171">
        <v>39.5</v>
      </c>
      <c r="AS19" s="333">
        <f t="shared" si="16"/>
        <v>53.25</v>
      </c>
      <c r="AT19" s="333" t="str">
        <f t="shared" si="17"/>
        <v>C1</v>
      </c>
      <c r="AU19" s="184">
        <v>5.25</v>
      </c>
      <c r="AV19" s="337">
        <v>4</v>
      </c>
      <c r="AW19" s="335">
        <v>5</v>
      </c>
      <c r="AX19" s="334">
        <v>46.5</v>
      </c>
      <c r="AY19" s="332">
        <f t="shared" si="28"/>
        <v>60.75</v>
      </c>
      <c r="AZ19" s="332" t="str">
        <f t="shared" si="18"/>
        <v>C1</v>
      </c>
      <c r="BA19" s="333">
        <v>13</v>
      </c>
      <c r="BB19" s="374" t="s">
        <v>238</v>
      </c>
      <c r="BC19" s="171">
        <v>7.25</v>
      </c>
      <c r="BD19" s="171">
        <v>4</v>
      </c>
      <c r="BE19" s="171">
        <v>4</v>
      </c>
      <c r="BF19" s="171">
        <v>56</v>
      </c>
      <c r="BG19" s="332">
        <f t="shared" si="19"/>
        <v>71.25</v>
      </c>
      <c r="BH19" s="333" t="str">
        <f t="shared" si="20"/>
        <v>B1</v>
      </c>
      <c r="BI19" s="184">
        <v>7.25</v>
      </c>
      <c r="BJ19" s="334">
        <v>4</v>
      </c>
      <c r="BK19" s="334">
        <v>4</v>
      </c>
      <c r="BL19" s="334">
        <v>62.5</v>
      </c>
      <c r="BM19" s="332">
        <f t="shared" si="29"/>
        <v>77.75</v>
      </c>
      <c r="BN19" s="333" t="str">
        <f t="shared" si="21"/>
        <v>B1</v>
      </c>
      <c r="BO19" s="333">
        <v>13</v>
      </c>
      <c r="BP19" s="374" t="s">
        <v>238</v>
      </c>
      <c r="BQ19" s="376">
        <v>39.5</v>
      </c>
      <c r="BR19" s="334">
        <v>29.5</v>
      </c>
      <c r="BS19" s="396">
        <v>11</v>
      </c>
      <c r="BT19" s="334">
        <v>22</v>
      </c>
      <c r="BU19" s="397">
        <v>19</v>
      </c>
      <c r="BV19" s="334">
        <v>30.5</v>
      </c>
      <c r="BW19" s="397">
        <v>18.5</v>
      </c>
      <c r="BX19" s="334">
        <v>22.5</v>
      </c>
      <c r="BY19" s="368">
        <f t="shared" si="4"/>
        <v>308.75</v>
      </c>
      <c r="BZ19" s="368">
        <f t="shared" si="22"/>
        <v>322.25</v>
      </c>
      <c r="CA19" s="333">
        <f t="shared" si="5"/>
        <v>631</v>
      </c>
      <c r="CB19" s="332">
        <f t="shared" si="23"/>
        <v>63.1</v>
      </c>
      <c r="CC19" s="333" t="str">
        <f t="shared" si="24"/>
        <v>B2</v>
      </c>
      <c r="CD19" s="334">
        <v>187</v>
      </c>
      <c r="CE19" s="378">
        <f t="shared" si="25"/>
        <v>92.118226600985224</v>
      </c>
    </row>
    <row r="20" spans="1:83" ht="18" x14ac:dyDescent="0.35">
      <c r="A20" s="373">
        <v>14</v>
      </c>
      <c r="B20" s="399" t="s">
        <v>245</v>
      </c>
      <c r="C20" s="171">
        <v>2</v>
      </c>
      <c r="D20" s="171">
        <v>3</v>
      </c>
      <c r="E20" s="171">
        <v>3</v>
      </c>
      <c r="F20" s="379">
        <v>26.5</v>
      </c>
      <c r="G20" s="332">
        <f t="shared" si="6"/>
        <v>34.5</v>
      </c>
      <c r="H20" s="333" t="str">
        <f t="shared" si="7"/>
        <v>D</v>
      </c>
      <c r="I20" s="334">
        <v>3.75</v>
      </c>
      <c r="J20" s="334">
        <v>2.5</v>
      </c>
      <c r="K20" s="334">
        <v>2.5</v>
      </c>
      <c r="L20" s="335">
        <v>27</v>
      </c>
      <c r="M20" s="332">
        <f t="shared" si="0"/>
        <v>35.75</v>
      </c>
      <c r="N20" s="333" t="str">
        <f t="shared" si="8"/>
        <v>D</v>
      </c>
      <c r="O20" s="233">
        <v>4</v>
      </c>
      <c r="P20" s="171">
        <v>4</v>
      </c>
      <c r="Q20" s="171">
        <v>4</v>
      </c>
      <c r="R20" s="171">
        <v>27</v>
      </c>
      <c r="S20" s="332">
        <f t="shared" si="9"/>
        <v>39</v>
      </c>
      <c r="T20" s="333" t="str">
        <f t="shared" si="10"/>
        <v>D</v>
      </c>
      <c r="U20" s="334">
        <v>4.75</v>
      </c>
      <c r="V20" s="334">
        <v>2</v>
      </c>
      <c r="W20" s="334">
        <v>3</v>
      </c>
      <c r="X20" s="384">
        <v>24</v>
      </c>
      <c r="Y20" s="332">
        <f t="shared" si="27"/>
        <v>33.75</v>
      </c>
      <c r="Z20" s="333" t="str">
        <f t="shared" si="11"/>
        <v>D</v>
      </c>
      <c r="AA20" s="333">
        <v>14</v>
      </c>
      <c r="AB20" s="400" t="s">
        <v>245</v>
      </c>
      <c r="AC20" s="171">
        <v>1.5</v>
      </c>
      <c r="AD20" s="171">
        <v>2.5</v>
      </c>
      <c r="AE20" s="171">
        <v>2.5</v>
      </c>
      <c r="AF20" s="379">
        <v>12.5</v>
      </c>
      <c r="AG20" s="380">
        <f t="shared" si="12"/>
        <v>19</v>
      </c>
      <c r="AH20" s="333" t="str">
        <f t="shared" si="13"/>
        <v>E</v>
      </c>
      <c r="AI20" s="334">
        <v>3</v>
      </c>
      <c r="AJ20" s="334">
        <v>2</v>
      </c>
      <c r="AK20" s="334">
        <v>3</v>
      </c>
      <c r="AL20" s="384">
        <v>7</v>
      </c>
      <c r="AM20" s="386">
        <f t="shared" si="26"/>
        <v>15</v>
      </c>
      <c r="AN20" s="333" t="str">
        <f t="shared" si="15"/>
        <v>E</v>
      </c>
      <c r="AO20" s="171">
        <v>4.25</v>
      </c>
      <c r="AP20" s="171">
        <v>2</v>
      </c>
      <c r="AQ20" s="171">
        <v>2</v>
      </c>
      <c r="AR20" s="379">
        <v>21</v>
      </c>
      <c r="AS20" s="380">
        <f t="shared" si="16"/>
        <v>29.25</v>
      </c>
      <c r="AT20" s="333" t="str">
        <f t="shared" si="17"/>
        <v>E</v>
      </c>
      <c r="AU20" s="184">
        <v>3.5</v>
      </c>
      <c r="AV20" s="337">
        <v>2</v>
      </c>
      <c r="AW20" s="335">
        <v>2</v>
      </c>
      <c r="AX20" s="334">
        <v>27</v>
      </c>
      <c r="AY20" s="332">
        <f t="shared" si="28"/>
        <v>34.5</v>
      </c>
      <c r="AZ20" s="332" t="str">
        <f t="shared" si="18"/>
        <v>D</v>
      </c>
      <c r="BA20" s="333">
        <v>14</v>
      </c>
      <c r="BB20" s="400" t="s">
        <v>245</v>
      </c>
      <c r="BC20" s="171">
        <v>3</v>
      </c>
      <c r="BD20" s="171">
        <v>2</v>
      </c>
      <c r="BE20" s="171">
        <v>2</v>
      </c>
      <c r="BF20" s="379">
        <v>25</v>
      </c>
      <c r="BG20" s="332">
        <f t="shared" si="19"/>
        <v>32</v>
      </c>
      <c r="BH20" s="333" t="str">
        <f t="shared" si="20"/>
        <v>E</v>
      </c>
      <c r="BI20" s="184">
        <v>3.5</v>
      </c>
      <c r="BJ20" s="334">
        <v>2</v>
      </c>
      <c r="BK20" s="334">
        <v>2</v>
      </c>
      <c r="BL20" s="384">
        <v>24</v>
      </c>
      <c r="BM20" s="386">
        <f t="shared" si="29"/>
        <v>31.5</v>
      </c>
      <c r="BN20" s="333" t="str">
        <f t="shared" si="21"/>
        <v>E</v>
      </c>
      <c r="BO20" s="387">
        <v>14</v>
      </c>
      <c r="BP20" s="401" t="s">
        <v>245</v>
      </c>
      <c r="BQ20" s="402">
        <v>26</v>
      </c>
      <c r="BR20" s="403">
        <v>18</v>
      </c>
      <c r="BS20" s="391">
        <v>2</v>
      </c>
      <c r="BT20" s="390">
        <v>6</v>
      </c>
      <c r="BU20" s="391">
        <v>11</v>
      </c>
      <c r="BV20" s="390">
        <v>9</v>
      </c>
      <c r="BW20" s="391">
        <v>5</v>
      </c>
      <c r="BX20" s="390">
        <v>6</v>
      </c>
      <c r="BY20" s="393">
        <f t="shared" si="4"/>
        <v>153.75</v>
      </c>
      <c r="BZ20" s="393">
        <f t="shared" si="22"/>
        <v>150.5</v>
      </c>
      <c r="CA20" s="393">
        <f t="shared" si="5"/>
        <v>304.25</v>
      </c>
      <c r="CB20" s="394">
        <f t="shared" si="23"/>
        <v>30.425000000000001</v>
      </c>
      <c r="CC20" s="393" t="str">
        <f t="shared" si="24"/>
        <v>E</v>
      </c>
      <c r="CD20" s="334">
        <v>177</v>
      </c>
      <c r="CE20" s="378">
        <f t="shared" si="25"/>
        <v>87.192118226600996</v>
      </c>
    </row>
    <row r="21" spans="1:83" ht="18" x14ac:dyDescent="0.35">
      <c r="A21" s="373">
        <v>15</v>
      </c>
      <c r="B21" s="374" t="s">
        <v>254</v>
      </c>
      <c r="C21" s="171">
        <v>6.75</v>
      </c>
      <c r="D21" s="171">
        <v>5</v>
      </c>
      <c r="E21" s="171">
        <v>5</v>
      </c>
      <c r="F21" s="233">
        <v>72.5</v>
      </c>
      <c r="G21" s="332">
        <f t="shared" si="6"/>
        <v>89.25</v>
      </c>
      <c r="H21" s="333" t="str">
        <f t="shared" si="7"/>
        <v>A2</v>
      </c>
      <c r="I21" s="334">
        <v>8</v>
      </c>
      <c r="J21" s="334">
        <v>5</v>
      </c>
      <c r="K21" s="334">
        <v>5</v>
      </c>
      <c r="L21" s="335">
        <v>68</v>
      </c>
      <c r="M21" s="332">
        <f t="shared" si="0"/>
        <v>86</v>
      </c>
      <c r="N21" s="333" t="str">
        <f t="shared" si="8"/>
        <v>A2</v>
      </c>
      <c r="O21" s="233">
        <v>7.75</v>
      </c>
      <c r="P21" s="171">
        <v>4.5</v>
      </c>
      <c r="Q21" s="171">
        <v>5</v>
      </c>
      <c r="R21" s="171">
        <v>60</v>
      </c>
      <c r="S21" s="332">
        <f t="shared" si="9"/>
        <v>77.25</v>
      </c>
      <c r="T21" s="333" t="str">
        <f t="shared" si="10"/>
        <v>B1</v>
      </c>
      <c r="U21" s="334">
        <v>7.5</v>
      </c>
      <c r="V21" s="334">
        <v>5</v>
      </c>
      <c r="W21" s="334">
        <v>4</v>
      </c>
      <c r="X21" s="336">
        <v>62.5</v>
      </c>
      <c r="Y21" s="332">
        <f t="shared" si="27"/>
        <v>79</v>
      </c>
      <c r="Z21" s="333" t="str">
        <f t="shared" si="11"/>
        <v>B1</v>
      </c>
      <c r="AA21" s="333">
        <v>15</v>
      </c>
      <c r="AB21" s="374" t="s">
        <v>254</v>
      </c>
      <c r="AC21" s="171">
        <v>5.5</v>
      </c>
      <c r="AD21" s="171">
        <v>4</v>
      </c>
      <c r="AE21" s="171">
        <v>4</v>
      </c>
      <c r="AF21" s="171">
        <v>53</v>
      </c>
      <c r="AG21" s="333">
        <f t="shared" si="12"/>
        <v>66.5</v>
      </c>
      <c r="AH21" s="333" t="str">
        <f t="shared" si="13"/>
        <v>B2</v>
      </c>
      <c r="AI21" s="334">
        <v>10</v>
      </c>
      <c r="AJ21" s="334">
        <v>4</v>
      </c>
      <c r="AK21" s="334">
        <v>4</v>
      </c>
      <c r="AL21" s="336">
        <v>58</v>
      </c>
      <c r="AM21" s="332">
        <f t="shared" si="26"/>
        <v>76</v>
      </c>
      <c r="AN21" s="333" t="str">
        <f t="shared" si="15"/>
        <v>B1</v>
      </c>
      <c r="AO21" s="171">
        <v>9</v>
      </c>
      <c r="AP21" s="171">
        <v>5</v>
      </c>
      <c r="AQ21" s="171">
        <v>5</v>
      </c>
      <c r="AR21" s="171">
        <v>49.5</v>
      </c>
      <c r="AS21" s="333">
        <f t="shared" si="16"/>
        <v>68.5</v>
      </c>
      <c r="AT21" s="333" t="str">
        <f t="shared" si="17"/>
        <v>B2</v>
      </c>
      <c r="AU21" s="184">
        <v>9.5</v>
      </c>
      <c r="AV21" s="337">
        <v>5</v>
      </c>
      <c r="AW21" s="335">
        <v>5</v>
      </c>
      <c r="AX21" s="336">
        <v>73</v>
      </c>
      <c r="AY21" s="332">
        <f t="shared" si="28"/>
        <v>92.5</v>
      </c>
      <c r="AZ21" s="332" t="str">
        <f t="shared" si="18"/>
        <v>A1</v>
      </c>
      <c r="BA21" s="333">
        <v>15</v>
      </c>
      <c r="BB21" s="374" t="s">
        <v>254</v>
      </c>
      <c r="BC21" s="171">
        <v>8</v>
      </c>
      <c r="BD21" s="171">
        <v>5</v>
      </c>
      <c r="BE21" s="171">
        <v>5</v>
      </c>
      <c r="BF21" s="379"/>
      <c r="BG21" s="332">
        <f t="shared" si="19"/>
        <v>18</v>
      </c>
      <c r="BH21" s="333" t="str">
        <f t="shared" si="20"/>
        <v>E</v>
      </c>
      <c r="BI21" s="184">
        <v>10</v>
      </c>
      <c r="BJ21" s="334">
        <v>5</v>
      </c>
      <c r="BK21" s="334">
        <v>5</v>
      </c>
      <c r="BL21" s="336">
        <v>74.5</v>
      </c>
      <c r="BM21" s="332">
        <f t="shared" si="29"/>
        <v>94.5</v>
      </c>
      <c r="BN21" s="333" t="str">
        <f t="shared" si="21"/>
        <v>A1</v>
      </c>
      <c r="BO21" s="333">
        <v>15</v>
      </c>
      <c r="BP21" s="374" t="s">
        <v>254</v>
      </c>
      <c r="BQ21" s="376">
        <v>50</v>
      </c>
      <c r="BR21" s="336">
        <v>49</v>
      </c>
      <c r="BS21" s="397">
        <v>23.5</v>
      </c>
      <c r="BT21" s="334">
        <v>50</v>
      </c>
      <c r="BU21" s="397">
        <v>43</v>
      </c>
      <c r="BV21" s="334">
        <v>43</v>
      </c>
      <c r="BW21" s="397">
        <v>29.5</v>
      </c>
      <c r="BX21" s="334">
        <v>39.5</v>
      </c>
      <c r="BY21" s="368">
        <f t="shared" si="4"/>
        <v>319.5</v>
      </c>
      <c r="BZ21" s="368">
        <f t="shared" si="22"/>
        <v>428</v>
      </c>
      <c r="CA21" s="333">
        <f t="shared" si="5"/>
        <v>747.5</v>
      </c>
      <c r="CB21" s="332">
        <f t="shared" si="23"/>
        <v>74.75</v>
      </c>
      <c r="CC21" s="333" t="str">
        <f t="shared" si="24"/>
        <v>B1</v>
      </c>
      <c r="CD21" s="334">
        <v>178</v>
      </c>
      <c r="CE21" s="378">
        <f t="shared" si="25"/>
        <v>87.684729064039416</v>
      </c>
    </row>
    <row r="22" spans="1:83" ht="18" x14ac:dyDescent="0.35">
      <c r="A22" s="373">
        <v>16</v>
      </c>
      <c r="B22" s="374" t="s">
        <v>264</v>
      </c>
      <c r="C22" s="171">
        <v>7.25</v>
      </c>
      <c r="D22" s="171">
        <v>5</v>
      </c>
      <c r="E22" s="171">
        <v>5</v>
      </c>
      <c r="F22" s="233">
        <v>66.5</v>
      </c>
      <c r="G22" s="332">
        <f t="shared" si="6"/>
        <v>83.75</v>
      </c>
      <c r="H22" s="333" t="str">
        <f t="shared" si="7"/>
        <v>A2</v>
      </c>
      <c r="I22" s="334">
        <v>7</v>
      </c>
      <c r="J22" s="334">
        <v>5</v>
      </c>
      <c r="K22" s="334">
        <v>5</v>
      </c>
      <c r="L22" s="335">
        <v>67</v>
      </c>
      <c r="M22" s="332">
        <f t="shared" si="0"/>
        <v>84</v>
      </c>
      <c r="N22" s="333" t="str">
        <f t="shared" si="8"/>
        <v>A2</v>
      </c>
      <c r="O22" s="233">
        <v>7</v>
      </c>
      <c r="P22" s="171">
        <v>4</v>
      </c>
      <c r="Q22" s="171">
        <v>4</v>
      </c>
      <c r="R22" s="171">
        <v>56.5</v>
      </c>
      <c r="S22" s="332">
        <f t="shared" si="9"/>
        <v>71.5</v>
      </c>
      <c r="T22" s="333" t="str">
        <f t="shared" si="10"/>
        <v>B1</v>
      </c>
      <c r="U22" s="334">
        <v>8</v>
      </c>
      <c r="V22" s="334">
        <v>4</v>
      </c>
      <c r="W22" s="334">
        <v>4</v>
      </c>
      <c r="X22" s="336">
        <v>56.5</v>
      </c>
      <c r="Y22" s="332">
        <f t="shared" si="27"/>
        <v>72.5</v>
      </c>
      <c r="Z22" s="333" t="str">
        <f t="shared" si="11"/>
        <v>B1</v>
      </c>
      <c r="AA22" s="333">
        <v>16</v>
      </c>
      <c r="AB22" s="374" t="s">
        <v>264</v>
      </c>
      <c r="AC22" s="171">
        <v>5</v>
      </c>
      <c r="AD22" s="171">
        <v>4</v>
      </c>
      <c r="AE22" s="171">
        <v>4.5</v>
      </c>
      <c r="AF22" s="171">
        <v>55</v>
      </c>
      <c r="AG22" s="333">
        <f t="shared" si="12"/>
        <v>68.5</v>
      </c>
      <c r="AH22" s="333" t="str">
        <f t="shared" si="13"/>
        <v>B2</v>
      </c>
      <c r="AI22" s="334">
        <v>6</v>
      </c>
      <c r="AJ22" s="334">
        <v>4</v>
      </c>
      <c r="AK22" s="334">
        <v>5</v>
      </c>
      <c r="AL22" s="336">
        <v>54</v>
      </c>
      <c r="AM22" s="332">
        <f t="shared" si="26"/>
        <v>69</v>
      </c>
      <c r="AN22" s="333" t="str">
        <f t="shared" si="15"/>
        <v>B2</v>
      </c>
      <c r="AO22" s="171">
        <v>7.5</v>
      </c>
      <c r="AP22" s="171">
        <v>5</v>
      </c>
      <c r="AQ22" s="171">
        <v>5</v>
      </c>
      <c r="AR22" s="171">
        <v>56</v>
      </c>
      <c r="AS22" s="333">
        <f t="shared" si="16"/>
        <v>73.5</v>
      </c>
      <c r="AT22" s="333" t="str">
        <f t="shared" si="17"/>
        <v>B1</v>
      </c>
      <c r="AU22" s="184">
        <v>7.25</v>
      </c>
      <c r="AV22" s="337">
        <v>5</v>
      </c>
      <c r="AW22" s="335">
        <v>5</v>
      </c>
      <c r="AX22" s="336">
        <v>62.5</v>
      </c>
      <c r="AY22" s="332">
        <f t="shared" si="28"/>
        <v>79.75</v>
      </c>
      <c r="AZ22" s="332" t="str">
        <f t="shared" si="18"/>
        <v>B1</v>
      </c>
      <c r="BA22" s="333">
        <v>16</v>
      </c>
      <c r="BB22" s="374" t="s">
        <v>264</v>
      </c>
      <c r="BC22" s="171">
        <v>8.5</v>
      </c>
      <c r="BD22" s="171">
        <v>5</v>
      </c>
      <c r="BE22" s="171">
        <v>5</v>
      </c>
      <c r="BF22" s="171">
        <v>59</v>
      </c>
      <c r="BG22" s="332">
        <f t="shared" si="19"/>
        <v>77.5</v>
      </c>
      <c r="BH22" s="333" t="str">
        <f t="shared" si="20"/>
        <v>B1</v>
      </c>
      <c r="BI22" s="184">
        <v>9</v>
      </c>
      <c r="BJ22" s="334">
        <v>5</v>
      </c>
      <c r="BK22" s="334">
        <v>5</v>
      </c>
      <c r="BL22" s="336">
        <v>70.5</v>
      </c>
      <c r="BM22" s="332">
        <f t="shared" si="29"/>
        <v>89.5</v>
      </c>
      <c r="BN22" s="333" t="str">
        <f t="shared" si="21"/>
        <v>A2</v>
      </c>
      <c r="BO22" s="333">
        <v>16</v>
      </c>
      <c r="BP22" s="374" t="s">
        <v>264</v>
      </c>
      <c r="BQ22" s="376">
        <v>47</v>
      </c>
      <c r="BR22" s="336">
        <v>42</v>
      </c>
      <c r="BS22" s="397">
        <v>35</v>
      </c>
      <c r="BT22" s="334">
        <v>28</v>
      </c>
      <c r="BU22" s="397">
        <v>36</v>
      </c>
      <c r="BV22" s="334">
        <v>35</v>
      </c>
      <c r="BW22" s="397">
        <v>25</v>
      </c>
      <c r="BX22" s="334">
        <v>33</v>
      </c>
      <c r="BY22" s="368">
        <f t="shared" si="4"/>
        <v>374.75</v>
      </c>
      <c r="BZ22" s="368">
        <f t="shared" si="22"/>
        <v>394.75</v>
      </c>
      <c r="CA22" s="333">
        <f t="shared" si="5"/>
        <v>769.5</v>
      </c>
      <c r="CB22" s="332">
        <f t="shared" si="23"/>
        <v>76.95</v>
      </c>
      <c r="CC22" s="333" t="str">
        <f t="shared" si="24"/>
        <v>B1</v>
      </c>
      <c r="CD22" s="334">
        <v>174</v>
      </c>
      <c r="CE22" s="378">
        <f t="shared" si="25"/>
        <v>85.714285714285708</v>
      </c>
    </row>
    <row r="23" spans="1:83" ht="18" x14ac:dyDescent="0.35">
      <c r="A23" s="373">
        <v>17</v>
      </c>
      <c r="B23" s="374" t="s">
        <v>697</v>
      </c>
      <c r="C23" s="171">
        <v>4.75</v>
      </c>
      <c r="D23" s="171">
        <v>3.5</v>
      </c>
      <c r="E23" s="171">
        <v>3.5</v>
      </c>
      <c r="F23" s="233">
        <v>55</v>
      </c>
      <c r="G23" s="332">
        <f t="shared" si="6"/>
        <v>66.75</v>
      </c>
      <c r="H23" s="333" t="str">
        <f t="shared" si="7"/>
        <v>B2</v>
      </c>
      <c r="I23" s="334">
        <v>5.5</v>
      </c>
      <c r="J23" s="334">
        <v>3</v>
      </c>
      <c r="K23" s="334">
        <v>3</v>
      </c>
      <c r="L23" s="375">
        <v>46.5</v>
      </c>
      <c r="M23" s="332">
        <f t="shared" si="0"/>
        <v>58</v>
      </c>
      <c r="N23" s="333" t="str">
        <f t="shared" si="8"/>
        <v>C1</v>
      </c>
      <c r="O23" s="233">
        <v>6.75</v>
      </c>
      <c r="P23" s="171">
        <v>3</v>
      </c>
      <c r="Q23" s="171">
        <v>3</v>
      </c>
      <c r="R23" s="171">
        <v>42</v>
      </c>
      <c r="S23" s="332">
        <f t="shared" si="9"/>
        <v>54.75</v>
      </c>
      <c r="T23" s="333" t="str">
        <f t="shared" si="10"/>
        <v>C1</v>
      </c>
      <c r="U23" s="334">
        <v>6.5</v>
      </c>
      <c r="V23" s="334">
        <v>3</v>
      </c>
      <c r="W23" s="334">
        <v>3</v>
      </c>
      <c r="X23" s="336">
        <v>44</v>
      </c>
      <c r="Y23" s="332">
        <f t="shared" si="27"/>
        <v>56.5</v>
      </c>
      <c r="Z23" s="333" t="str">
        <f t="shared" si="11"/>
        <v>C1</v>
      </c>
      <c r="AA23" s="333">
        <v>17</v>
      </c>
      <c r="AB23" s="374" t="s">
        <v>697</v>
      </c>
      <c r="AC23" s="171">
        <v>3</v>
      </c>
      <c r="AD23" s="171">
        <v>3</v>
      </c>
      <c r="AE23" s="171">
        <v>4</v>
      </c>
      <c r="AF23" s="171">
        <v>44</v>
      </c>
      <c r="AG23" s="333">
        <f t="shared" si="12"/>
        <v>54</v>
      </c>
      <c r="AH23" s="333" t="str">
        <f t="shared" si="13"/>
        <v>C1</v>
      </c>
      <c r="AI23" s="334">
        <v>3.5</v>
      </c>
      <c r="AJ23" s="334">
        <v>3</v>
      </c>
      <c r="AK23" s="334">
        <v>3</v>
      </c>
      <c r="AL23" s="336">
        <v>36</v>
      </c>
      <c r="AM23" s="332">
        <f t="shared" si="26"/>
        <v>45.5</v>
      </c>
      <c r="AN23" s="333" t="str">
        <f t="shared" si="15"/>
        <v>C2</v>
      </c>
      <c r="AO23" s="171">
        <v>4.25</v>
      </c>
      <c r="AP23" s="171">
        <v>2</v>
      </c>
      <c r="AQ23" s="171">
        <v>3</v>
      </c>
      <c r="AR23" s="171">
        <v>32</v>
      </c>
      <c r="AS23" s="333">
        <f t="shared" si="16"/>
        <v>41.25</v>
      </c>
      <c r="AT23" s="333" t="str">
        <f t="shared" si="17"/>
        <v>C2</v>
      </c>
      <c r="AU23" s="184">
        <v>5</v>
      </c>
      <c r="AV23" s="337">
        <v>3</v>
      </c>
      <c r="AW23" s="335">
        <v>3</v>
      </c>
      <c r="AX23" s="336">
        <v>44</v>
      </c>
      <c r="AY23" s="332">
        <f t="shared" si="28"/>
        <v>55</v>
      </c>
      <c r="AZ23" s="332" t="str">
        <f t="shared" si="18"/>
        <v>C1</v>
      </c>
      <c r="BA23" s="333">
        <v>17</v>
      </c>
      <c r="BB23" s="374" t="s">
        <v>697</v>
      </c>
      <c r="BC23" s="171">
        <v>6.75</v>
      </c>
      <c r="BD23" s="171">
        <v>2</v>
      </c>
      <c r="BE23" s="171">
        <v>3</v>
      </c>
      <c r="BF23" s="171">
        <v>37.5</v>
      </c>
      <c r="BG23" s="332">
        <f t="shared" si="19"/>
        <v>49.25</v>
      </c>
      <c r="BH23" s="333" t="str">
        <f t="shared" si="20"/>
        <v>C2</v>
      </c>
      <c r="BI23" s="184">
        <v>7.75</v>
      </c>
      <c r="BJ23" s="334">
        <v>3</v>
      </c>
      <c r="BK23" s="334">
        <v>4</v>
      </c>
      <c r="BL23" s="336">
        <v>55.5</v>
      </c>
      <c r="BM23" s="332">
        <f t="shared" si="29"/>
        <v>70.25</v>
      </c>
      <c r="BN23" s="333" t="str">
        <f t="shared" si="21"/>
        <v>B2</v>
      </c>
      <c r="BO23" s="333">
        <v>17</v>
      </c>
      <c r="BP23" s="374" t="s">
        <v>697</v>
      </c>
      <c r="BQ23" s="376">
        <v>42.5</v>
      </c>
      <c r="BR23" s="336">
        <v>34</v>
      </c>
      <c r="BS23" s="396">
        <v>6.5</v>
      </c>
      <c r="BT23" s="334">
        <v>35</v>
      </c>
      <c r="BU23" s="397">
        <v>21</v>
      </c>
      <c r="BV23" s="334">
        <v>21</v>
      </c>
      <c r="BW23" s="396">
        <v>15</v>
      </c>
      <c r="BX23" s="334">
        <v>27</v>
      </c>
      <c r="BY23" s="368">
        <f t="shared" si="4"/>
        <v>266</v>
      </c>
      <c r="BZ23" s="368">
        <f t="shared" si="22"/>
        <v>285.25</v>
      </c>
      <c r="CA23" s="333">
        <f t="shared" si="5"/>
        <v>551.25</v>
      </c>
      <c r="CB23" s="332">
        <f t="shared" si="23"/>
        <v>55.125</v>
      </c>
      <c r="CC23" s="333" t="str">
        <f t="shared" si="24"/>
        <v>C1</v>
      </c>
      <c r="CD23" s="334">
        <v>196</v>
      </c>
      <c r="CE23" s="378">
        <f t="shared" si="25"/>
        <v>96.551724137931032</v>
      </c>
    </row>
    <row r="24" spans="1:83" ht="18" x14ac:dyDescent="0.35">
      <c r="A24" s="373">
        <v>18</v>
      </c>
      <c r="B24" s="374" t="s">
        <v>283</v>
      </c>
      <c r="C24" s="171">
        <v>6.5</v>
      </c>
      <c r="D24" s="171">
        <v>5</v>
      </c>
      <c r="E24" s="171">
        <v>5</v>
      </c>
      <c r="F24" s="233">
        <v>64</v>
      </c>
      <c r="G24" s="332">
        <f t="shared" si="6"/>
        <v>80.5</v>
      </c>
      <c r="H24" s="333" t="str">
        <f t="shared" si="7"/>
        <v>B1</v>
      </c>
      <c r="I24" s="404">
        <v>8.5</v>
      </c>
      <c r="J24" s="334">
        <v>5</v>
      </c>
      <c r="K24" s="334">
        <v>5</v>
      </c>
      <c r="L24" s="335">
        <v>73</v>
      </c>
      <c r="M24" s="332">
        <f t="shared" si="0"/>
        <v>91.5</v>
      </c>
      <c r="N24" s="333" t="str">
        <f t="shared" si="8"/>
        <v>A1</v>
      </c>
      <c r="O24" s="233">
        <v>6.25</v>
      </c>
      <c r="P24" s="171">
        <v>4</v>
      </c>
      <c r="Q24" s="171">
        <v>4.5</v>
      </c>
      <c r="R24" s="171">
        <v>44</v>
      </c>
      <c r="S24" s="332">
        <f t="shared" si="9"/>
        <v>58.75</v>
      </c>
      <c r="T24" s="333" t="str">
        <f t="shared" si="10"/>
        <v>C1</v>
      </c>
      <c r="U24" s="404">
        <v>7.25</v>
      </c>
      <c r="V24" s="334">
        <v>4</v>
      </c>
      <c r="W24" s="334">
        <v>4</v>
      </c>
      <c r="X24" s="336">
        <v>51.5</v>
      </c>
      <c r="Y24" s="332">
        <f t="shared" si="27"/>
        <v>66.75</v>
      </c>
      <c r="Z24" s="333" t="str">
        <f t="shared" si="11"/>
        <v>B2</v>
      </c>
      <c r="AA24" s="333">
        <v>18</v>
      </c>
      <c r="AB24" s="374" t="s">
        <v>283</v>
      </c>
      <c r="AC24" s="171"/>
      <c r="AD24" s="171">
        <v>4</v>
      </c>
      <c r="AE24" s="171">
        <v>4</v>
      </c>
      <c r="AF24" s="171">
        <v>46</v>
      </c>
      <c r="AG24" s="333">
        <f t="shared" si="12"/>
        <v>54</v>
      </c>
      <c r="AH24" s="333" t="str">
        <f t="shared" si="13"/>
        <v>C1</v>
      </c>
      <c r="AI24" s="404">
        <v>5</v>
      </c>
      <c r="AJ24" s="334">
        <v>4</v>
      </c>
      <c r="AK24" s="334">
        <v>4</v>
      </c>
      <c r="AL24" s="336">
        <v>52</v>
      </c>
      <c r="AM24" s="332">
        <f t="shared" si="26"/>
        <v>65</v>
      </c>
      <c r="AN24" s="333" t="str">
        <f t="shared" si="15"/>
        <v>B2</v>
      </c>
      <c r="AO24" s="171">
        <v>5</v>
      </c>
      <c r="AP24" s="171">
        <v>3</v>
      </c>
      <c r="AQ24" s="171">
        <v>3</v>
      </c>
      <c r="AR24" s="171">
        <v>36</v>
      </c>
      <c r="AS24" s="333">
        <f t="shared" si="16"/>
        <v>47</v>
      </c>
      <c r="AT24" s="333" t="str">
        <f t="shared" si="17"/>
        <v>C2</v>
      </c>
      <c r="AU24" s="184">
        <v>7.5</v>
      </c>
      <c r="AV24" s="337">
        <v>4</v>
      </c>
      <c r="AW24" s="335">
        <v>4</v>
      </c>
      <c r="AX24" s="336">
        <v>61.5</v>
      </c>
      <c r="AY24" s="332">
        <f t="shared" si="28"/>
        <v>77</v>
      </c>
      <c r="AZ24" s="332" t="str">
        <f t="shared" si="18"/>
        <v>B1</v>
      </c>
      <c r="BA24" s="333">
        <v>18</v>
      </c>
      <c r="BB24" s="374" t="s">
        <v>283</v>
      </c>
      <c r="BC24" s="171"/>
      <c r="BD24" s="171">
        <v>3</v>
      </c>
      <c r="BE24" s="171">
        <v>3</v>
      </c>
      <c r="BF24" s="171">
        <v>53</v>
      </c>
      <c r="BG24" s="332">
        <f t="shared" si="19"/>
        <v>59</v>
      </c>
      <c r="BH24" s="333" t="str">
        <f t="shared" si="20"/>
        <v>C1</v>
      </c>
      <c r="BI24" s="184">
        <v>8.5</v>
      </c>
      <c r="BJ24" s="334">
        <v>4.5</v>
      </c>
      <c r="BK24" s="334">
        <v>4.5</v>
      </c>
      <c r="BL24" s="336">
        <v>64</v>
      </c>
      <c r="BM24" s="332">
        <f t="shared" si="29"/>
        <v>81.5</v>
      </c>
      <c r="BN24" s="333" t="str">
        <f t="shared" si="21"/>
        <v>A2</v>
      </c>
      <c r="BO24" s="333">
        <v>18</v>
      </c>
      <c r="BP24" s="374" t="s">
        <v>283</v>
      </c>
      <c r="BQ24" s="376">
        <v>45</v>
      </c>
      <c r="BR24" s="336">
        <v>29.5</v>
      </c>
      <c r="BS24" s="397">
        <v>24</v>
      </c>
      <c r="BT24" s="334">
        <v>35</v>
      </c>
      <c r="BU24" s="396"/>
      <c r="BV24" s="334">
        <v>37</v>
      </c>
      <c r="BW24" s="397">
        <v>35</v>
      </c>
      <c r="BX24" s="334">
        <v>45</v>
      </c>
      <c r="BY24" s="368">
        <f t="shared" si="4"/>
        <v>299.25</v>
      </c>
      <c r="BZ24" s="368">
        <f t="shared" si="22"/>
        <v>381.75</v>
      </c>
      <c r="CA24" s="333">
        <f t="shared" si="5"/>
        <v>681</v>
      </c>
      <c r="CB24" s="332">
        <f t="shared" si="23"/>
        <v>68.100000000000009</v>
      </c>
      <c r="CC24" s="333" t="str">
        <f t="shared" si="24"/>
        <v>B2</v>
      </c>
      <c r="CD24" s="334">
        <v>184</v>
      </c>
      <c r="CE24" s="378">
        <f t="shared" si="25"/>
        <v>90.64039408866995</v>
      </c>
    </row>
    <row r="25" spans="1:83" ht="18" x14ac:dyDescent="0.35">
      <c r="A25" s="373">
        <v>19</v>
      </c>
      <c r="B25" s="374" t="s">
        <v>293</v>
      </c>
      <c r="C25" s="171">
        <v>7.75</v>
      </c>
      <c r="D25" s="171">
        <v>5</v>
      </c>
      <c r="E25" s="171">
        <v>5</v>
      </c>
      <c r="F25" s="233">
        <v>70.5</v>
      </c>
      <c r="G25" s="332">
        <f t="shared" si="6"/>
        <v>88.25</v>
      </c>
      <c r="H25" s="333" t="str">
        <f t="shared" si="7"/>
        <v>A2</v>
      </c>
      <c r="I25" s="336">
        <v>8.5</v>
      </c>
      <c r="J25" s="334">
        <v>5</v>
      </c>
      <c r="K25" s="334">
        <v>5</v>
      </c>
      <c r="L25" s="335">
        <v>70</v>
      </c>
      <c r="M25" s="332">
        <f t="shared" si="0"/>
        <v>88.5</v>
      </c>
      <c r="N25" s="333" t="str">
        <f t="shared" si="8"/>
        <v>A2</v>
      </c>
      <c r="O25" s="233">
        <v>8</v>
      </c>
      <c r="P25" s="171">
        <v>3.5</v>
      </c>
      <c r="Q25" s="171">
        <v>3.5</v>
      </c>
      <c r="R25" s="171">
        <v>60.5</v>
      </c>
      <c r="S25" s="332">
        <f t="shared" si="9"/>
        <v>75.5</v>
      </c>
      <c r="T25" s="333" t="str">
        <f t="shared" si="10"/>
        <v>B1</v>
      </c>
      <c r="U25" s="336">
        <v>8.5</v>
      </c>
      <c r="V25" s="334">
        <v>4</v>
      </c>
      <c r="W25" s="334">
        <v>4</v>
      </c>
      <c r="X25" s="336">
        <v>64</v>
      </c>
      <c r="Y25" s="332">
        <f t="shared" si="27"/>
        <v>80.5</v>
      </c>
      <c r="Z25" s="333" t="str">
        <f t="shared" si="11"/>
        <v>B1</v>
      </c>
      <c r="AA25" s="333">
        <v>19</v>
      </c>
      <c r="AB25" s="374" t="s">
        <v>293</v>
      </c>
      <c r="AC25" s="171">
        <v>8.5</v>
      </c>
      <c r="AD25" s="171">
        <v>4.5</v>
      </c>
      <c r="AE25" s="171">
        <v>4.5</v>
      </c>
      <c r="AF25" s="171">
        <v>66.5</v>
      </c>
      <c r="AG25" s="333">
        <f t="shared" si="12"/>
        <v>84</v>
      </c>
      <c r="AH25" s="333" t="str">
        <f t="shared" si="13"/>
        <v>A2</v>
      </c>
      <c r="AI25" s="336">
        <v>10</v>
      </c>
      <c r="AJ25" s="334">
        <v>5</v>
      </c>
      <c r="AK25" s="334">
        <v>5</v>
      </c>
      <c r="AL25" s="336">
        <v>70</v>
      </c>
      <c r="AM25" s="332">
        <f t="shared" si="26"/>
        <v>90</v>
      </c>
      <c r="AN25" s="333" t="str">
        <f t="shared" si="15"/>
        <v>A2</v>
      </c>
      <c r="AO25" s="171">
        <v>8.5</v>
      </c>
      <c r="AP25" s="171">
        <v>5</v>
      </c>
      <c r="AQ25" s="171">
        <v>5</v>
      </c>
      <c r="AR25" s="171">
        <v>64</v>
      </c>
      <c r="AS25" s="333">
        <f t="shared" si="16"/>
        <v>82.5</v>
      </c>
      <c r="AT25" s="333" t="str">
        <f t="shared" si="17"/>
        <v>A2</v>
      </c>
      <c r="AU25" s="184">
        <v>9.25</v>
      </c>
      <c r="AV25" s="337">
        <v>5</v>
      </c>
      <c r="AW25" s="335">
        <v>5</v>
      </c>
      <c r="AX25" s="336">
        <v>69</v>
      </c>
      <c r="AY25" s="332">
        <f t="shared" si="28"/>
        <v>88.25</v>
      </c>
      <c r="AZ25" s="332" t="str">
        <f t="shared" si="18"/>
        <v>A2</v>
      </c>
      <c r="BA25" s="333">
        <v>19</v>
      </c>
      <c r="BB25" s="374" t="s">
        <v>293</v>
      </c>
      <c r="BC25" s="171">
        <v>9.25</v>
      </c>
      <c r="BD25" s="171">
        <v>5</v>
      </c>
      <c r="BE25" s="171">
        <v>5</v>
      </c>
      <c r="BF25" s="171">
        <v>77.5</v>
      </c>
      <c r="BG25" s="332">
        <f t="shared" si="19"/>
        <v>96.75</v>
      </c>
      <c r="BH25" s="333" t="str">
        <f t="shared" si="20"/>
        <v>A1</v>
      </c>
      <c r="BI25" s="184">
        <v>10</v>
      </c>
      <c r="BJ25" s="334">
        <v>5</v>
      </c>
      <c r="BK25" s="334">
        <v>5</v>
      </c>
      <c r="BL25" s="336">
        <v>76</v>
      </c>
      <c r="BM25" s="332">
        <f t="shared" si="29"/>
        <v>96</v>
      </c>
      <c r="BN25" s="333" t="str">
        <f t="shared" si="21"/>
        <v>A1</v>
      </c>
      <c r="BO25" s="333">
        <v>19</v>
      </c>
      <c r="BP25" s="374" t="s">
        <v>293</v>
      </c>
      <c r="BQ25" s="376">
        <v>50</v>
      </c>
      <c r="BR25" s="336">
        <v>46</v>
      </c>
      <c r="BS25" s="397">
        <v>38</v>
      </c>
      <c r="BT25" s="334">
        <v>47</v>
      </c>
      <c r="BU25" s="397">
        <v>44</v>
      </c>
      <c r="BV25" s="334">
        <v>46.5</v>
      </c>
      <c r="BW25" s="397">
        <v>46.5</v>
      </c>
      <c r="BX25" s="334">
        <v>37.5</v>
      </c>
      <c r="BY25" s="368">
        <f t="shared" si="4"/>
        <v>427</v>
      </c>
      <c r="BZ25" s="368">
        <f t="shared" si="22"/>
        <v>443.25</v>
      </c>
      <c r="CA25" s="333">
        <f t="shared" si="5"/>
        <v>870.25</v>
      </c>
      <c r="CB25" s="332">
        <f t="shared" si="23"/>
        <v>87.024999999999991</v>
      </c>
      <c r="CC25" s="333" t="str">
        <f t="shared" si="24"/>
        <v>A2</v>
      </c>
      <c r="CD25" s="334">
        <v>202</v>
      </c>
      <c r="CE25" s="378">
        <f t="shared" si="25"/>
        <v>99.50738916256158</v>
      </c>
    </row>
    <row r="26" spans="1:83" ht="18" x14ac:dyDescent="0.35">
      <c r="A26" s="373">
        <v>20</v>
      </c>
      <c r="B26" s="374" t="s">
        <v>302</v>
      </c>
      <c r="C26" s="171">
        <v>9.25</v>
      </c>
      <c r="D26" s="171">
        <v>5</v>
      </c>
      <c r="E26" s="171">
        <v>5</v>
      </c>
      <c r="F26" s="233">
        <v>72.5</v>
      </c>
      <c r="G26" s="332">
        <f t="shared" si="6"/>
        <v>91.75</v>
      </c>
      <c r="H26" s="333" t="str">
        <f t="shared" si="7"/>
        <v>A1</v>
      </c>
      <c r="I26" s="334">
        <v>9.25</v>
      </c>
      <c r="J26" s="334">
        <v>4</v>
      </c>
      <c r="K26" s="334">
        <v>4.5</v>
      </c>
      <c r="L26" s="375">
        <v>75.5</v>
      </c>
      <c r="M26" s="332">
        <f t="shared" si="0"/>
        <v>93.25</v>
      </c>
      <c r="N26" s="333" t="str">
        <f t="shared" si="8"/>
        <v>A1</v>
      </c>
      <c r="O26" s="233">
        <v>7.25</v>
      </c>
      <c r="P26" s="171">
        <v>4</v>
      </c>
      <c r="Q26" s="171">
        <v>4</v>
      </c>
      <c r="R26" s="171">
        <v>53</v>
      </c>
      <c r="S26" s="332">
        <f t="shared" si="9"/>
        <v>68.25</v>
      </c>
      <c r="T26" s="333" t="str">
        <f t="shared" si="10"/>
        <v>B2</v>
      </c>
      <c r="U26" s="334">
        <v>7</v>
      </c>
      <c r="V26" s="334">
        <v>3</v>
      </c>
      <c r="W26" s="334">
        <v>4</v>
      </c>
      <c r="X26" s="336">
        <v>43.5</v>
      </c>
      <c r="Y26" s="332">
        <f t="shared" si="27"/>
        <v>57.5</v>
      </c>
      <c r="Z26" s="333" t="str">
        <f t="shared" si="11"/>
        <v>C1</v>
      </c>
      <c r="AA26" s="333">
        <v>20</v>
      </c>
      <c r="AB26" s="374" t="s">
        <v>302</v>
      </c>
      <c r="AC26" s="171">
        <v>7</v>
      </c>
      <c r="AD26" s="171">
        <v>5</v>
      </c>
      <c r="AE26" s="171">
        <v>5</v>
      </c>
      <c r="AF26" s="171">
        <v>77.5</v>
      </c>
      <c r="AG26" s="333">
        <f t="shared" si="12"/>
        <v>94.5</v>
      </c>
      <c r="AH26" s="333" t="str">
        <f t="shared" si="13"/>
        <v>A1</v>
      </c>
      <c r="AI26" s="334">
        <v>10</v>
      </c>
      <c r="AJ26" s="334">
        <v>5</v>
      </c>
      <c r="AK26" s="334">
        <v>5</v>
      </c>
      <c r="AL26" s="336">
        <v>72</v>
      </c>
      <c r="AM26" s="332">
        <f t="shared" si="26"/>
        <v>92</v>
      </c>
      <c r="AN26" s="333" t="str">
        <f t="shared" si="15"/>
        <v>A1</v>
      </c>
      <c r="AO26" s="171">
        <v>7.75</v>
      </c>
      <c r="AP26" s="171">
        <v>4</v>
      </c>
      <c r="AQ26" s="171">
        <v>4</v>
      </c>
      <c r="AR26" s="171">
        <v>55</v>
      </c>
      <c r="AS26" s="333">
        <f t="shared" si="16"/>
        <v>70.75</v>
      </c>
      <c r="AT26" s="333" t="str">
        <f t="shared" si="17"/>
        <v>B2</v>
      </c>
      <c r="AU26" s="184">
        <v>9.25</v>
      </c>
      <c r="AV26" s="337">
        <v>5</v>
      </c>
      <c r="AW26" s="335">
        <v>4</v>
      </c>
      <c r="AX26" s="336">
        <v>68</v>
      </c>
      <c r="AY26" s="332">
        <f t="shared" si="28"/>
        <v>86.25</v>
      </c>
      <c r="AZ26" s="332" t="str">
        <f t="shared" si="18"/>
        <v>A2</v>
      </c>
      <c r="BA26" s="333">
        <v>20</v>
      </c>
      <c r="BB26" s="374" t="s">
        <v>302</v>
      </c>
      <c r="BC26" s="171">
        <v>8.75</v>
      </c>
      <c r="BD26" s="171">
        <v>4</v>
      </c>
      <c r="BE26" s="171">
        <v>4</v>
      </c>
      <c r="BF26" s="171">
        <v>70.5</v>
      </c>
      <c r="BG26" s="332">
        <f t="shared" si="19"/>
        <v>87.25</v>
      </c>
      <c r="BH26" s="333" t="str">
        <f t="shared" si="20"/>
        <v>A2</v>
      </c>
      <c r="BI26" s="184">
        <v>10</v>
      </c>
      <c r="BJ26" s="334">
        <v>5</v>
      </c>
      <c r="BK26" s="334">
        <v>3</v>
      </c>
      <c r="BL26" s="336">
        <v>66.5</v>
      </c>
      <c r="BM26" s="332">
        <f t="shared" si="29"/>
        <v>84.5</v>
      </c>
      <c r="BN26" s="333" t="str">
        <f t="shared" si="21"/>
        <v>A2</v>
      </c>
      <c r="BO26" s="333">
        <v>20</v>
      </c>
      <c r="BP26" s="374" t="s">
        <v>302</v>
      </c>
      <c r="BQ26" s="376">
        <v>49</v>
      </c>
      <c r="BR26" s="336">
        <v>48</v>
      </c>
      <c r="BS26" s="396">
        <v>14</v>
      </c>
      <c r="BT26" s="334">
        <v>40</v>
      </c>
      <c r="BU26" s="397">
        <v>45</v>
      </c>
      <c r="BV26" s="334">
        <v>41</v>
      </c>
      <c r="BW26" s="397">
        <v>26</v>
      </c>
      <c r="BX26" s="334">
        <v>16.5</v>
      </c>
      <c r="BY26" s="368">
        <f t="shared" si="4"/>
        <v>412.5</v>
      </c>
      <c r="BZ26" s="368">
        <f t="shared" si="22"/>
        <v>413.5</v>
      </c>
      <c r="CA26" s="333">
        <f t="shared" si="5"/>
        <v>826</v>
      </c>
      <c r="CB26" s="332">
        <f t="shared" si="23"/>
        <v>82.6</v>
      </c>
      <c r="CC26" s="333" t="str">
        <f t="shared" si="24"/>
        <v>A2</v>
      </c>
      <c r="CD26" s="334">
        <v>175</v>
      </c>
      <c r="CE26" s="378">
        <f t="shared" si="25"/>
        <v>86.206896551724128</v>
      </c>
    </row>
    <row r="27" spans="1:83" ht="18.75" x14ac:dyDescent="0.3">
      <c r="A27" s="373">
        <v>21</v>
      </c>
      <c r="B27" s="405" t="s">
        <v>312</v>
      </c>
      <c r="C27" s="171">
        <v>4.75</v>
      </c>
      <c r="D27" s="171">
        <v>3.5</v>
      </c>
      <c r="E27" s="171">
        <v>4</v>
      </c>
      <c r="F27" s="233">
        <v>50.5</v>
      </c>
      <c r="G27" s="332">
        <f t="shared" si="6"/>
        <v>62.75</v>
      </c>
      <c r="H27" s="333" t="str">
        <f t="shared" si="7"/>
        <v>B2</v>
      </c>
      <c r="I27" s="334">
        <v>6.5</v>
      </c>
      <c r="J27" s="334">
        <v>4</v>
      </c>
      <c r="K27" s="334">
        <v>4</v>
      </c>
      <c r="L27" s="335">
        <v>59</v>
      </c>
      <c r="M27" s="332">
        <f t="shared" si="0"/>
        <v>73.5</v>
      </c>
      <c r="N27" s="333" t="str">
        <f t="shared" si="8"/>
        <v>B1</v>
      </c>
      <c r="O27" s="233">
        <v>8</v>
      </c>
      <c r="P27" s="171">
        <v>4</v>
      </c>
      <c r="Q27" s="171">
        <v>4.5</v>
      </c>
      <c r="R27" s="171">
        <v>61</v>
      </c>
      <c r="S27" s="332">
        <f t="shared" si="9"/>
        <v>77.5</v>
      </c>
      <c r="T27" s="333" t="str">
        <f t="shared" si="10"/>
        <v>B1</v>
      </c>
      <c r="U27" s="334">
        <v>8.5</v>
      </c>
      <c r="V27" s="334">
        <v>3</v>
      </c>
      <c r="W27" s="334">
        <v>4</v>
      </c>
      <c r="X27" s="336">
        <v>65</v>
      </c>
      <c r="Y27" s="332">
        <f t="shared" si="27"/>
        <v>80.5</v>
      </c>
      <c r="Z27" s="333" t="str">
        <f t="shared" si="11"/>
        <v>B1</v>
      </c>
      <c r="AA27" s="333">
        <v>21</v>
      </c>
      <c r="AB27" s="405" t="s">
        <v>312</v>
      </c>
      <c r="AC27" s="171">
        <v>5</v>
      </c>
      <c r="AD27" s="171">
        <v>4</v>
      </c>
      <c r="AE27" s="171">
        <v>4</v>
      </c>
      <c r="AF27" s="171">
        <v>34.5</v>
      </c>
      <c r="AG27" s="333">
        <f t="shared" si="12"/>
        <v>47.5</v>
      </c>
      <c r="AH27" s="333" t="str">
        <f t="shared" si="13"/>
        <v>C2</v>
      </c>
      <c r="AI27" s="334">
        <v>8.5</v>
      </c>
      <c r="AJ27" s="334">
        <v>4</v>
      </c>
      <c r="AK27" s="334">
        <v>4</v>
      </c>
      <c r="AL27" s="336">
        <v>52</v>
      </c>
      <c r="AM27" s="332">
        <f t="shared" si="26"/>
        <v>68.5</v>
      </c>
      <c r="AN27" s="333" t="str">
        <f t="shared" si="15"/>
        <v>B2</v>
      </c>
      <c r="AO27" s="171">
        <v>4</v>
      </c>
      <c r="AP27" s="171">
        <v>3</v>
      </c>
      <c r="AQ27" s="171">
        <v>4</v>
      </c>
      <c r="AR27" s="171">
        <v>27</v>
      </c>
      <c r="AS27" s="333">
        <f t="shared" si="16"/>
        <v>38</v>
      </c>
      <c r="AT27" s="333" t="str">
        <f t="shared" si="17"/>
        <v>D</v>
      </c>
      <c r="AU27" s="184">
        <v>4.75</v>
      </c>
      <c r="AV27" s="337">
        <v>4</v>
      </c>
      <c r="AW27" s="335">
        <v>5</v>
      </c>
      <c r="AX27" s="336">
        <v>55.5</v>
      </c>
      <c r="AY27" s="332">
        <f t="shared" si="28"/>
        <v>69.25</v>
      </c>
      <c r="AZ27" s="332" t="str">
        <f t="shared" si="18"/>
        <v>B2</v>
      </c>
      <c r="BA27" s="333">
        <v>21</v>
      </c>
      <c r="BB27" s="405" t="s">
        <v>312</v>
      </c>
      <c r="BC27" s="171">
        <v>7.25</v>
      </c>
      <c r="BD27" s="171">
        <v>3</v>
      </c>
      <c r="BE27" s="171">
        <v>4</v>
      </c>
      <c r="BF27" s="171">
        <v>49.5</v>
      </c>
      <c r="BG27" s="332">
        <f t="shared" si="19"/>
        <v>63.75</v>
      </c>
      <c r="BH27" s="333" t="str">
        <f t="shared" si="20"/>
        <v>B2</v>
      </c>
      <c r="BI27" s="184">
        <v>8.5</v>
      </c>
      <c r="BJ27" s="334">
        <v>3</v>
      </c>
      <c r="BK27" s="334">
        <v>4</v>
      </c>
      <c r="BL27" s="336">
        <v>54</v>
      </c>
      <c r="BM27" s="332">
        <f t="shared" si="29"/>
        <v>69.5</v>
      </c>
      <c r="BN27" s="333" t="str">
        <f t="shared" si="21"/>
        <v>B2</v>
      </c>
      <c r="BO27" s="333">
        <v>21</v>
      </c>
      <c r="BP27" s="405" t="s">
        <v>312</v>
      </c>
      <c r="BQ27" s="376">
        <v>48.5</v>
      </c>
      <c r="BR27" s="336">
        <v>47</v>
      </c>
      <c r="BS27" s="396">
        <v>13</v>
      </c>
      <c r="BT27" s="334">
        <v>46</v>
      </c>
      <c r="BU27" s="397">
        <v>26</v>
      </c>
      <c r="BV27" s="334">
        <v>31</v>
      </c>
      <c r="BW27" s="397">
        <v>37</v>
      </c>
      <c r="BX27" s="334">
        <v>40.5</v>
      </c>
      <c r="BY27" s="368">
        <f t="shared" si="4"/>
        <v>289.5</v>
      </c>
      <c r="BZ27" s="368">
        <f t="shared" si="22"/>
        <v>361.25</v>
      </c>
      <c r="CA27" s="333">
        <f t="shared" si="5"/>
        <v>650.75</v>
      </c>
      <c r="CB27" s="332">
        <f t="shared" si="23"/>
        <v>65.075000000000003</v>
      </c>
      <c r="CC27" s="333" t="str">
        <f t="shared" si="24"/>
        <v>B2</v>
      </c>
      <c r="CD27" s="334">
        <v>176</v>
      </c>
      <c r="CE27" s="378">
        <f t="shared" si="25"/>
        <v>86.699507389162562</v>
      </c>
    </row>
    <row r="28" spans="1:83" ht="18.75" x14ac:dyDescent="0.3">
      <c r="A28" s="373">
        <v>22</v>
      </c>
      <c r="B28" s="374" t="s">
        <v>319</v>
      </c>
      <c r="C28" s="171">
        <v>9.75</v>
      </c>
      <c r="D28" s="171">
        <v>5</v>
      </c>
      <c r="E28" s="171">
        <v>5</v>
      </c>
      <c r="F28" s="233">
        <v>76.5</v>
      </c>
      <c r="G28" s="332">
        <f t="shared" si="6"/>
        <v>96.25</v>
      </c>
      <c r="H28" s="333" t="str">
        <f t="shared" si="7"/>
        <v>A1</v>
      </c>
      <c r="I28" s="334">
        <v>9.25</v>
      </c>
      <c r="J28" s="334">
        <v>5</v>
      </c>
      <c r="K28" s="334">
        <v>5</v>
      </c>
      <c r="L28" s="375">
        <v>76.5</v>
      </c>
      <c r="M28" s="332">
        <f t="shared" si="0"/>
        <v>95.75</v>
      </c>
      <c r="N28" s="333" t="str">
        <f t="shared" si="8"/>
        <v>A1</v>
      </c>
      <c r="O28" s="233">
        <v>8.75</v>
      </c>
      <c r="P28" s="171">
        <v>5</v>
      </c>
      <c r="Q28" s="171">
        <v>5</v>
      </c>
      <c r="R28" s="171">
        <v>73.5</v>
      </c>
      <c r="S28" s="332">
        <f t="shared" si="9"/>
        <v>92.25</v>
      </c>
      <c r="T28" s="333" t="str">
        <f t="shared" si="10"/>
        <v>A1</v>
      </c>
      <c r="U28" s="334">
        <v>9.75</v>
      </c>
      <c r="V28" s="334">
        <v>5</v>
      </c>
      <c r="W28" s="334">
        <v>5</v>
      </c>
      <c r="X28" s="336">
        <v>73.5</v>
      </c>
      <c r="Y28" s="332">
        <f t="shared" si="27"/>
        <v>93.25</v>
      </c>
      <c r="Z28" s="333" t="str">
        <f t="shared" si="11"/>
        <v>A1</v>
      </c>
      <c r="AA28" s="333">
        <v>22</v>
      </c>
      <c r="AB28" s="374" t="s">
        <v>319</v>
      </c>
      <c r="AC28" s="171">
        <v>8.5</v>
      </c>
      <c r="AD28" s="171">
        <v>5</v>
      </c>
      <c r="AE28" s="171">
        <v>5</v>
      </c>
      <c r="AF28" s="171">
        <v>78</v>
      </c>
      <c r="AG28" s="333">
        <f t="shared" si="12"/>
        <v>96.5</v>
      </c>
      <c r="AH28" s="333" t="str">
        <f t="shared" si="13"/>
        <v>A1</v>
      </c>
      <c r="AI28" s="334">
        <v>10</v>
      </c>
      <c r="AJ28" s="334">
        <v>5</v>
      </c>
      <c r="AK28" s="334">
        <v>5</v>
      </c>
      <c r="AL28" s="336">
        <v>80</v>
      </c>
      <c r="AM28" s="406">
        <f t="shared" si="26"/>
        <v>100</v>
      </c>
      <c r="AN28" s="333" t="str">
        <f t="shared" si="15"/>
        <v>A1</v>
      </c>
      <c r="AO28" s="171">
        <v>9</v>
      </c>
      <c r="AP28" s="171">
        <v>5</v>
      </c>
      <c r="AQ28" s="171">
        <v>5</v>
      </c>
      <c r="AR28" s="171">
        <v>77</v>
      </c>
      <c r="AS28" s="333">
        <f t="shared" si="16"/>
        <v>96</v>
      </c>
      <c r="AT28" s="333" t="str">
        <f t="shared" si="17"/>
        <v>A1</v>
      </c>
      <c r="AU28" s="184">
        <v>9.625</v>
      </c>
      <c r="AV28" s="335">
        <v>5</v>
      </c>
      <c r="AW28" s="335">
        <v>5</v>
      </c>
      <c r="AX28" s="336">
        <v>77</v>
      </c>
      <c r="AY28" s="332">
        <f t="shared" si="28"/>
        <v>96.625</v>
      </c>
      <c r="AZ28" s="332" t="str">
        <f t="shared" si="18"/>
        <v>A1</v>
      </c>
      <c r="BA28" s="333">
        <v>22</v>
      </c>
      <c r="BB28" s="374" t="s">
        <v>319</v>
      </c>
      <c r="BC28" s="171">
        <v>10</v>
      </c>
      <c r="BD28" s="171">
        <v>5</v>
      </c>
      <c r="BE28" s="171">
        <v>5</v>
      </c>
      <c r="BF28" s="171">
        <v>77.5</v>
      </c>
      <c r="BG28" s="332">
        <f t="shared" si="19"/>
        <v>97.5</v>
      </c>
      <c r="BH28" s="333" t="str">
        <f t="shared" si="20"/>
        <v>A1</v>
      </c>
      <c r="BI28" s="184">
        <v>10</v>
      </c>
      <c r="BJ28" s="334">
        <v>5</v>
      </c>
      <c r="BK28" s="334">
        <v>5</v>
      </c>
      <c r="BL28" s="336">
        <v>80</v>
      </c>
      <c r="BM28" s="406">
        <f t="shared" si="29"/>
        <v>100</v>
      </c>
      <c r="BN28" s="333" t="str">
        <f t="shared" si="21"/>
        <v>A1</v>
      </c>
      <c r="BO28" s="333">
        <v>22</v>
      </c>
      <c r="BP28" s="374" t="s">
        <v>319</v>
      </c>
      <c r="BQ28" s="376">
        <v>50</v>
      </c>
      <c r="BR28" s="336">
        <v>50</v>
      </c>
      <c r="BS28" s="407">
        <v>44</v>
      </c>
      <c r="BT28" s="334">
        <v>50</v>
      </c>
      <c r="BU28" s="407">
        <v>48</v>
      </c>
      <c r="BV28" s="334">
        <v>42.5</v>
      </c>
      <c r="BW28" s="407">
        <v>48</v>
      </c>
      <c r="BX28" s="334">
        <v>49</v>
      </c>
      <c r="BY28" s="368">
        <f t="shared" si="4"/>
        <v>478.5</v>
      </c>
      <c r="BZ28" s="368">
        <f t="shared" si="22"/>
        <v>485.625</v>
      </c>
      <c r="CA28" s="333">
        <f t="shared" si="5"/>
        <v>964.125</v>
      </c>
      <c r="CB28" s="332">
        <f t="shared" si="23"/>
        <v>96.412499999999994</v>
      </c>
      <c r="CC28" s="333" t="str">
        <f t="shared" si="24"/>
        <v>A1</v>
      </c>
      <c r="CD28" s="334">
        <v>203</v>
      </c>
      <c r="CE28" s="378">
        <f t="shared" si="25"/>
        <v>100</v>
      </c>
    </row>
    <row r="29" spans="1:83" ht="18.75" x14ac:dyDescent="0.3">
      <c r="A29" s="373">
        <v>23</v>
      </c>
      <c r="B29" s="374" t="s">
        <v>329</v>
      </c>
      <c r="C29" s="171">
        <v>4</v>
      </c>
      <c r="D29" s="171">
        <v>3</v>
      </c>
      <c r="E29" s="171">
        <v>3</v>
      </c>
      <c r="F29" s="233">
        <v>30.5</v>
      </c>
      <c r="G29" s="332">
        <f t="shared" si="6"/>
        <v>40.5</v>
      </c>
      <c r="H29" s="333" t="str">
        <f t="shared" si="7"/>
        <v>D</v>
      </c>
      <c r="I29" s="334">
        <v>4.75</v>
      </c>
      <c r="J29" s="334">
        <v>2.5</v>
      </c>
      <c r="K29" s="334">
        <v>3</v>
      </c>
      <c r="L29" s="335">
        <v>50</v>
      </c>
      <c r="M29" s="332">
        <f t="shared" si="0"/>
        <v>60.25</v>
      </c>
      <c r="N29" s="333" t="str">
        <f t="shared" si="8"/>
        <v>C1</v>
      </c>
      <c r="O29" s="233">
        <v>6.25</v>
      </c>
      <c r="P29" s="171">
        <v>3.5</v>
      </c>
      <c r="Q29" s="171">
        <v>4</v>
      </c>
      <c r="R29" s="171">
        <v>46</v>
      </c>
      <c r="S29" s="332">
        <f t="shared" si="9"/>
        <v>59.75</v>
      </c>
      <c r="T29" s="333" t="str">
        <f t="shared" si="10"/>
        <v>C1</v>
      </c>
      <c r="U29" s="334">
        <v>5.5</v>
      </c>
      <c r="V29" s="334">
        <v>3</v>
      </c>
      <c r="W29" s="334">
        <v>3</v>
      </c>
      <c r="X29" s="336">
        <v>34.5</v>
      </c>
      <c r="Y29" s="332">
        <f t="shared" si="27"/>
        <v>46</v>
      </c>
      <c r="Z29" s="333" t="str">
        <f t="shared" si="11"/>
        <v>C2</v>
      </c>
      <c r="AA29" s="333">
        <v>23</v>
      </c>
      <c r="AB29" s="374" t="s">
        <v>329</v>
      </c>
      <c r="AC29" s="171">
        <v>1.5</v>
      </c>
      <c r="AD29" s="171">
        <v>3</v>
      </c>
      <c r="AE29" s="171">
        <v>3.5</v>
      </c>
      <c r="AF29" s="379">
        <v>26</v>
      </c>
      <c r="AG29" s="333">
        <f t="shared" si="12"/>
        <v>34</v>
      </c>
      <c r="AH29" s="333" t="str">
        <f t="shared" si="13"/>
        <v>D</v>
      </c>
      <c r="AI29" s="334">
        <v>3.5</v>
      </c>
      <c r="AJ29" s="334">
        <v>2</v>
      </c>
      <c r="AK29" s="334">
        <v>3</v>
      </c>
      <c r="AL29" s="408">
        <v>22</v>
      </c>
      <c r="AM29" s="386">
        <f t="shared" si="26"/>
        <v>30.5</v>
      </c>
      <c r="AN29" s="333" t="str">
        <f t="shared" si="15"/>
        <v>E</v>
      </c>
      <c r="AO29" s="171">
        <v>3</v>
      </c>
      <c r="AP29" s="171">
        <v>2</v>
      </c>
      <c r="AQ29" s="171">
        <v>4</v>
      </c>
      <c r="AR29" s="379">
        <v>14</v>
      </c>
      <c r="AS29" s="380">
        <f t="shared" si="16"/>
        <v>23</v>
      </c>
      <c r="AT29" s="333" t="str">
        <f t="shared" si="17"/>
        <v>E</v>
      </c>
      <c r="AU29" s="184">
        <v>4</v>
      </c>
      <c r="AV29" s="335">
        <v>2</v>
      </c>
      <c r="AW29" s="375">
        <v>3.5</v>
      </c>
      <c r="AX29" s="336">
        <v>28.5</v>
      </c>
      <c r="AY29" s="332">
        <f t="shared" si="28"/>
        <v>38</v>
      </c>
      <c r="AZ29" s="332" t="str">
        <f t="shared" si="18"/>
        <v>D</v>
      </c>
      <c r="BA29" s="333">
        <v>23</v>
      </c>
      <c r="BB29" s="374" t="s">
        <v>329</v>
      </c>
      <c r="BC29" s="171">
        <v>7</v>
      </c>
      <c r="BD29" s="171">
        <v>2</v>
      </c>
      <c r="BE29" s="171">
        <v>4</v>
      </c>
      <c r="BF29" s="379">
        <v>25</v>
      </c>
      <c r="BG29" s="332">
        <f t="shared" si="19"/>
        <v>38</v>
      </c>
      <c r="BH29" s="333" t="str">
        <f t="shared" si="20"/>
        <v>D</v>
      </c>
      <c r="BI29" s="184">
        <v>8.25</v>
      </c>
      <c r="BJ29" s="334">
        <v>3</v>
      </c>
      <c r="BK29" s="334">
        <v>3</v>
      </c>
      <c r="BL29" s="336">
        <v>47</v>
      </c>
      <c r="BM29" s="332">
        <f t="shared" si="29"/>
        <v>61.25</v>
      </c>
      <c r="BN29" s="333" t="str">
        <f t="shared" si="21"/>
        <v>B2</v>
      </c>
      <c r="BO29" s="333">
        <v>23</v>
      </c>
      <c r="BP29" s="374" t="s">
        <v>329</v>
      </c>
      <c r="BQ29" s="376">
        <v>19</v>
      </c>
      <c r="BR29" s="336">
        <v>23</v>
      </c>
      <c r="BS29" s="408">
        <v>5</v>
      </c>
      <c r="BT29" s="334">
        <v>21.5</v>
      </c>
      <c r="BU29" s="336">
        <v>14</v>
      </c>
      <c r="BV29" s="384">
        <v>5.5</v>
      </c>
      <c r="BW29" s="408">
        <v>5</v>
      </c>
      <c r="BX29" s="384">
        <v>15</v>
      </c>
      <c r="BY29" s="368">
        <f t="shared" si="4"/>
        <v>195.25</v>
      </c>
      <c r="BZ29" s="368">
        <f t="shared" si="22"/>
        <v>236</v>
      </c>
      <c r="CA29" s="333">
        <f t="shared" si="5"/>
        <v>431.25</v>
      </c>
      <c r="CB29" s="332">
        <f t="shared" si="23"/>
        <v>43.125</v>
      </c>
      <c r="CC29" s="333" t="str">
        <f t="shared" si="24"/>
        <v>C2</v>
      </c>
      <c r="CD29" s="334">
        <v>167</v>
      </c>
      <c r="CE29" s="378">
        <f t="shared" si="25"/>
        <v>82.266009852216754</v>
      </c>
    </row>
    <row r="30" spans="1:83" ht="18.75" x14ac:dyDescent="0.3">
      <c r="A30" s="373">
        <v>24</v>
      </c>
      <c r="B30" s="374" t="s">
        <v>338</v>
      </c>
      <c r="C30" s="171">
        <v>4.75</v>
      </c>
      <c r="D30" s="171">
        <v>4</v>
      </c>
      <c r="E30" s="171">
        <v>4</v>
      </c>
      <c r="F30" s="233">
        <v>57</v>
      </c>
      <c r="G30" s="332">
        <f t="shared" si="6"/>
        <v>69.75</v>
      </c>
      <c r="H30" s="333" t="str">
        <f t="shared" si="7"/>
        <v>B2</v>
      </c>
      <c r="I30" s="334">
        <v>4.25</v>
      </c>
      <c r="J30" s="334">
        <v>3.5</v>
      </c>
      <c r="K30" s="334">
        <v>3</v>
      </c>
      <c r="L30" s="375">
        <v>35.5</v>
      </c>
      <c r="M30" s="332">
        <f t="shared" si="0"/>
        <v>46.25</v>
      </c>
      <c r="N30" s="333" t="str">
        <f t="shared" si="8"/>
        <v>C2</v>
      </c>
      <c r="O30" s="233">
        <v>4.75</v>
      </c>
      <c r="P30" s="171">
        <v>4</v>
      </c>
      <c r="Q30" s="171">
        <v>4.5</v>
      </c>
      <c r="R30" s="171">
        <v>33</v>
      </c>
      <c r="S30" s="332">
        <f t="shared" si="9"/>
        <v>46.25</v>
      </c>
      <c r="T30" s="333" t="str">
        <f t="shared" si="10"/>
        <v>C2</v>
      </c>
      <c r="U30" s="334">
        <v>7.5</v>
      </c>
      <c r="V30" s="334">
        <v>3</v>
      </c>
      <c r="W30" s="334">
        <v>4</v>
      </c>
      <c r="X30" s="375">
        <v>32</v>
      </c>
      <c r="Y30" s="332">
        <f t="shared" si="27"/>
        <v>46.5</v>
      </c>
      <c r="Z30" s="333" t="str">
        <f t="shared" si="11"/>
        <v>C2</v>
      </c>
      <c r="AA30" s="333">
        <v>24</v>
      </c>
      <c r="AB30" s="374" t="s">
        <v>338</v>
      </c>
      <c r="AC30" s="171">
        <v>4</v>
      </c>
      <c r="AD30" s="171">
        <v>3</v>
      </c>
      <c r="AE30" s="171">
        <v>3</v>
      </c>
      <c r="AF30" s="171">
        <v>29.5</v>
      </c>
      <c r="AG30" s="333">
        <f t="shared" si="12"/>
        <v>39.5</v>
      </c>
      <c r="AH30" s="333" t="str">
        <f t="shared" si="13"/>
        <v>D</v>
      </c>
      <c r="AI30" s="334">
        <v>3.5</v>
      </c>
      <c r="AJ30" s="334">
        <v>2</v>
      </c>
      <c r="AK30" s="334">
        <v>3</v>
      </c>
      <c r="AL30" s="385">
        <v>22</v>
      </c>
      <c r="AM30" s="386">
        <f t="shared" ref="AM30:AM34" si="30">SUM(AI30:AL30)</f>
        <v>30.5</v>
      </c>
      <c r="AN30" s="333" t="str">
        <f t="shared" si="15"/>
        <v>E</v>
      </c>
      <c r="AO30" s="171">
        <v>2</v>
      </c>
      <c r="AP30" s="171">
        <v>2</v>
      </c>
      <c r="AQ30" s="171">
        <v>4</v>
      </c>
      <c r="AR30" s="379">
        <v>15</v>
      </c>
      <c r="AS30" s="380">
        <f t="shared" si="16"/>
        <v>23</v>
      </c>
      <c r="AT30" s="333" t="str">
        <f t="shared" si="17"/>
        <v>E</v>
      </c>
      <c r="AU30" s="409">
        <v>3.5</v>
      </c>
      <c r="AV30" s="335">
        <v>2</v>
      </c>
      <c r="AW30" s="375">
        <v>3.5</v>
      </c>
      <c r="AX30" s="334">
        <v>28.5</v>
      </c>
      <c r="AY30" s="332">
        <f t="shared" ref="AY30:AY34" si="31">SUM(AU30:AX30)</f>
        <v>37.5</v>
      </c>
      <c r="AZ30" s="332" t="str">
        <f t="shared" si="18"/>
        <v>D</v>
      </c>
      <c r="BA30" s="333">
        <v>24</v>
      </c>
      <c r="BB30" s="374" t="s">
        <v>338</v>
      </c>
      <c r="BC30" s="171">
        <v>4</v>
      </c>
      <c r="BD30" s="171">
        <v>2</v>
      </c>
      <c r="BE30" s="171">
        <v>4</v>
      </c>
      <c r="BF30" s="379">
        <v>26</v>
      </c>
      <c r="BG30" s="332">
        <f t="shared" si="19"/>
        <v>36</v>
      </c>
      <c r="BH30" s="333" t="str">
        <f t="shared" si="20"/>
        <v>D</v>
      </c>
      <c r="BI30" s="334">
        <v>7</v>
      </c>
      <c r="BJ30" s="334">
        <v>3</v>
      </c>
      <c r="BK30" s="334">
        <v>3</v>
      </c>
      <c r="BL30" s="410">
        <v>35.5</v>
      </c>
      <c r="BM30" s="332">
        <f t="shared" ref="BM30:BM34" si="32">SUM(BI30:BL30)</f>
        <v>48.5</v>
      </c>
      <c r="BN30" s="333" t="str">
        <f t="shared" si="21"/>
        <v>C2</v>
      </c>
      <c r="BO30" s="333">
        <v>24</v>
      </c>
      <c r="BP30" s="374" t="s">
        <v>338</v>
      </c>
      <c r="BQ30" s="376">
        <v>24</v>
      </c>
      <c r="BR30" s="408">
        <v>16</v>
      </c>
      <c r="BS30" s="408">
        <v>6.5</v>
      </c>
      <c r="BT30" s="334">
        <v>19.5</v>
      </c>
      <c r="BU30" s="336">
        <v>24.5</v>
      </c>
      <c r="BV30" s="334">
        <v>17</v>
      </c>
      <c r="BW30" s="336">
        <v>28.5</v>
      </c>
      <c r="BX30" s="334">
        <v>22</v>
      </c>
      <c r="BY30" s="368">
        <f t="shared" si="4"/>
        <v>214.5</v>
      </c>
      <c r="BZ30" s="368">
        <f t="shared" si="22"/>
        <v>209.25</v>
      </c>
      <c r="CA30" s="333">
        <f t="shared" ref="CA30:CA34" si="33">SUM(BY30:BZ30)</f>
        <v>423.75</v>
      </c>
      <c r="CB30" s="332">
        <f t="shared" si="23"/>
        <v>42.375</v>
      </c>
      <c r="CC30" s="333" t="str">
        <f t="shared" si="24"/>
        <v>C2</v>
      </c>
      <c r="CD30" s="334">
        <v>161</v>
      </c>
      <c r="CE30" s="378">
        <f t="shared" si="25"/>
        <v>79.310344827586206</v>
      </c>
    </row>
    <row r="31" spans="1:83" ht="18.75" x14ac:dyDescent="0.3">
      <c r="A31" s="373">
        <v>25</v>
      </c>
      <c r="B31" s="374" t="s">
        <v>355</v>
      </c>
      <c r="C31" s="171">
        <v>3.5</v>
      </c>
      <c r="D31" s="171">
        <v>3.5</v>
      </c>
      <c r="E31" s="171">
        <v>3.5</v>
      </c>
      <c r="F31" s="233">
        <v>41.5</v>
      </c>
      <c r="G31" s="332">
        <f t="shared" si="6"/>
        <v>52</v>
      </c>
      <c r="H31" s="333" t="str">
        <f t="shared" si="7"/>
        <v>C1</v>
      </c>
      <c r="I31" s="334">
        <v>4.5</v>
      </c>
      <c r="J31" s="334">
        <v>2</v>
      </c>
      <c r="K31" s="334">
        <v>2</v>
      </c>
      <c r="L31" s="335">
        <v>33</v>
      </c>
      <c r="M31" s="332">
        <f t="shared" si="0"/>
        <v>41.5</v>
      </c>
      <c r="N31" s="333" t="str">
        <f t="shared" si="8"/>
        <v>C2</v>
      </c>
      <c r="O31" s="233">
        <v>5.25</v>
      </c>
      <c r="P31" s="171">
        <v>3</v>
      </c>
      <c r="Q31" s="171">
        <v>3</v>
      </c>
      <c r="R31" s="171">
        <v>34.5</v>
      </c>
      <c r="S31" s="332">
        <f t="shared" si="9"/>
        <v>45.75</v>
      </c>
      <c r="T31" s="333" t="str">
        <f t="shared" si="10"/>
        <v>C2</v>
      </c>
      <c r="U31" s="334">
        <v>4.75</v>
      </c>
      <c r="V31" s="334">
        <v>3</v>
      </c>
      <c r="W31" s="334">
        <v>3</v>
      </c>
      <c r="X31" s="334">
        <v>30.5</v>
      </c>
      <c r="Y31" s="332">
        <f t="shared" si="27"/>
        <v>41.25</v>
      </c>
      <c r="Z31" s="333" t="str">
        <f t="shared" si="11"/>
        <v>C2</v>
      </c>
      <c r="AA31" s="333">
        <v>25</v>
      </c>
      <c r="AB31" s="374" t="s">
        <v>355</v>
      </c>
      <c r="AC31" s="171">
        <v>5</v>
      </c>
      <c r="AD31" s="171">
        <v>2.5</v>
      </c>
      <c r="AE31" s="171">
        <v>2.5</v>
      </c>
      <c r="AF31" s="379">
        <v>20</v>
      </c>
      <c r="AG31" s="380">
        <f t="shared" si="12"/>
        <v>30</v>
      </c>
      <c r="AH31" s="333" t="str">
        <f t="shared" si="13"/>
        <v>E</v>
      </c>
      <c r="AI31" s="334">
        <v>2</v>
      </c>
      <c r="AJ31" s="334">
        <v>2</v>
      </c>
      <c r="AK31" s="334">
        <v>3</v>
      </c>
      <c r="AL31" s="384">
        <v>18</v>
      </c>
      <c r="AM31" s="386">
        <f t="shared" si="30"/>
        <v>25</v>
      </c>
      <c r="AN31" s="333" t="str">
        <f t="shared" si="15"/>
        <v>E</v>
      </c>
      <c r="AO31" s="171">
        <v>3.5</v>
      </c>
      <c r="AP31" s="171">
        <v>2</v>
      </c>
      <c r="AQ31" s="171">
        <v>2</v>
      </c>
      <c r="AR31" s="379">
        <v>14.5</v>
      </c>
      <c r="AS31" s="380">
        <f t="shared" si="16"/>
        <v>22</v>
      </c>
      <c r="AT31" s="333" t="str">
        <f t="shared" si="17"/>
        <v>E</v>
      </c>
      <c r="AU31" s="334">
        <v>3.5</v>
      </c>
      <c r="AV31" s="334">
        <v>2</v>
      </c>
      <c r="AW31" s="334">
        <v>2</v>
      </c>
      <c r="AX31" s="334">
        <v>27</v>
      </c>
      <c r="AY31" s="332">
        <f t="shared" si="31"/>
        <v>34.5</v>
      </c>
      <c r="AZ31" s="332" t="str">
        <f t="shared" si="18"/>
        <v>D</v>
      </c>
      <c r="BA31" s="333">
        <v>25</v>
      </c>
      <c r="BB31" s="374" t="s">
        <v>355</v>
      </c>
      <c r="BC31" s="171">
        <v>4.25</v>
      </c>
      <c r="BD31" s="171">
        <v>2</v>
      </c>
      <c r="BE31" s="171">
        <v>2</v>
      </c>
      <c r="BF31" s="379">
        <v>14</v>
      </c>
      <c r="BG31" s="386">
        <f t="shared" si="19"/>
        <v>22.25</v>
      </c>
      <c r="BH31" s="333" t="str">
        <f t="shared" si="20"/>
        <v>E</v>
      </c>
      <c r="BI31" s="334">
        <v>4.5</v>
      </c>
      <c r="BJ31" s="334">
        <v>1</v>
      </c>
      <c r="BK31" s="334">
        <v>1</v>
      </c>
      <c r="BL31" s="384">
        <v>20</v>
      </c>
      <c r="BM31" s="386">
        <f t="shared" si="32"/>
        <v>26.5</v>
      </c>
      <c r="BN31" s="333" t="str">
        <f t="shared" si="21"/>
        <v>E</v>
      </c>
      <c r="BO31" s="333">
        <v>25</v>
      </c>
      <c r="BP31" s="374" t="s">
        <v>355</v>
      </c>
      <c r="BQ31" s="376">
        <v>21.5</v>
      </c>
      <c r="BR31" s="334">
        <v>24.5</v>
      </c>
      <c r="BS31" s="408">
        <v>8.5</v>
      </c>
      <c r="BT31" s="334">
        <v>19</v>
      </c>
      <c r="BU31" s="336">
        <v>10.5</v>
      </c>
      <c r="BV31" s="334">
        <v>17</v>
      </c>
      <c r="BW31" s="408">
        <v>11</v>
      </c>
      <c r="BX31" s="384">
        <v>12</v>
      </c>
      <c r="BY31" s="368">
        <f t="shared" si="4"/>
        <v>172</v>
      </c>
      <c r="BZ31" s="368">
        <f t="shared" si="22"/>
        <v>168.75</v>
      </c>
      <c r="CA31" s="333">
        <f t="shared" si="33"/>
        <v>340.75</v>
      </c>
      <c r="CB31" s="332">
        <f t="shared" si="23"/>
        <v>34.075000000000003</v>
      </c>
      <c r="CC31" s="333" t="str">
        <f t="shared" si="24"/>
        <v>D</v>
      </c>
      <c r="CD31" s="334">
        <v>147</v>
      </c>
      <c r="CE31" s="378">
        <f t="shared" si="25"/>
        <v>72.41379310344827</v>
      </c>
    </row>
    <row r="32" spans="1:83" ht="18.75" x14ac:dyDescent="0.3">
      <c r="A32" s="373">
        <v>26</v>
      </c>
      <c r="B32" s="374" t="s">
        <v>365</v>
      </c>
      <c r="C32" s="171">
        <v>2</v>
      </c>
      <c r="D32" s="171">
        <v>3.5</v>
      </c>
      <c r="E32" s="171">
        <v>3.5</v>
      </c>
      <c r="F32" s="233">
        <v>35.5</v>
      </c>
      <c r="G32" s="332">
        <f t="shared" si="6"/>
        <v>44.5</v>
      </c>
      <c r="H32" s="333" t="str">
        <f t="shared" si="7"/>
        <v>C2</v>
      </c>
      <c r="I32" s="334">
        <v>2</v>
      </c>
      <c r="J32" s="334">
        <v>2</v>
      </c>
      <c r="K32" s="334">
        <v>1</v>
      </c>
      <c r="L32" s="385">
        <v>24</v>
      </c>
      <c r="M32" s="386">
        <f t="shared" si="0"/>
        <v>29</v>
      </c>
      <c r="N32" s="333" t="str">
        <f t="shared" si="8"/>
        <v>E</v>
      </c>
      <c r="O32" s="233">
        <v>4.75</v>
      </c>
      <c r="P32" s="171">
        <v>3</v>
      </c>
      <c r="Q32" s="171">
        <v>3</v>
      </c>
      <c r="R32" s="171">
        <v>30</v>
      </c>
      <c r="S32" s="332">
        <f t="shared" si="9"/>
        <v>40.75</v>
      </c>
      <c r="T32" s="333" t="str">
        <f t="shared" si="10"/>
        <v>D</v>
      </c>
      <c r="U32" s="334">
        <v>5.25</v>
      </c>
      <c r="V32" s="334">
        <v>3</v>
      </c>
      <c r="W32" s="334">
        <v>3</v>
      </c>
      <c r="X32" s="384">
        <v>21.5</v>
      </c>
      <c r="Y32" s="386">
        <f t="shared" si="27"/>
        <v>32.75</v>
      </c>
      <c r="Z32" s="333" t="str">
        <f t="shared" si="11"/>
        <v>E</v>
      </c>
      <c r="AA32" s="333">
        <v>26</v>
      </c>
      <c r="AB32" s="374" t="s">
        <v>365</v>
      </c>
      <c r="AC32" s="171">
        <v>1.5</v>
      </c>
      <c r="AD32" s="171">
        <v>2.5</v>
      </c>
      <c r="AE32" s="171">
        <v>2.5</v>
      </c>
      <c r="AF32" s="171">
        <v>28</v>
      </c>
      <c r="AG32" s="333">
        <f t="shared" si="12"/>
        <v>34.5</v>
      </c>
      <c r="AH32" s="333" t="str">
        <f t="shared" si="13"/>
        <v>D</v>
      </c>
      <c r="AI32" s="334">
        <v>3.5</v>
      </c>
      <c r="AJ32" s="334">
        <v>2</v>
      </c>
      <c r="AK32" s="334">
        <v>3</v>
      </c>
      <c r="AL32" s="384">
        <v>24</v>
      </c>
      <c r="AM32" s="386">
        <f t="shared" si="30"/>
        <v>32.5</v>
      </c>
      <c r="AN32" s="333" t="str">
        <f t="shared" si="15"/>
        <v>E</v>
      </c>
      <c r="AO32" s="171">
        <v>3</v>
      </c>
      <c r="AP32" s="171">
        <v>2</v>
      </c>
      <c r="AQ32" s="171">
        <v>2</v>
      </c>
      <c r="AR32" s="379">
        <v>13</v>
      </c>
      <c r="AS32" s="380">
        <f t="shared" si="16"/>
        <v>20</v>
      </c>
      <c r="AT32" s="333" t="str">
        <f t="shared" si="17"/>
        <v>E</v>
      </c>
      <c r="AU32" s="334">
        <v>2.75</v>
      </c>
      <c r="AV32" s="334">
        <v>2</v>
      </c>
      <c r="AW32" s="334">
        <v>2</v>
      </c>
      <c r="AX32" s="334">
        <v>27</v>
      </c>
      <c r="AY32" s="332">
        <f t="shared" si="31"/>
        <v>33.75</v>
      </c>
      <c r="AZ32" s="332" t="str">
        <f t="shared" si="18"/>
        <v>D</v>
      </c>
      <c r="BA32" s="333">
        <v>26</v>
      </c>
      <c r="BB32" s="374" t="s">
        <v>365</v>
      </c>
      <c r="BC32" s="171">
        <v>4.75</v>
      </c>
      <c r="BD32" s="171">
        <v>2</v>
      </c>
      <c r="BE32" s="171">
        <v>2</v>
      </c>
      <c r="BF32" s="379">
        <v>24</v>
      </c>
      <c r="BG32" s="386">
        <f t="shared" si="19"/>
        <v>32.75</v>
      </c>
      <c r="BH32" s="333" t="str">
        <f t="shared" si="20"/>
        <v>E</v>
      </c>
      <c r="BI32" s="334">
        <v>4.25</v>
      </c>
      <c r="BJ32" s="334">
        <v>1</v>
      </c>
      <c r="BK32" s="334">
        <v>1</v>
      </c>
      <c r="BL32" s="384">
        <v>18.5</v>
      </c>
      <c r="BM32" s="386">
        <f t="shared" si="32"/>
        <v>24.75</v>
      </c>
      <c r="BN32" s="333" t="str">
        <f t="shared" si="21"/>
        <v>E</v>
      </c>
      <c r="BO32" s="387">
        <v>26</v>
      </c>
      <c r="BP32" s="388" t="s">
        <v>365</v>
      </c>
      <c r="BQ32" s="402">
        <v>19.5</v>
      </c>
      <c r="BR32" s="403">
        <v>23</v>
      </c>
      <c r="BS32" s="390">
        <v>5.5</v>
      </c>
      <c r="BT32" s="390">
        <v>15</v>
      </c>
      <c r="BU32" s="403">
        <v>17</v>
      </c>
      <c r="BV32" s="390">
        <v>0.5</v>
      </c>
      <c r="BW32" s="403">
        <v>22</v>
      </c>
      <c r="BX32" s="390">
        <v>14</v>
      </c>
      <c r="BY32" s="387">
        <f t="shared" si="4"/>
        <v>172.5</v>
      </c>
      <c r="BZ32" s="393">
        <f t="shared" si="22"/>
        <v>152.75</v>
      </c>
      <c r="CA32" s="393">
        <f t="shared" si="33"/>
        <v>325.25</v>
      </c>
      <c r="CB32" s="394">
        <f t="shared" si="23"/>
        <v>32.524999999999999</v>
      </c>
      <c r="CC32" s="393" t="str">
        <f t="shared" si="24"/>
        <v>E</v>
      </c>
      <c r="CD32" s="334">
        <v>176</v>
      </c>
      <c r="CE32" s="378">
        <f t="shared" si="25"/>
        <v>86.699507389162562</v>
      </c>
    </row>
    <row r="33" spans="1:83" ht="18.75" x14ac:dyDescent="0.3">
      <c r="A33" s="373">
        <v>27</v>
      </c>
      <c r="B33" s="374" t="s">
        <v>374</v>
      </c>
      <c r="C33" s="171">
        <v>7.25</v>
      </c>
      <c r="D33" s="171">
        <v>5</v>
      </c>
      <c r="E33" s="171">
        <v>5</v>
      </c>
      <c r="F33" s="233">
        <v>66</v>
      </c>
      <c r="G33" s="332">
        <f t="shared" si="6"/>
        <v>83.25</v>
      </c>
      <c r="H33" s="333" t="str">
        <f t="shared" si="7"/>
        <v>A2</v>
      </c>
      <c r="I33" s="334">
        <v>6.5</v>
      </c>
      <c r="J33" s="334">
        <v>5</v>
      </c>
      <c r="K33" s="334">
        <v>5</v>
      </c>
      <c r="L33" s="375">
        <v>62.5</v>
      </c>
      <c r="M33" s="332">
        <f t="shared" si="0"/>
        <v>79</v>
      </c>
      <c r="N33" s="333" t="str">
        <f t="shared" si="8"/>
        <v>B1</v>
      </c>
      <c r="O33" s="233">
        <v>8</v>
      </c>
      <c r="P33" s="171">
        <v>5</v>
      </c>
      <c r="Q33" s="171">
        <v>5</v>
      </c>
      <c r="R33" s="171">
        <v>55.5</v>
      </c>
      <c r="S33" s="332">
        <f t="shared" si="9"/>
        <v>73.5</v>
      </c>
      <c r="T33" s="333" t="str">
        <f t="shared" si="10"/>
        <v>B1</v>
      </c>
      <c r="U33" s="334">
        <v>8.25</v>
      </c>
      <c r="V33" s="334">
        <v>3</v>
      </c>
      <c r="W33" s="334">
        <v>4</v>
      </c>
      <c r="X33" s="334">
        <v>46.5</v>
      </c>
      <c r="Y33" s="332">
        <f t="shared" si="27"/>
        <v>61.75</v>
      </c>
      <c r="Z33" s="333" t="str">
        <f t="shared" si="11"/>
        <v>B2</v>
      </c>
      <c r="AA33" s="333">
        <v>27</v>
      </c>
      <c r="AB33" s="374" t="s">
        <v>374</v>
      </c>
      <c r="AC33" s="171">
        <v>8</v>
      </c>
      <c r="AD33" s="171">
        <v>4.5</v>
      </c>
      <c r="AE33" s="171">
        <v>4.5</v>
      </c>
      <c r="AF33" s="171">
        <v>58.5</v>
      </c>
      <c r="AG33" s="333">
        <f t="shared" si="12"/>
        <v>75.5</v>
      </c>
      <c r="AH33" s="333" t="str">
        <f t="shared" si="13"/>
        <v>B1</v>
      </c>
      <c r="AI33" s="334">
        <v>10</v>
      </c>
      <c r="AJ33" s="334">
        <v>4</v>
      </c>
      <c r="AK33" s="334">
        <v>5</v>
      </c>
      <c r="AL33" s="334">
        <v>70</v>
      </c>
      <c r="AM33" s="332">
        <f t="shared" si="30"/>
        <v>89</v>
      </c>
      <c r="AN33" s="333" t="str">
        <f t="shared" si="15"/>
        <v>A2</v>
      </c>
      <c r="AO33" s="171">
        <v>4.5</v>
      </c>
      <c r="AP33" s="171">
        <v>4</v>
      </c>
      <c r="AQ33" s="171">
        <v>4</v>
      </c>
      <c r="AR33" s="171">
        <v>41</v>
      </c>
      <c r="AS33" s="333">
        <f t="shared" si="16"/>
        <v>53.5</v>
      </c>
      <c r="AT33" s="333" t="str">
        <f t="shared" si="17"/>
        <v>C1</v>
      </c>
      <c r="AU33" s="334">
        <v>7.75</v>
      </c>
      <c r="AV33" s="334">
        <v>4</v>
      </c>
      <c r="AW33" s="334">
        <v>5</v>
      </c>
      <c r="AX33" s="334">
        <v>48</v>
      </c>
      <c r="AY33" s="332">
        <f t="shared" si="31"/>
        <v>64.75</v>
      </c>
      <c r="AZ33" s="332" t="str">
        <f t="shared" si="18"/>
        <v>B2</v>
      </c>
      <c r="BA33" s="333">
        <v>27</v>
      </c>
      <c r="BB33" s="374" t="s">
        <v>374</v>
      </c>
      <c r="BC33" s="171">
        <v>8.25</v>
      </c>
      <c r="BD33" s="171">
        <v>4</v>
      </c>
      <c r="BE33" s="171">
        <v>4</v>
      </c>
      <c r="BF33" s="171">
        <v>48</v>
      </c>
      <c r="BG33" s="332">
        <f t="shared" si="19"/>
        <v>64.25</v>
      </c>
      <c r="BH33" s="333" t="str">
        <f t="shared" si="20"/>
        <v>B2</v>
      </c>
      <c r="BI33" s="334">
        <v>8.75</v>
      </c>
      <c r="BJ33" s="334">
        <v>3</v>
      </c>
      <c r="BK33" s="334">
        <v>3</v>
      </c>
      <c r="BL33" s="334">
        <v>50.5</v>
      </c>
      <c r="BM33" s="332">
        <f t="shared" si="32"/>
        <v>65.25</v>
      </c>
      <c r="BN33" s="333" t="str">
        <f t="shared" si="21"/>
        <v>B2</v>
      </c>
      <c r="BO33" s="333">
        <v>27</v>
      </c>
      <c r="BP33" s="374" t="s">
        <v>374</v>
      </c>
      <c r="BQ33" s="376">
        <v>47</v>
      </c>
      <c r="BR33" s="334">
        <v>33</v>
      </c>
      <c r="BS33" s="408">
        <v>9</v>
      </c>
      <c r="BT33" s="334">
        <v>38.5</v>
      </c>
      <c r="BU33" s="336">
        <v>27</v>
      </c>
      <c r="BV33" s="334">
        <v>29.5</v>
      </c>
      <c r="BW33" s="336">
        <v>44.5</v>
      </c>
      <c r="BX33" s="334">
        <v>49.5</v>
      </c>
      <c r="BY33" s="368">
        <f t="shared" si="4"/>
        <v>350</v>
      </c>
      <c r="BZ33" s="368">
        <f t="shared" si="22"/>
        <v>359.75</v>
      </c>
      <c r="CA33" s="333">
        <f t="shared" si="33"/>
        <v>709.75</v>
      </c>
      <c r="CB33" s="332">
        <f t="shared" si="23"/>
        <v>70.974999999999994</v>
      </c>
      <c r="CC33" s="333" t="str">
        <f t="shared" si="24"/>
        <v>B2</v>
      </c>
      <c r="CD33" s="334">
        <v>197</v>
      </c>
      <c r="CE33" s="378">
        <f t="shared" si="25"/>
        <v>97.044334975369466</v>
      </c>
    </row>
    <row r="34" spans="1:83" ht="18.75" x14ac:dyDescent="0.3">
      <c r="A34" s="373">
        <v>28</v>
      </c>
      <c r="B34" s="374" t="s">
        <v>385</v>
      </c>
      <c r="C34" s="171">
        <v>5.5</v>
      </c>
      <c r="D34" s="171">
        <v>4</v>
      </c>
      <c r="E34" s="171">
        <v>4</v>
      </c>
      <c r="F34" s="233">
        <v>52.5</v>
      </c>
      <c r="G34" s="332">
        <f t="shared" si="6"/>
        <v>66</v>
      </c>
      <c r="H34" s="333" t="str">
        <f t="shared" si="7"/>
        <v>B2</v>
      </c>
      <c r="I34" s="334">
        <v>6</v>
      </c>
      <c r="J34" s="334">
        <v>4</v>
      </c>
      <c r="K34" s="334">
        <v>4</v>
      </c>
      <c r="L34" s="335">
        <v>47</v>
      </c>
      <c r="M34" s="332">
        <f t="shared" si="0"/>
        <v>61</v>
      </c>
      <c r="N34" s="333" t="str">
        <f t="shared" si="8"/>
        <v>B2</v>
      </c>
      <c r="O34" s="233">
        <v>6.5</v>
      </c>
      <c r="P34" s="171">
        <v>4.5</v>
      </c>
      <c r="Q34" s="171">
        <v>4</v>
      </c>
      <c r="R34" s="171">
        <v>49</v>
      </c>
      <c r="S34" s="332">
        <f t="shared" si="9"/>
        <v>64</v>
      </c>
      <c r="T34" s="333" t="str">
        <f t="shared" si="10"/>
        <v>B2</v>
      </c>
      <c r="U34" s="334">
        <v>7.25</v>
      </c>
      <c r="V34" s="334">
        <v>4</v>
      </c>
      <c r="W34" s="334">
        <v>4</v>
      </c>
      <c r="X34" s="334">
        <v>45.5</v>
      </c>
      <c r="Y34" s="332">
        <f t="shared" si="27"/>
        <v>60.75</v>
      </c>
      <c r="Z34" s="333" t="str">
        <f t="shared" si="11"/>
        <v>C1</v>
      </c>
      <c r="AA34" s="333">
        <v>28</v>
      </c>
      <c r="AB34" s="374" t="s">
        <v>385</v>
      </c>
      <c r="AC34" s="171">
        <v>5</v>
      </c>
      <c r="AD34" s="171">
        <v>3.5</v>
      </c>
      <c r="AE34" s="171">
        <v>4</v>
      </c>
      <c r="AF34" s="171">
        <v>38</v>
      </c>
      <c r="AG34" s="333">
        <f t="shared" si="12"/>
        <v>50.5</v>
      </c>
      <c r="AH34" s="333" t="str">
        <f t="shared" si="13"/>
        <v>C2</v>
      </c>
      <c r="AI34" s="334">
        <v>5.5</v>
      </c>
      <c r="AJ34" s="334">
        <v>4</v>
      </c>
      <c r="AK34" s="334">
        <v>5</v>
      </c>
      <c r="AL34" s="334">
        <v>47</v>
      </c>
      <c r="AM34" s="332">
        <f t="shared" si="30"/>
        <v>61.5</v>
      </c>
      <c r="AN34" s="333" t="str">
        <f t="shared" si="15"/>
        <v>B2</v>
      </c>
      <c r="AO34" s="171">
        <v>7.5</v>
      </c>
      <c r="AP34" s="171">
        <v>4</v>
      </c>
      <c r="AQ34" s="171">
        <v>4</v>
      </c>
      <c r="AR34" s="171">
        <v>42.5</v>
      </c>
      <c r="AS34" s="333">
        <f t="shared" si="16"/>
        <v>58</v>
      </c>
      <c r="AT34" s="333" t="str">
        <f t="shared" si="17"/>
        <v>C1</v>
      </c>
      <c r="AU34" s="334">
        <v>8.5</v>
      </c>
      <c r="AV34" s="334">
        <v>5</v>
      </c>
      <c r="AW34" s="334">
        <v>4</v>
      </c>
      <c r="AX34" s="334">
        <v>58</v>
      </c>
      <c r="AY34" s="332">
        <f t="shared" si="31"/>
        <v>75.5</v>
      </c>
      <c r="AZ34" s="332" t="str">
        <f t="shared" si="18"/>
        <v>B1</v>
      </c>
      <c r="BA34" s="333">
        <v>28</v>
      </c>
      <c r="BB34" s="374" t="s">
        <v>385</v>
      </c>
      <c r="BC34" s="171">
        <v>5.5</v>
      </c>
      <c r="BD34" s="171">
        <v>4</v>
      </c>
      <c r="BE34" s="171">
        <v>4</v>
      </c>
      <c r="BF34" s="171">
        <v>39.5</v>
      </c>
      <c r="BG34" s="332">
        <f t="shared" si="19"/>
        <v>53</v>
      </c>
      <c r="BH34" s="333" t="str">
        <f t="shared" si="20"/>
        <v>C1</v>
      </c>
      <c r="BI34" s="334">
        <v>9.75</v>
      </c>
      <c r="BJ34" s="334">
        <v>4</v>
      </c>
      <c r="BK34" s="334">
        <v>4</v>
      </c>
      <c r="BL34" s="334">
        <v>58</v>
      </c>
      <c r="BM34" s="332">
        <f t="shared" si="32"/>
        <v>75.75</v>
      </c>
      <c r="BN34" s="333" t="str">
        <f t="shared" si="21"/>
        <v>B1</v>
      </c>
      <c r="BO34" s="333">
        <v>28</v>
      </c>
      <c r="BP34" s="374" t="s">
        <v>385</v>
      </c>
      <c r="BQ34" s="376">
        <v>36.5</v>
      </c>
      <c r="BR34" s="334">
        <v>42</v>
      </c>
      <c r="BS34" s="408">
        <v>7.5</v>
      </c>
      <c r="BT34" s="334">
        <v>35.5</v>
      </c>
      <c r="BU34" s="336">
        <v>29</v>
      </c>
      <c r="BV34" s="334">
        <v>23</v>
      </c>
      <c r="BW34" s="408">
        <v>15</v>
      </c>
      <c r="BX34" s="384">
        <v>14.5</v>
      </c>
      <c r="BY34" s="368">
        <f t="shared" si="4"/>
        <v>291.5</v>
      </c>
      <c r="BZ34" s="368">
        <f t="shared" si="22"/>
        <v>334.5</v>
      </c>
      <c r="CA34" s="333">
        <f t="shared" si="33"/>
        <v>626</v>
      </c>
      <c r="CB34" s="332">
        <f t="shared" si="23"/>
        <v>62.6</v>
      </c>
      <c r="CC34" s="333" t="str">
        <f t="shared" si="24"/>
        <v>B2</v>
      </c>
      <c r="CD34" s="334">
        <v>202</v>
      </c>
      <c r="CE34" s="378">
        <f t="shared" si="25"/>
        <v>99.50738916256158</v>
      </c>
    </row>
    <row r="35" spans="1:83" ht="18.75" x14ac:dyDescent="0.3">
      <c r="C35" s="411"/>
      <c r="D35" s="411"/>
      <c r="E35" s="411"/>
      <c r="F35" s="411"/>
      <c r="H35" s="296"/>
      <c r="I35" s="411"/>
      <c r="J35" s="411"/>
      <c r="K35" s="411"/>
      <c r="L35" s="411"/>
      <c r="O35" s="411"/>
      <c r="P35" s="411"/>
      <c r="Q35" s="411"/>
      <c r="R35" s="411"/>
      <c r="S35" s="296"/>
      <c r="T35" s="296"/>
      <c r="U35" s="411"/>
      <c r="V35" s="411"/>
      <c r="W35" s="411"/>
      <c r="X35" s="411"/>
      <c r="Y35" s="411"/>
      <c r="Z35" s="411"/>
      <c r="AA35" s="411"/>
      <c r="AC35" s="411"/>
      <c r="AD35" s="411"/>
      <c r="AE35" s="411"/>
      <c r="AF35" s="411"/>
      <c r="AH35" s="296"/>
      <c r="AI35" s="411"/>
      <c r="AJ35" s="411"/>
      <c r="AK35" s="411"/>
      <c r="AL35" s="411"/>
      <c r="AM35" s="411"/>
      <c r="AN35" s="411"/>
      <c r="AO35" s="411"/>
      <c r="AP35" s="411"/>
      <c r="AQ35" s="411"/>
      <c r="AR35" s="411"/>
      <c r="AS35" s="296"/>
      <c r="AT35" s="296"/>
      <c r="AU35" s="411"/>
      <c r="AV35" s="411"/>
      <c r="AW35" s="411"/>
      <c r="AX35" s="411"/>
      <c r="AY35" s="411"/>
      <c r="AZ35" s="411"/>
      <c r="BA35" s="411"/>
      <c r="BC35" s="411"/>
      <c r="BD35" s="411"/>
      <c r="BE35" s="411"/>
      <c r="BF35" s="411"/>
      <c r="BG35" s="411"/>
      <c r="BH35" s="296"/>
      <c r="BI35" s="411"/>
      <c r="BJ35" s="411"/>
      <c r="BK35" s="411"/>
      <c r="BM35" s="411"/>
      <c r="BN35" s="411"/>
      <c r="BO35" s="411"/>
      <c r="BQ35" s="411"/>
      <c r="BR35" s="411"/>
      <c r="BS35" s="411"/>
      <c r="BT35" s="411"/>
      <c r="BU35" s="411"/>
      <c r="BV35" s="411"/>
      <c r="BW35" s="411"/>
      <c r="BX35" s="411"/>
      <c r="BY35" s="411"/>
      <c r="BZ35" s="411"/>
      <c r="CA35" s="411"/>
      <c r="CB35" s="411"/>
      <c r="CC35" s="411"/>
      <c r="CD35" s="411"/>
      <c r="CE35" s="413"/>
    </row>
    <row r="36" spans="1:83" x14ac:dyDescent="0.25">
      <c r="I36"/>
      <c r="J36"/>
      <c r="K36"/>
      <c r="L36"/>
      <c r="M36" s="321"/>
      <c r="N36" s="321"/>
      <c r="U36"/>
      <c r="V36"/>
      <c r="W36"/>
      <c r="X36"/>
      <c r="Y36"/>
      <c r="Z36"/>
      <c r="AI36"/>
      <c r="AJ36"/>
      <c r="AK36"/>
      <c r="AL36"/>
      <c r="AM36"/>
      <c r="AN36"/>
      <c r="AU36"/>
      <c r="AV36"/>
      <c r="AW36"/>
      <c r="AX36"/>
      <c r="AY36"/>
      <c r="AZ36"/>
      <c r="BG36"/>
      <c r="BI36"/>
      <c r="BJ36"/>
      <c r="BK36"/>
      <c r="BL36" s="321"/>
      <c r="BM36"/>
      <c r="BN36"/>
      <c r="CB36"/>
    </row>
  </sheetData>
  <mergeCells count="23">
    <mergeCell ref="BU4:BV4"/>
    <mergeCell ref="BY4:BZ4"/>
    <mergeCell ref="CA4:CB4"/>
    <mergeCell ref="C4:N4"/>
    <mergeCell ref="O4:Z4"/>
    <mergeCell ref="AC4:AG4"/>
    <mergeCell ref="AO4:AS4"/>
    <mergeCell ref="BA4:BN4"/>
    <mergeCell ref="BS4:BT4"/>
    <mergeCell ref="BZ3:CC3"/>
    <mergeCell ref="A1:Z1"/>
    <mergeCell ref="AA1:AZ1"/>
    <mergeCell ref="BA1:BN1"/>
    <mergeCell ref="BO1:CC1"/>
    <mergeCell ref="A2:Z2"/>
    <mergeCell ref="AA2:AZ2"/>
    <mergeCell ref="BA2:BN2"/>
    <mergeCell ref="BO2:CC2"/>
    <mergeCell ref="L3:P3"/>
    <mergeCell ref="Q3:W3"/>
    <mergeCell ref="AL3:AP3"/>
    <mergeCell ref="AQ3:AW3"/>
    <mergeCell ref="BF3:BN3"/>
  </mergeCells>
  <conditionalFormatting sqref="B10">
    <cfRule type="cellIs" dxfId="11" priority="8" operator="equal">
      <formula>"M"</formula>
    </cfRule>
  </conditionalFormatting>
  <conditionalFormatting sqref="B33:B34">
    <cfRule type="cellIs" dxfId="10" priority="7" operator="equal">
      <formula>"M"</formula>
    </cfRule>
  </conditionalFormatting>
  <conditionalFormatting sqref="AB10">
    <cfRule type="cellIs" dxfId="9" priority="6" operator="equal">
      <formula>"M"</formula>
    </cfRule>
  </conditionalFormatting>
  <conditionalFormatting sqref="AB33:AB34">
    <cfRule type="cellIs" dxfId="8" priority="5" operator="equal">
      <formula>"M"</formula>
    </cfRule>
  </conditionalFormatting>
  <conditionalFormatting sqref="BB10">
    <cfRule type="cellIs" dxfId="7" priority="4" operator="equal">
      <formula>"M"</formula>
    </cfRule>
  </conditionalFormatting>
  <conditionalFormatting sqref="BB33:BB34">
    <cfRule type="cellIs" dxfId="6" priority="3" operator="equal">
      <formula>"M"</formula>
    </cfRule>
  </conditionalFormatting>
  <conditionalFormatting sqref="BP10">
    <cfRule type="cellIs" dxfId="5" priority="2" operator="equal">
      <formula>"M"</formula>
    </cfRule>
  </conditionalFormatting>
  <conditionalFormatting sqref="BP33:BP34">
    <cfRule type="cellIs" dxfId="4" priority="1" operator="equal">
      <formula>"M"</formula>
    </cfRule>
  </conditionalFormatting>
  <dataValidations count="1">
    <dataValidation allowBlank="1" showInputMessage="1" showErrorMessage="1" promptTitle="NAME" prompt="ENTER NAME IN CAPITAL LETTERS" sqref="B7:B9 B11:B34 AB7:AB9 AB11:AB34 BB7:BB9 BB11:BB34 BP7:BP9 BP11:BP34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PROFILE</vt:lpstr>
      <vt:lpstr>RS- PA1</vt:lpstr>
      <vt:lpstr>RC-PA1</vt:lpstr>
      <vt:lpstr>RS HY</vt:lpstr>
      <vt:lpstr>RS HY (80)</vt:lpstr>
      <vt:lpstr>RC HY</vt:lpstr>
      <vt:lpstr>RS PA2</vt:lpstr>
      <vt:lpstr>RC PA2</vt:lpstr>
      <vt:lpstr>RS FINAL</vt:lpstr>
      <vt:lpstr>RS FINAL (80)</vt:lpstr>
      <vt:lpstr>RC FINAL</vt:lpstr>
      <vt:lpstr>Sheet1</vt:lpstr>
      <vt:lpstr>'RC FINAL'!Print_Area</vt:lpstr>
      <vt:lpstr>'RS FINAL (80)'!Print_Area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2024-03-23T04:23:06Z</cp:lastPrinted>
  <dcterms:created xsi:type="dcterms:W3CDTF">2021-10-11T05:48:04Z</dcterms:created>
  <dcterms:modified xsi:type="dcterms:W3CDTF">2024-03-23T04:23:09Z</dcterms:modified>
</cp:coreProperties>
</file>